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0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<sst xmlns="http://schemas.openxmlformats.org/spreadsheetml/2006/main" count="407" uniqueCount="169">
  <si>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</si>
  <si>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</si>
  <si>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</si>
  <si>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</si>
  <si>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</si>
  <si>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</si>
  <si>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</si>
  <si>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</si>
  <si>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</si>
  <si>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</si>
  <si>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</si>
  <si>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</si>
  <si>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</si>
  <si>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</si>
  <si>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</si>
  <si>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</si>
  <si>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</si>
  <si>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</si>
  <si>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</si>
  <si>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</si>
  <si>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</si>
  <si>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</si>
  <si>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</si>
  <si>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</si>
  <si>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</si>
  <si>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</si>
  <si>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</si>
  <si>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</si>
  <si>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</si>
  <si>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</si>
  <si>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</si>
  <si>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</si>
  <si>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</si>
  <si>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</si>
  <si>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</si>
  <si>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</si>
  <si>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</si>
  <si>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</si>
  <si>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</si>
  <si>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</si>
  <si>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</si>
  <si>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</si>
  <si>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</si>
  <si>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</si>
  <si>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</si>
  <si>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</si>
  <si>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</si>
  <si>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</si>
  <si>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</si>
  <si>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</si>
  <si>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</si>
  <si>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</si>
  <si>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</si>
  <si>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</si>
  <si>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</si>
  <si>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</si>
  <si>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</si>
  <si>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</si>
  <si>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</si>
  <si>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</si>
  <si>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</si>
  <si>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</si>
  <si>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</si>
  <si>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</si>
  <si>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</si>
  <si>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</si>
  <si>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</si>
  <si>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</si>
  <si>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</si>
  <si>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</si>
  <si>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</si>
  <si>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</si>
  <si>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</si>
  <si>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</si>
  <si>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</si>
  <si>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</si>
  <si>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</si>
  <si>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</si>
  <si>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</si>
  <si>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</si>
  <si>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</si>
  <si>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</si>
  <si>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</si>
  <si>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</si>
  <si>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</si>
  <si>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</si>
  <si>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</si>
  <si>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</si>
  <si>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</si>
  <si>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</si>
  <si>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</si>
  <si>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</si>
  <si>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</si>
  <si>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</si>
  <si>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</si>
  <si>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</si>
  <si>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</si>
  <si>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</si>
  <si>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</si>
  <si>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</si>
  <si>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</si>
  <si>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</si>
  <si>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</si>
  <si>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</si>
  <si>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</si>
  <si>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</si>
  <si>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</si>
  <si>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</si>
  <si>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</si>
  <si>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</si>
  <si>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</si>
  <si>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</si>
  <si>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</si>
  <si>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</si>
  <si>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</si>
  <si>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</si>
  <si>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</si>
  <si>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</si>
  <si>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</si>
  <si>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</si>
  <si>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</si>
  <si>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</si>
  <si>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</si>
  <si>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</si>
  <si>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</si>
  <si>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</si>
  <si>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</si>
  <si>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</si>
  <si>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</si>
  <si>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</si>
  <si>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</si>
  <si>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</si>
  <si>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</si>
  <si>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</si>
  <si>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</si>
  <si>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</si>
  <si>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</si>
  <si>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</si>
  <si>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</si>
  <si>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</si>
  <si>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</si>
  <si>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</si>
  <si>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</si>
  <si>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</si>
  <si>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</si>
  <si>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</si>
  <si>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</si>
  <si>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</si>
  <si>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</si>
  <si>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</si>
  <si>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</si>
  <si>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</si>
  <si>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</si>
  <si>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</si>
  <si>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</si>
  <si>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</si>
  <si>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</si>
  <si>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</si>
  <si>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</si>
  <si>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</si>
  <si>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</si>
  <si>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</si>
  <si>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</si>
  <si>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</si>
  <si>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</si>
  <si>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</si>
  <si>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</si>
  <si>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</si>
  <si>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Senftenberg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</si>
</sst>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16130</v>
      </c>
      <c r="D5" s="21">
        <v>15689</v>
      </c>
      <c r="E5" s="21">
        <v>16138</v>
      </c>
      <c r="F5" s="21">
        <v>15638</v>
      </c>
      <c r="G5" s="21">
        <v>15859</v>
      </c>
      <c r="H5" s="21">
        <v>17022</v>
      </c>
      <c r="I5" s="21">
        <v>16119</v>
      </c>
      <c r="J5" s="21">
        <v>16671</v>
      </c>
      <c r="K5" s="21">
        <v>17125</v>
      </c>
      <c r="L5" s="21">
        <v>17074</v>
      </c>
      <c r="M5" s="21">
        <v>16483</v>
      </c>
      <c r="N5" s="21">
        <v>16553</v>
      </c>
      <c r="O5" s="21">
        <v>15630</v>
      </c>
      <c r="P5" s="21">
        <v>15945</v>
      </c>
      <c r="Q5" s="21">
        <v>18644</v>
      </c>
      <c r="R5" s="21">
        <v>17334</v>
      </c>
    </row>
    <row r="6" spans="1:18" ht="18.75" customHeight="1" x14ac:dyDescent="0.25">
      <c r="A6" s="47">
        <v>2</v>
      </c>
      <c r="B6" s="48" t="s">
        <v>54</v>
      </c>
      <c r="C6" s="21">
        <v>9.69</v>
      </c>
      <c r="D6" s="21">
        <v>9.8800000000000008</v>
      </c>
      <c r="E6" s="21">
        <v>9.69</v>
      </c>
      <c r="F6" s="21">
        <v>9.31</v>
      </c>
      <c r="G6" s="21">
        <v>9.65</v>
      </c>
      <c r="H6" s="21">
        <v>10.1</v>
      </c>
      <c r="I6" s="21">
        <v>9.4999999999999982</v>
      </c>
      <c r="J6" s="21">
        <v>10.6</v>
      </c>
      <c r="K6" s="21">
        <v>10.37</v>
      </c>
      <c r="L6" s="21">
        <v>10.569999999999999</v>
      </c>
      <c r="M6" s="21">
        <v>10.139999999999999</v>
      </c>
      <c r="N6" s="21">
        <v>10.2361</v>
      </c>
      <c r="O6" s="21">
        <v>10.2361</v>
      </c>
      <c r="P6" s="21">
        <v>9.9290000000000003</v>
      </c>
      <c r="Q6" s="21">
        <v>10.788800000000002</v>
      </c>
      <c r="R6" s="21">
        <v>11.008650000000001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1926493.29</v>
      </c>
      <c r="D8" s="22">
        <v>1800737.01</v>
      </c>
      <c r="E8" s="22">
        <v>1898167.13</v>
      </c>
      <c r="F8" s="22">
        <v>2020444.3</v>
      </c>
      <c r="G8" s="22">
        <v>1985388.68</v>
      </c>
      <c r="H8" s="22">
        <v>1898235.9</v>
      </c>
      <c r="I8" s="22">
        <v>2043852.49</v>
      </c>
      <c r="J8" s="22">
        <v>2035642.4</v>
      </c>
      <c r="K8" s="22">
        <v>1881782.22</v>
      </c>
      <c r="L8" s="22">
        <v>1929613.92</v>
      </c>
      <c r="M8" s="22">
        <v>2215889.48</v>
      </c>
      <c r="N8" s="22">
        <v>2328134.1800000002</v>
      </c>
      <c r="O8" s="22">
        <v>2436447.56</v>
      </c>
      <c r="P8" s="22">
        <v>2357686.44</v>
      </c>
      <c r="Q8" s="22">
        <v>2336322.9900000002</v>
      </c>
      <c r="R8" s="22">
        <v>2472988.86</v>
      </c>
    </row>
    <row r="9" spans="1:18" ht="18.75" customHeight="1" x14ac:dyDescent="0.25">
      <c r="A9" s="47" t="s">
        <v>90</v>
      </c>
      <c r="B9" s="48" t="s">
        <v>115</v>
      </c>
      <c r="C9" s="22">
        <v>50292.91</v>
      </c>
      <c r="D9" s="22">
        <v>43573.57</v>
      </c>
      <c r="E9" s="22">
        <v>43920.52</v>
      </c>
      <c r="F9" s="22">
        <v>47846.46</v>
      </c>
      <c r="G9" s="22">
        <v>51062.94</v>
      </c>
      <c r="H9" s="22">
        <v>45568.91</v>
      </c>
      <c r="I9" s="22">
        <v>49638.41</v>
      </c>
      <c r="J9" s="22">
        <v>45590.63</v>
      </c>
      <c r="K9" s="22">
        <v>37878.22</v>
      </c>
      <c r="L9" s="22">
        <v>37360</v>
      </c>
      <c r="M9" s="22">
        <v>40908.14</v>
      </c>
      <c r="N9" s="22">
        <v>40397.51</v>
      </c>
      <c r="O9" s="22">
        <v>39424.199999999997</v>
      </c>
      <c r="P9" s="22">
        <v>38272.870000000003</v>
      </c>
      <c r="Q9" s="22">
        <v>39574.78</v>
      </c>
      <c r="R9" s="22">
        <v>46507.76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20962.46</v>
      </c>
      <c r="D11" s="22">
        <v>18983.740000000002</v>
      </c>
      <c r="E11" s="22">
        <v>20557.93</v>
      </c>
      <c r="F11" s="22">
        <v>17519.73</v>
      </c>
      <c r="G11" s="22">
        <v>36976</v>
      </c>
      <c r="H11" s="22">
        <v>38962.019999999997</v>
      </c>
      <c r="I11" s="22">
        <v>18884.080000000002</v>
      </c>
      <c r="J11" s="22">
        <v>18584.490000000002</v>
      </c>
      <c r="K11" s="22">
        <v>39023.279999999999</v>
      </c>
      <c r="L11" s="22">
        <v>17459.12</v>
      </c>
      <c r="M11" s="22">
        <v>10159.26</v>
      </c>
      <c r="N11" s="22">
        <v>13414.61</v>
      </c>
      <c r="O11" s="22">
        <v>23195.96</v>
      </c>
      <c r="P11" s="22">
        <v>50807.360000000001</v>
      </c>
      <c r="Q11" s="22">
        <v>18215.48</v>
      </c>
      <c r="R11" s="22">
        <v>30125.35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22253.64</v>
      </c>
      <c r="D13" s="22">
        <v>50933.09</v>
      </c>
      <c r="E13" s="22">
        <v>140730.23000000001</v>
      </c>
      <c r="F13" s="22">
        <v>144481.70000000001</v>
      </c>
      <c r="G13" s="22">
        <v>115644.76</v>
      </c>
      <c r="H13" s="22">
        <v>114365.75</v>
      </c>
      <c r="I13" s="22">
        <v>188831.61</v>
      </c>
      <c r="J13" s="22">
        <v>194987.94</v>
      </c>
      <c r="K13" s="22">
        <v>274122.65000000002</v>
      </c>
      <c r="L13" s="22">
        <v>309715.75</v>
      </c>
      <c r="M13" s="22">
        <v>429790.95</v>
      </c>
      <c r="N13" s="22">
        <v>637545.41</v>
      </c>
      <c r="O13" s="22">
        <v>630508.44999999995</v>
      </c>
      <c r="P13" s="22">
        <v>704335.4</v>
      </c>
      <c r="Q13" s="22">
        <v>553428.04</v>
      </c>
      <c r="R13" s="22">
        <v>592291.5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30441.759999999998</v>
      </c>
      <c r="E14" s="22">
        <v>121600.01</v>
      </c>
      <c r="F14" s="22">
        <v>121438.5</v>
      </c>
      <c r="G14" s="22">
        <v>96298.880000000005</v>
      </c>
      <c r="H14" s="22">
        <v>86838.11</v>
      </c>
      <c r="I14" s="22">
        <v>164451.76</v>
      </c>
      <c r="J14" s="22">
        <v>170901.11</v>
      </c>
      <c r="K14" s="22">
        <v>255673.75</v>
      </c>
      <c r="L14" s="22">
        <v>290544.51</v>
      </c>
      <c r="M14" s="22">
        <v>400414.18</v>
      </c>
      <c r="N14" s="22">
        <v>544136.54</v>
      </c>
      <c r="O14" s="22">
        <v>579490.14</v>
      </c>
      <c r="P14" s="22">
        <v>586801.93000000005</v>
      </c>
      <c r="Q14" s="22">
        <v>481986.84</v>
      </c>
      <c r="R14" s="22">
        <v>508351.09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469639.3</v>
      </c>
      <c r="D16" s="22">
        <v>448100.37</v>
      </c>
      <c r="E16" s="22">
        <v>466414.38</v>
      </c>
      <c r="F16" s="22">
        <v>470008.14</v>
      </c>
      <c r="G16" s="22">
        <v>528219.02</v>
      </c>
      <c r="H16" s="22">
        <v>519143.23</v>
      </c>
      <c r="I16" s="22">
        <v>543879.48</v>
      </c>
      <c r="J16" s="22">
        <v>557497</v>
      </c>
      <c r="K16" s="22">
        <v>593565.04</v>
      </c>
      <c r="L16" s="22">
        <v>619289.66</v>
      </c>
      <c r="M16" s="22">
        <v>635292.48</v>
      </c>
      <c r="N16" s="22">
        <v>630109.86</v>
      </c>
      <c r="O16" s="22">
        <v>647500.21</v>
      </c>
      <c r="P16" s="22">
        <v>698297.18</v>
      </c>
      <c r="Q16" s="22">
        <v>702097.27</v>
      </c>
      <c r="R16" s="22">
        <v>715275.71</v>
      </c>
    </row>
    <row r="17" spans="1:18" ht="18.75" customHeight="1" x14ac:dyDescent="0.25">
      <c r="A17" s="50">
        <v>2</v>
      </c>
      <c r="B17" s="48" t="s">
        <v>60</v>
      </c>
      <c r="C17" s="22">
        <v>46401.09</v>
      </c>
      <c r="D17" s="22">
        <v>60028.31</v>
      </c>
      <c r="E17" s="22">
        <v>65667.67</v>
      </c>
      <c r="F17" s="22">
        <v>91859.51</v>
      </c>
      <c r="G17" s="22">
        <v>96593.3</v>
      </c>
      <c r="H17" s="22">
        <v>76940.539999999994</v>
      </c>
      <c r="I17" s="22">
        <v>79623.47</v>
      </c>
      <c r="J17" s="22">
        <v>74116.539999999994</v>
      </c>
      <c r="K17" s="22">
        <v>79052.94</v>
      </c>
      <c r="L17" s="22">
        <v>148091.88</v>
      </c>
      <c r="M17" s="22">
        <v>74658.84</v>
      </c>
      <c r="N17" s="22">
        <v>94642.07</v>
      </c>
      <c r="O17" s="22">
        <v>153895.23000000001</v>
      </c>
      <c r="P17" s="22">
        <v>89400.99</v>
      </c>
      <c r="Q17" s="22">
        <v>144429.19</v>
      </c>
      <c r="R17" s="22">
        <v>68745.63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1849418.91</v>
      </c>
      <c r="D20" s="22">
        <v>380789.2</v>
      </c>
      <c r="E20" s="22">
        <v>253994.01</v>
      </c>
      <c r="F20" s="22">
        <v>247463.07</v>
      </c>
      <c r="G20" s="22">
        <v>251531.56</v>
      </c>
      <c r="H20" s="22">
        <v>322085.98</v>
      </c>
      <c r="I20" s="22">
        <v>405534.02</v>
      </c>
      <c r="J20" s="22">
        <v>374099.71</v>
      </c>
      <c r="K20" s="22">
        <v>342567.01</v>
      </c>
      <c r="L20" s="22">
        <v>550545.71</v>
      </c>
      <c r="M20" s="22">
        <v>333580.96999999997</v>
      </c>
      <c r="N20" s="22">
        <v>352578.29</v>
      </c>
      <c r="O20" s="22">
        <v>332600.49</v>
      </c>
      <c r="P20" s="22">
        <v>372161.15</v>
      </c>
      <c r="Q20" s="22">
        <v>327421.90999999997</v>
      </c>
      <c r="R20" s="22">
        <v>349169.71</v>
      </c>
    </row>
    <row r="21" spans="1:18" ht="18.75" customHeight="1" x14ac:dyDescent="0.25">
      <c r="A21" s="47" t="s">
        <v>52</v>
      </c>
      <c r="B21" s="48" t="s">
        <v>78</v>
      </c>
      <c r="C21" s="22">
        <v>50292.91</v>
      </c>
      <c r="D21" s="22">
        <v>43573.57</v>
      </c>
      <c r="E21" s="22">
        <v>43920.52</v>
      </c>
      <c r="F21" s="22">
        <v>47846.46</v>
      </c>
      <c r="G21" s="22">
        <v>51062.94</v>
      </c>
      <c r="H21" s="22">
        <v>45568.91</v>
      </c>
      <c r="I21" s="22">
        <v>49638.41</v>
      </c>
      <c r="J21" s="22">
        <v>45913.85</v>
      </c>
      <c r="K21" s="22">
        <v>37819.839999999997</v>
      </c>
      <c r="L21" s="22">
        <v>37243.24</v>
      </c>
      <c r="M21" s="22">
        <v>40501.4</v>
      </c>
      <c r="N21" s="22">
        <v>40386.9</v>
      </c>
      <c r="O21" s="22">
        <v>39386.1</v>
      </c>
      <c r="P21" s="22">
        <v>38273.33</v>
      </c>
      <c r="Q21" s="22">
        <v>39574.1</v>
      </c>
      <c r="R21" s="22">
        <v>46507.76</v>
      </c>
    </row>
    <row r="22" spans="1:18" ht="18.75" customHeight="1" x14ac:dyDescent="0.25">
      <c r="A22" s="47">
        <v>4</v>
      </c>
      <c r="B22" s="48" t="s">
        <v>63</v>
      </c>
      <c r="C22" s="22">
        <v>481110.21</v>
      </c>
      <c r="D22" s="22">
        <v>522949.76</v>
      </c>
      <c r="E22" s="22">
        <v>466822.84</v>
      </c>
      <c r="F22" s="22">
        <v>446621.71</v>
      </c>
      <c r="G22" s="22">
        <v>463325.55</v>
      </c>
      <c r="H22" s="22">
        <v>538546.30000000005</v>
      </c>
      <c r="I22" s="22">
        <v>488722.31</v>
      </c>
      <c r="J22" s="22">
        <v>532530.52</v>
      </c>
      <c r="K22" s="22">
        <v>540461.59</v>
      </c>
      <c r="L22" s="22">
        <v>550899.38</v>
      </c>
      <c r="M22" s="22">
        <v>540072.79</v>
      </c>
      <c r="N22" s="22">
        <v>534197.42000000004</v>
      </c>
      <c r="O22" s="22">
        <v>480160.37</v>
      </c>
      <c r="P22" s="22">
        <v>443540.21</v>
      </c>
      <c r="Q22" s="22">
        <v>427610.32</v>
      </c>
      <c r="R22" s="22">
        <v>424947.3</v>
      </c>
    </row>
    <row r="23" spans="1:18" ht="18.75" customHeight="1" x14ac:dyDescent="0.25">
      <c r="A23" s="47">
        <v>5</v>
      </c>
      <c r="B23" s="48" t="s">
        <v>64</v>
      </c>
      <c r="C23" s="22">
        <v>28232.67</v>
      </c>
      <c r="D23" s="22">
        <v>62465.88</v>
      </c>
      <c r="E23" s="22">
        <v>82992.320000000007</v>
      </c>
      <c r="F23" s="22">
        <v>76456.62</v>
      </c>
      <c r="G23" s="22">
        <v>86739</v>
      </c>
      <c r="H23" s="22">
        <v>86393.57</v>
      </c>
      <c r="I23" s="22">
        <v>104058.05</v>
      </c>
      <c r="J23" s="22">
        <v>270949.87</v>
      </c>
      <c r="K23" s="22">
        <v>76017.929999999993</v>
      </c>
      <c r="L23" s="22">
        <v>52175.54</v>
      </c>
      <c r="M23" s="22">
        <v>42000.52</v>
      </c>
      <c r="N23" s="22">
        <v>9803.92</v>
      </c>
      <c r="O23" s="22">
        <v>12380.54</v>
      </c>
      <c r="P23" s="22">
        <v>13156.68</v>
      </c>
      <c r="Q23" s="22">
        <v>8824.7999999999993</v>
      </c>
      <c r="R23" s="22">
        <v>14152.46</v>
      </c>
    </row>
    <row r="24" spans="1:18" ht="18.75" customHeight="1" x14ac:dyDescent="0.25">
      <c r="A24" s="47">
        <v>6</v>
      </c>
      <c r="B24" s="48" t="s">
        <v>65</v>
      </c>
      <c r="C24" s="22">
        <v>93091.21</v>
      </c>
      <c r="D24" s="22">
        <v>5442.18</v>
      </c>
      <c r="E24" s="22">
        <v>9.3800000000000008</v>
      </c>
      <c r="F24" s="22">
        <v>4670.2</v>
      </c>
      <c r="G24" s="22">
        <v>14245.31</v>
      </c>
      <c r="H24" s="22">
        <v>0</v>
      </c>
      <c r="I24" s="22">
        <v>564.23</v>
      </c>
      <c r="J24" s="22">
        <v>932.39</v>
      </c>
      <c r="K24" s="22">
        <v>78360.600000000006</v>
      </c>
      <c r="L24" s="22">
        <v>0</v>
      </c>
      <c r="M24" s="22">
        <v>0</v>
      </c>
      <c r="N24" s="22">
        <v>1298.08</v>
      </c>
      <c r="O24" s="22">
        <v>0</v>
      </c>
      <c r="P24" s="22">
        <v>0</v>
      </c>
      <c r="Q24" s="22">
        <v>0</v>
      </c>
      <c r="R24" s="22">
        <v>68</v>
      </c>
    </row>
    <row r="25" spans="1:18" ht="18.75" customHeight="1" x14ac:dyDescent="0.25">
      <c r="A25" s="47">
        <v>7</v>
      </c>
      <c r="B25" s="48" t="s">
        <v>81</v>
      </c>
      <c r="C25" s="22">
        <v>134516.22</v>
      </c>
      <c r="D25" s="22">
        <v>1445462.39</v>
      </c>
      <c r="E25" s="22">
        <v>30003.97</v>
      </c>
      <c r="F25" s="22">
        <v>13107.38</v>
      </c>
      <c r="G25" s="22">
        <v>77566.960000000006</v>
      </c>
      <c r="H25" s="22">
        <v>42062.26</v>
      </c>
      <c r="I25" s="22">
        <v>48121.22</v>
      </c>
      <c r="J25" s="22">
        <v>57315.18</v>
      </c>
      <c r="K25" s="22">
        <v>38240.36</v>
      </c>
      <c r="L25" s="22">
        <v>50825.75</v>
      </c>
      <c r="M25" s="22">
        <v>236779.56</v>
      </c>
      <c r="N25" s="22">
        <v>56823.95</v>
      </c>
      <c r="O25" s="22">
        <v>86002.83</v>
      </c>
      <c r="P25" s="22">
        <v>54534.83</v>
      </c>
      <c r="Q25" s="22">
        <v>100698.47</v>
      </c>
      <c r="R25" s="22">
        <v>48101.25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5857111.6100000003</v>
      </c>
      <c r="D27" s="22">
        <v>6673274.5199999996</v>
      </c>
      <c r="E27" s="22">
        <v>7052967.8399999999</v>
      </c>
      <c r="F27" s="22">
        <v>8089372.8399999999</v>
      </c>
      <c r="G27" s="22">
        <v>8196976.0999999996</v>
      </c>
      <c r="H27" s="22">
        <v>9399926.1699999999</v>
      </c>
      <c r="I27" s="22">
        <v>9585245.0999999996</v>
      </c>
      <c r="J27" s="22">
        <v>8365693.5800000001</v>
      </c>
      <c r="K27" s="22">
        <v>8131908.1100000003</v>
      </c>
      <c r="L27" s="22">
        <v>8272569.5199999996</v>
      </c>
      <c r="M27" s="22">
        <v>8207967.5300000003</v>
      </c>
      <c r="N27" s="22">
        <v>9103036.6699999999</v>
      </c>
      <c r="O27" s="22">
        <v>10566509.18</v>
      </c>
      <c r="P27" s="22">
        <v>10638323.529999999</v>
      </c>
      <c r="Q27" s="22">
        <v>10851063.23</v>
      </c>
      <c r="R27" s="22">
        <v>11115419.23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179200</v>
      </c>
      <c r="D28" s="22">
        <v>179200</v>
      </c>
      <c r="E28" s="22">
        <v>179200</v>
      </c>
      <c r="F28" s="22">
        <v>179200</v>
      </c>
      <c r="G28" s="22">
        <v>179200</v>
      </c>
      <c r="H28" s="22">
        <v>179200</v>
      </c>
      <c r="I28" s="22">
        <v>179200</v>
      </c>
      <c r="J28" s="22">
        <v>179200</v>
      </c>
      <c r="K28" s="22">
        <v>179200</v>
      </c>
      <c r="L28" s="22">
        <v>179200</v>
      </c>
      <c r="M28" s="22">
        <v>179200</v>
      </c>
      <c r="N28" s="22">
        <v>179200</v>
      </c>
      <c r="O28" s="22">
        <v>179200</v>
      </c>
      <c r="P28" s="22">
        <v>179200</v>
      </c>
      <c r="Q28" s="22">
        <v>179200</v>
      </c>
      <c r="R28" s="22">
        <v>179200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8247927.6900000004</v>
      </c>
      <c r="D29" s="22">
        <v>8247927.6900000004</v>
      </c>
      <c r="E29" s="22">
        <v>8247927.6900000004</v>
      </c>
      <c r="F29" s="22">
        <v>8247927.6900000004</v>
      </c>
      <c r="G29" s="22">
        <v>8247927.6900000004</v>
      </c>
      <c r="H29" s="22">
        <v>8247927.6900000004</v>
      </c>
      <c r="I29" s="22">
        <v>8247927.6900000004</v>
      </c>
      <c r="J29" s="22">
        <v>8247927.6900000004</v>
      </c>
      <c r="K29" s="22">
        <v>8247927.6900000004</v>
      </c>
      <c r="L29" s="22">
        <v>8247927.6900000004</v>
      </c>
      <c r="M29" s="22">
        <v>8247927.6900000004</v>
      </c>
      <c r="N29" s="22">
        <v>8247927.6900000004</v>
      </c>
      <c r="O29" s="22">
        <v>8247927.6900000004</v>
      </c>
      <c r="P29" s="22">
        <v>8247927.6900000004</v>
      </c>
      <c r="Q29" s="22">
        <v>8247927.6900000004</v>
      </c>
      <c r="R29" s="22">
        <v>8247927.6900000004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633892</v>
      </c>
      <c r="L30" s="22">
        <v>583581.47</v>
      </c>
      <c r="M30" s="22">
        <v>431564.81</v>
      </c>
      <c r="N30" s="22">
        <v>754240.8</v>
      </c>
      <c r="O30" s="22">
        <v>844456.14</v>
      </c>
      <c r="P30" s="22">
        <v>1017880.6</v>
      </c>
      <c r="Q30" s="22">
        <v>1113328.7</v>
      </c>
      <c r="R30" s="22">
        <v>1312632.6000000001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-50293.14</v>
      </c>
      <c r="D31" s="22">
        <v>-1532147.32</v>
      </c>
      <c r="E31" s="22">
        <v>-211688.88</v>
      </c>
      <c r="F31" s="22">
        <v>20621.52</v>
      </c>
      <c r="G31" s="22">
        <v>404857.85</v>
      </c>
      <c r="H31" s="22">
        <v>537171.32999999996</v>
      </c>
      <c r="I31" s="22">
        <v>727511.19</v>
      </c>
      <c r="J31" s="22">
        <v>1072802.94</v>
      </c>
      <c r="K31" s="22">
        <v>1072802.94</v>
      </c>
      <c r="L31" s="22">
        <v>1072802.94</v>
      </c>
      <c r="M31" s="22">
        <v>1072802.94</v>
      </c>
      <c r="N31" s="22">
        <v>1072802.94</v>
      </c>
      <c r="O31" s="22">
        <v>1072802.94</v>
      </c>
      <c r="P31" s="22">
        <v>1072802.94</v>
      </c>
      <c r="Q31" s="22">
        <v>1072802.94</v>
      </c>
      <c r="R31" s="22">
        <v>1072802.94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-1153280.53</v>
      </c>
      <c r="D32" s="22">
        <v>1649135.47</v>
      </c>
      <c r="E32" s="22">
        <v>529627.75</v>
      </c>
      <c r="F32" s="22">
        <v>516538.47</v>
      </c>
      <c r="G32" s="22">
        <v>476721.76</v>
      </c>
      <c r="H32" s="22">
        <v>459162.97</v>
      </c>
      <c r="I32" s="22">
        <v>444822.78</v>
      </c>
      <c r="J32" s="22">
        <v>804600.26</v>
      </c>
      <c r="K32" s="22">
        <v>-50310.53</v>
      </c>
      <c r="L32" s="22">
        <v>-152016.66</v>
      </c>
      <c r="M32" s="22">
        <v>374827.39</v>
      </c>
      <c r="N32" s="22">
        <v>120707.34</v>
      </c>
      <c r="O32" s="22">
        <v>222122.41</v>
      </c>
      <c r="P32" s="22">
        <v>120512.3</v>
      </c>
      <c r="Q32" s="22">
        <v>237803.9</v>
      </c>
      <c r="R32" s="22">
        <v>302856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1567108.7</v>
      </c>
      <c r="D33" s="22">
        <v>237794.68</v>
      </c>
      <c r="E33" s="22">
        <v>212919.67999999999</v>
      </c>
      <c r="F33" s="22">
        <v>426501.04</v>
      </c>
      <c r="G33" s="22">
        <v>648030.44999999995</v>
      </c>
      <c r="H33" s="22">
        <v>445946.5</v>
      </c>
      <c r="I33" s="22">
        <v>242594.85</v>
      </c>
      <c r="J33" s="22">
        <v>292444.40000000002</v>
      </c>
      <c r="K33" s="22">
        <v>228275.86</v>
      </c>
      <c r="L33" s="22">
        <v>447861.62</v>
      </c>
      <c r="M33" s="22">
        <v>228740.16</v>
      </c>
      <c r="N33" s="22">
        <v>231248.53</v>
      </c>
      <c r="O33" s="22">
        <v>220329.82</v>
      </c>
      <c r="P33" s="22">
        <v>220930.07</v>
      </c>
      <c r="Q33" s="22">
        <v>144574.82</v>
      </c>
      <c r="R33" s="22">
        <v>417789.38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690411.61</v>
      </c>
      <c r="D34" s="22">
        <v>172818.25</v>
      </c>
      <c r="E34" s="22">
        <v>190320.62</v>
      </c>
      <c r="F34" s="22">
        <v>121098.01</v>
      </c>
      <c r="G34" s="22">
        <v>177179.11</v>
      </c>
      <c r="H34" s="22">
        <v>234955.75</v>
      </c>
      <c r="I34" s="22">
        <v>226584.85</v>
      </c>
      <c r="J34" s="22">
        <v>271972.31</v>
      </c>
      <c r="K34" s="22">
        <v>264489.40000000002</v>
      </c>
      <c r="L34" s="22">
        <v>94551.32</v>
      </c>
      <c r="M34" s="22">
        <v>148036.25</v>
      </c>
      <c r="N34" s="22">
        <v>346366.2</v>
      </c>
      <c r="O34" s="22">
        <v>213183.87</v>
      </c>
      <c r="P34" s="22">
        <v>165599.6</v>
      </c>
      <c r="Q34" s="22">
        <v>137203.81</v>
      </c>
      <c r="R34" s="22">
        <v>110182.7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74924.710000000006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2028.14</v>
      </c>
      <c r="L10" s="59">
        <v>2028.14</v>
      </c>
      <c r="M10" s="59">
        <v>2028.14</v>
      </c>
      <c r="N10" s="59">
        <v>2028.14</v>
      </c>
      <c r="O10" s="59">
        <v>2028.14</v>
      </c>
      <c r="P10" s="59">
        <v>2028.14</v>
      </c>
      <c r="Q10" s="59">
        <v>2028.14</v>
      </c>
      <c r="R10" s="59">
        <v>2028.14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52495.22</v>
      </c>
      <c r="D20" s="59">
        <v>52495.22</v>
      </c>
      <c r="E20" s="59">
        <v>52495.22</v>
      </c>
      <c r="F20" s="59">
        <v>52495.22</v>
      </c>
      <c r="G20" s="59">
        <v>52495.22</v>
      </c>
      <c r="H20" s="59">
        <v>52495.22</v>
      </c>
      <c r="I20" s="59">
        <v>52495.22</v>
      </c>
      <c r="J20" s="59">
        <v>52495.22</v>
      </c>
      <c r="K20" s="59">
        <v>52495.22</v>
      </c>
      <c r="L20" s="59">
        <v>52495.22</v>
      </c>
      <c r="M20" s="59">
        <v>52495.22</v>
      </c>
      <c r="N20" s="59">
        <v>52495.22</v>
      </c>
      <c r="O20" s="59">
        <v>52495.22</v>
      </c>
      <c r="P20" s="59">
        <v>52495.22</v>
      </c>
      <c r="Q20" s="59">
        <v>52495.22</v>
      </c>
      <c r="R20" s="59">
        <v>52495.22</v>
      </c>
    </row>
    <row r="21" spans="2:18" x14ac:dyDescent="0.2">
      <c r="B21" s="4">
        <v>2003</v>
      </c>
      <c r="C21" s="59">
        <v>2206.88</v>
      </c>
      <c r="D21" s="59">
        <v>2206.88</v>
      </c>
      <c r="E21" s="59">
        <v>2206.88</v>
      </c>
      <c r="F21" s="59">
        <v>2206.88</v>
      </c>
      <c r="G21" s="59">
        <v>2206.88</v>
      </c>
      <c r="H21" s="59">
        <v>2206.88</v>
      </c>
      <c r="I21" s="59">
        <v>2206.88</v>
      </c>
      <c r="J21" s="59">
        <v>2206.88</v>
      </c>
      <c r="K21" s="59">
        <v>2206.88</v>
      </c>
      <c r="L21" s="59">
        <v>2206.88</v>
      </c>
      <c r="M21" s="59">
        <v>2206.88</v>
      </c>
      <c r="N21" s="59">
        <v>2206.88</v>
      </c>
      <c r="O21" s="59">
        <v>2206.88</v>
      </c>
      <c r="P21" s="59">
        <v>2206.88</v>
      </c>
      <c r="Q21" s="59">
        <v>2206.88</v>
      </c>
      <c r="R21" s="59">
        <v>2206.88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1141.8399999999999</v>
      </c>
      <c r="D26" s="59">
        <v>1141.8399999999999</v>
      </c>
      <c r="E26" s="59">
        <v>1141.8399999999999</v>
      </c>
      <c r="F26" s="59">
        <v>1141.8399999999999</v>
      </c>
      <c r="G26" s="59">
        <v>1141.8399999999999</v>
      </c>
      <c r="H26" s="59">
        <v>1141.8399999999999</v>
      </c>
      <c r="I26" s="59">
        <v>1141.8399999999999</v>
      </c>
      <c r="J26" s="59">
        <v>1141.8399999999999</v>
      </c>
      <c r="K26" s="59">
        <v>1141.8399999999999</v>
      </c>
      <c r="L26" s="59">
        <v>1141.8399999999999</v>
      </c>
      <c r="M26" s="59">
        <v>0</v>
      </c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1529.92</v>
      </c>
      <c r="D27" s="59">
        <v>1529.92</v>
      </c>
      <c r="E27" s="59">
        <v>1529.92</v>
      </c>
      <c r="F27" s="59">
        <v>1529.92</v>
      </c>
      <c r="G27" s="59">
        <v>1529.92</v>
      </c>
      <c r="H27" s="59">
        <v>1529.92</v>
      </c>
      <c r="I27" s="59">
        <v>1529.92</v>
      </c>
      <c r="J27" s="59">
        <v>1529.92</v>
      </c>
      <c r="K27" s="59">
        <v>1529.92</v>
      </c>
      <c r="L27" s="59">
        <v>1529.92</v>
      </c>
      <c r="M27" s="59">
        <v>1529.92</v>
      </c>
      <c r="N27" s="59">
        <v>1529.92</v>
      </c>
      <c r="O27" s="59">
        <v>1529.92</v>
      </c>
      <c r="P27" s="59">
        <v>1529.92</v>
      </c>
      <c r="Q27" s="59">
        <v>1529.92</v>
      </c>
      <c r="R27" s="59">
        <v>1529.92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6533.7</v>
      </c>
      <c r="D30" s="59">
        <v>6533.7</v>
      </c>
      <c r="E30" s="59">
        <v>6533.7</v>
      </c>
      <c r="F30" s="59">
        <v>6533.7</v>
      </c>
      <c r="G30" s="59">
        <v>6533.7</v>
      </c>
      <c r="H30" s="59">
        <v>6533.7</v>
      </c>
      <c r="I30" s="59">
        <v>6533.7</v>
      </c>
      <c r="J30" s="59">
        <v>6533.7</v>
      </c>
      <c r="K30" s="59">
        <v>6533.7</v>
      </c>
      <c r="L30" s="59">
        <v>6533.7</v>
      </c>
      <c r="M30" s="59">
        <v>6533.7</v>
      </c>
      <c r="N30" s="59">
        <v>6533.7</v>
      </c>
      <c r="O30" s="59">
        <v>6533.7</v>
      </c>
      <c r="P30" s="59">
        <v>6533.7</v>
      </c>
      <c r="Q30" s="59">
        <v>6533.7</v>
      </c>
      <c r="R30" s="59">
        <v>6533.7</v>
      </c>
    </row>
    <row r="31" spans="2:18" x14ac:dyDescent="0.2">
      <c r="B31" s="4">
        <v>1993</v>
      </c>
      <c r="C31" s="59">
        <v>2984.92</v>
      </c>
      <c r="D31" s="59">
        <v>2984.92</v>
      </c>
      <c r="E31" s="59">
        <v>2984.92</v>
      </c>
      <c r="F31" s="59">
        <v>2984.92</v>
      </c>
      <c r="G31" s="59">
        <v>2984.92</v>
      </c>
      <c r="H31" s="59">
        <v>2984.92</v>
      </c>
      <c r="I31" s="59">
        <v>2984.92</v>
      </c>
      <c r="J31" s="59">
        <v>2984.92</v>
      </c>
      <c r="K31" s="59">
        <v>2984.92</v>
      </c>
      <c r="L31" s="59">
        <v>2984.92</v>
      </c>
      <c r="M31" s="59">
        <v>2984.92</v>
      </c>
      <c r="N31" s="59">
        <v>2984.92</v>
      </c>
      <c r="O31" s="59">
        <v>2984.92</v>
      </c>
      <c r="P31" s="59">
        <v>2984.92</v>
      </c>
      <c r="Q31" s="59">
        <v>2984.92</v>
      </c>
      <c r="R31" s="59">
        <v>2984.92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66892.479999999996</v>
      </c>
      <c r="E95" s="6">
        <f>SUM(E16:E94)</f>
        <v>66892.479999999996</v>
      </c>
      <c r="F95" s="6">
        <f>SUM(F15:F94)</f>
        <v>66892.479999999996</v>
      </c>
      <c r="G95" s="6">
        <f>SUM(G14:G94)</f>
        <v>66892.479999999996</v>
      </c>
      <c r="H95" s="6">
        <f t="shared" ref="H95:M95" si="0">SUM(H8:H94)</f>
        <v>66892.479999999996</v>
      </c>
      <c r="I95" s="6">
        <f t="shared" si="0"/>
        <v>66892.479999999996</v>
      </c>
      <c r="J95" s="6">
        <f t="shared" si="0"/>
        <v>66892.479999999996</v>
      </c>
      <c r="K95" s="6">
        <f t="shared" si="0"/>
        <v>68920.62</v>
      </c>
      <c r="L95" s="6">
        <f t="shared" si="0"/>
        <v>68920.62</v>
      </c>
      <c r="M95" s="6">
        <f t="shared" si="0"/>
        <v>67778.78</v>
      </c>
      <c r="N95" s="13">
        <f>SUM(N4:N94)</f>
        <v>67778.78</v>
      </c>
      <c r="O95" s="13">
        <f>SUM(O4:O94)</f>
        <v>67778.78</v>
      </c>
      <c r="P95" s="13">
        <f>SUM(P4:P94)</f>
        <v>67778.78</v>
      </c>
      <c r="Q95" s="13">
        <f>SUM(Q4:Q94)</f>
        <v>67778.78</v>
      </c>
      <c r="R95" s="13">
        <f>SUM(R3:R94)</f>
        <v>67778.78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2346.17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6017.2</v>
      </c>
      <c r="K105" s="59">
        <v>6017.2</v>
      </c>
      <c r="L105" s="59">
        <v>6017.2</v>
      </c>
      <c r="M105" s="59">
        <v>6017.2</v>
      </c>
      <c r="N105" s="59">
        <v>6017.2</v>
      </c>
      <c r="O105" s="59">
        <v>6017.2</v>
      </c>
      <c r="P105" s="59">
        <v>6017.2</v>
      </c>
      <c r="Q105" s="59">
        <v>6017.2</v>
      </c>
      <c r="R105" s="59">
        <v>6017.2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8629.08</v>
      </c>
      <c r="I107" s="59">
        <v>8629.08</v>
      </c>
      <c r="J107" s="59">
        <v>8629.08</v>
      </c>
      <c r="K107" s="59">
        <v>8629.08</v>
      </c>
      <c r="L107" s="59">
        <v>8629.08</v>
      </c>
      <c r="M107" s="59">
        <v>8629.08</v>
      </c>
      <c r="N107" s="59">
        <v>8629.08</v>
      </c>
      <c r="O107" s="59">
        <v>8629.08</v>
      </c>
      <c r="P107" s="59">
        <v>8629.08</v>
      </c>
      <c r="Q107" s="59">
        <v>8629.08</v>
      </c>
      <c r="R107" s="59">
        <v>8629.08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5736.67</v>
      </c>
      <c r="H108" s="59">
        <v>5736.67</v>
      </c>
      <c r="I108" s="59">
        <v>5736.67</v>
      </c>
      <c r="J108" s="59">
        <v>5736.67</v>
      </c>
      <c r="K108" s="59">
        <v>5736.67</v>
      </c>
      <c r="L108" s="59">
        <v>5736.67</v>
      </c>
      <c r="M108" s="59">
        <v>5736.67</v>
      </c>
      <c r="N108" s="59">
        <v>5736.67</v>
      </c>
      <c r="O108" s="59">
        <v>5736.67</v>
      </c>
      <c r="P108" s="59">
        <v>5736.67</v>
      </c>
      <c r="Q108" s="59">
        <v>5736.67</v>
      </c>
      <c r="R108" s="59">
        <v>5736.67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9479.57</v>
      </c>
      <c r="D112" s="59">
        <v>9479.57</v>
      </c>
      <c r="E112" s="59">
        <v>9479.57</v>
      </c>
      <c r="F112" s="59">
        <v>9479.57</v>
      </c>
      <c r="G112" s="59">
        <v>9479.57</v>
      </c>
      <c r="H112" s="59">
        <v>9479.57</v>
      </c>
      <c r="I112" s="59">
        <v>9479.57</v>
      </c>
      <c r="J112" s="59">
        <v>9479.57</v>
      </c>
      <c r="K112" s="59">
        <v>9479.57</v>
      </c>
      <c r="L112" s="59">
        <v>9479.57</v>
      </c>
      <c r="M112" s="59">
        <v>9479.57</v>
      </c>
      <c r="N112" s="59">
        <v>9479.57</v>
      </c>
      <c r="O112" s="59">
        <v>9479.57</v>
      </c>
      <c r="P112" s="59">
        <v>9479.57</v>
      </c>
      <c r="Q112" s="59">
        <v>9479.57</v>
      </c>
      <c r="R112" s="59">
        <v>9479.57</v>
      </c>
    </row>
    <row r="113" spans="2:18" x14ac:dyDescent="0.2">
      <c r="B113" s="4">
        <v>2005</v>
      </c>
      <c r="C113" s="59">
        <v>22395.79</v>
      </c>
      <c r="D113" s="59">
        <v>22395.79</v>
      </c>
      <c r="E113" s="59">
        <v>22395.79</v>
      </c>
      <c r="F113" s="59">
        <v>22395.79</v>
      </c>
      <c r="G113" s="59">
        <v>22395.79</v>
      </c>
      <c r="H113" s="59">
        <v>22395.79</v>
      </c>
      <c r="I113" s="59">
        <v>22395.79</v>
      </c>
      <c r="J113" s="59">
        <v>22395.79</v>
      </c>
      <c r="K113" s="59">
        <v>22395.79</v>
      </c>
      <c r="L113" s="59">
        <v>22395.79</v>
      </c>
      <c r="M113" s="59">
        <v>22395.79</v>
      </c>
      <c r="N113" s="59">
        <v>22395.79</v>
      </c>
      <c r="O113" s="59">
        <v>22395.79</v>
      </c>
      <c r="P113" s="59">
        <v>22395.79</v>
      </c>
      <c r="Q113" s="59">
        <v>22395.79</v>
      </c>
      <c r="R113" s="59">
        <v>22395.79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7158.09</v>
      </c>
      <c r="D117" s="59">
        <v>7158.09</v>
      </c>
      <c r="E117" s="59">
        <v>7158.09</v>
      </c>
      <c r="F117" s="59">
        <v>7158.09</v>
      </c>
      <c r="G117" s="59">
        <v>7158.09</v>
      </c>
      <c r="H117" s="59">
        <v>7158.09</v>
      </c>
      <c r="I117" s="59">
        <v>7158.09</v>
      </c>
      <c r="J117" s="59">
        <v>7158.09</v>
      </c>
      <c r="K117" s="59">
        <v>7158.09</v>
      </c>
      <c r="L117" s="59">
        <v>7158.09</v>
      </c>
      <c r="M117" s="59">
        <v>7158.09</v>
      </c>
      <c r="N117" s="59">
        <v>7158.09</v>
      </c>
      <c r="O117" s="59">
        <v>7158.09</v>
      </c>
      <c r="P117" s="59">
        <v>7158.09</v>
      </c>
      <c r="Q117" s="59">
        <v>7158.09</v>
      </c>
      <c r="R117" s="59">
        <v>7158.09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12426.96</v>
      </c>
      <c r="D123" s="59">
        <v>12426.96</v>
      </c>
      <c r="E123" s="59">
        <v>12426.96</v>
      </c>
      <c r="F123" s="59">
        <v>12426.96</v>
      </c>
      <c r="G123" s="59">
        <v>12426.96</v>
      </c>
      <c r="H123" s="59">
        <v>12426.96</v>
      </c>
      <c r="I123" s="59">
        <v>12426.96</v>
      </c>
      <c r="J123" s="59">
        <v>12426.96</v>
      </c>
      <c r="K123" s="59">
        <v>12426.96</v>
      </c>
      <c r="L123" s="59">
        <v>12426.96</v>
      </c>
      <c r="M123" s="59">
        <v>12426.96</v>
      </c>
      <c r="N123" s="59">
        <v>12426.96</v>
      </c>
      <c r="O123" s="59">
        <v>12426.96</v>
      </c>
      <c r="P123" s="59">
        <v>12426.96</v>
      </c>
      <c r="Q123" s="59">
        <v>12426.96</v>
      </c>
      <c r="R123" s="59">
        <v>12426.96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51460.409999999996</v>
      </c>
      <c r="E189" s="6">
        <f>SUM(E110:E188)</f>
        <v>51460.409999999996</v>
      </c>
      <c r="F189" s="6">
        <f>SUM(F109:F188)</f>
        <v>51460.409999999996</v>
      </c>
      <c r="G189" s="6">
        <f>SUM(G108:G188)</f>
        <v>57197.079999999994</v>
      </c>
      <c r="H189" s="6">
        <f t="shared" ref="H189:M189" si="1">SUM(H102:H188)</f>
        <v>65826.16</v>
      </c>
      <c r="I189" s="6">
        <f t="shared" si="1"/>
        <v>65826.16</v>
      </c>
      <c r="J189" s="6">
        <f t="shared" si="1"/>
        <v>71843.359999999986</v>
      </c>
      <c r="K189" s="6">
        <f t="shared" si="1"/>
        <v>71843.359999999986</v>
      </c>
      <c r="L189" s="6">
        <f t="shared" si="1"/>
        <v>71843.359999999986</v>
      </c>
      <c r="M189" s="6">
        <f t="shared" si="1"/>
        <v>71843.359999999986</v>
      </c>
      <c r="N189" s="13">
        <f>SUM(N98:N188)</f>
        <v>71843.359999999986</v>
      </c>
      <c r="O189" s="13">
        <f>SUM(O98:O188)</f>
        <v>71843.359999999986</v>
      </c>
      <c r="P189" s="13">
        <f>SUM(P98:P188)</f>
        <v>71843.359999999986</v>
      </c>
      <c r="Q189" s="13">
        <f>SUM(Q98:Q188)</f>
        <v>71843.359999999986</v>
      </c>
      <c r="R189" s="13">
        <f>SUM(R97:R188)</f>
        <v>74189.53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208287.62</v>
      </c>
      <c r="D207" s="59">
        <v>208287.62</v>
      </c>
      <c r="E207" s="59">
        <v>208287.62</v>
      </c>
      <c r="F207" s="59">
        <v>208287.62</v>
      </c>
      <c r="G207" s="59">
        <v>208287.62</v>
      </c>
      <c r="H207" s="59">
        <v>208287.62</v>
      </c>
      <c r="I207" s="59">
        <v>208287.62</v>
      </c>
      <c r="J207" s="59">
        <v>208287.62</v>
      </c>
      <c r="K207" s="59">
        <v>208287.62</v>
      </c>
      <c r="L207" s="59">
        <v>208287.62</v>
      </c>
      <c r="M207" s="59">
        <v>208287.62</v>
      </c>
      <c r="N207" s="59">
        <v>208287.62</v>
      </c>
      <c r="O207" s="59">
        <v>208287.62</v>
      </c>
      <c r="P207" s="59">
        <v>208287.62</v>
      </c>
      <c r="Q207" s="59">
        <v>208287.62</v>
      </c>
      <c r="R207" s="59">
        <v>208287.62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24710.74</v>
      </c>
      <c r="D219" s="59">
        <v>24710.74</v>
      </c>
      <c r="E219" s="59">
        <v>24710.74</v>
      </c>
      <c r="F219" s="59">
        <v>24710.74</v>
      </c>
      <c r="G219" s="59">
        <v>24710.74</v>
      </c>
      <c r="H219" s="59">
        <v>24710.74</v>
      </c>
      <c r="I219" s="59">
        <v>24710.74</v>
      </c>
      <c r="J219" s="59">
        <v>24710.74</v>
      </c>
      <c r="K219" s="59">
        <v>24710.74</v>
      </c>
      <c r="L219" s="59">
        <v>24710.74</v>
      </c>
      <c r="M219" s="59">
        <v>24710.74</v>
      </c>
      <c r="N219" s="59">
        <v>24710.74</v>
      </c>
      <c r="O219" s="59">
        <v>24710.74</v>
      </c>
      <c r="P219" s="59">
        <v>24710.74</v>
      </c>
      <c r="Q219" s="59">
        <v>24710.74</v>
      </c>
      <c r="R219" s="59">
        <v>24710.74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232998.36</v>
      </c>
      <c r="E283" s="6">
        <f>SUM(E204:E282)</f>
        <v>232998.36</v>
      </c>
      <c r="F283" s="6">
        <f>SUM(F203:F282)</f>
        <v>232998.36</v>
      </c>
      <c r="G283" s="6">
        <f>SUM(G202:G282)</f>
        <v>232998.36</v>
      </c>
      <c r="H283" s="6">
        <f t="shared" ref="H283:M283" si="2">SUM(H196:H282)</f>
        <v>232998.36</v>
      </c>
      <c r="I283" s="6">
        <f t="shared" si="2"/>
        <v>232998.36</v>
      </c>
      <c r="J283" s="6">
        <f t="shared" si="2"/>
        <v>232998.36</v>
      </c>
      <c r="K283" s="6">
        <f t="shared" si="2"/>
        <v>232998.36</v>
      </c>
      <c r="L283" s="6">
        <f t="shared" si="2"/>
        <v>232998.36</v>
      </c>
      <c r="M283" s="6">
        <f t="shared" si="2"/>
        <v>232998.36</v>
      </c>
      <c r="N283" s="13">
        <f>SUM(N192:N282)</f>
        <v>232998.36</v>
      </c>
      <c r="O283" s="13">
        <f>SUM(O192:O282)</f>
        <v>232998.36</v>
      </c>
      <c r="P283" s="13">
        <f>SUM(P192:P282)</f>
        <v>232998.36</v>
      </c>
      <c r="Q283" s="13">
        <f>SUM(Q192:Q282)</f>
        <v>232998.36</v>
      </c>
      <c r="R283" s="13">
        <f>SUM(R191:R282)</f>
        <v>232998.36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517797.05</v>
      </c>
      <c r="D302" s="59">
        <v>517797.05</v>
      </c>
      <c r="E302" s="59">
        <v>517797.05</v>
      </c>
      <c r="F302" s="59">
        <v>517797.05</v>
      </c>
      <c r="G302" s="59">
        <v>517797.05</v>
      </c>
      <c r="H302" s="59">
        <v>517797.05</v>
      </c>
      <c r="I302" s="59">
        <v>517797.05</v>
      </c>
      <c r="J302" s="59">
        <v>517797.05</v>
      </c>
      <c r="K302" s="59">
        <v>517797.05</v>
      </c>
      <c r="L302" s="59">
        <v>517797.05</v>
      </c>
      <c r="M302" s="59">
        <v>517797.05</v>
      </c>
      <c r="N302" s="59">
        <v>517797.05</v>
      </c>
      <c r="O302" s="59">
        <v>517797.05</v>
      </c>
      <c r="P302" s="59">
        <v>517797.05</v>
      </c>
      <c r="Q302" s="59">
        <v>517797.05</v>
      </c>
      <c r="R302" s="59">
        <v>517797.05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517797.05</v>
      </c>
      <c r="E377" s="6">
        <f>SUM(E298:E376)</f>
        <v>517797.05</v>
      </c>
      <c r="F377" s="6">
        <f>SUM(F297:F376)</f>
        <v>517797.05</v>
      </c>
      <c r="G377" s="6">
        <f>SUM(G296:G376)</f>
        <v>517797.05</v>
      </c>
      <c r="H377" s="6">
        <f t="shared" ref="H377:M377" si="3">SUM(H290:H376)</f>
        <v>517797.05</v>
      </c>
      <c r="I377" s="6">
        <f t="shared" si="3"/>
        <v>517797.05</v>
      </c>
      <c r="J377" s="6">
        <f t="shared" si="3"/>
        <v>517797.05</v>
      </c>
      <c r="K377" s="6">
        <f t="shared" si="3"/>
        <v>517797.05</v>
      </c>
      <c r="L377" s="6">
        <f t="shared" si="3"/>
        <v>517797.05</v>
      </c>
      <c r="M377" s="6">
        <f t="shared" si="3"/>
        <v>517797.05</v>
      </c>
      <c r="N377" s="13">
        <f>SUM(N286:N376)</f>
        <v>517797.05</v>
      </c>
      <c r="O377" s="13">
        <f>SUM(O286:O376)</f>
        <v>517797.05</v>
      </c>
      <c r="P377" s="13">
        <f>SUM(P286:P376)</f>
        <v>517797.05</v>
      </c>
      <c r="Q377" s="13">
        <f>SUM(Q286:Q376)</f>
        <v>517797.05</v>
      </c>
      <c r="R377" s="13">
        <f>SUM(R285:R376)</f>
        <v>517797.05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 t="shared" ref="H471:M471" si="4">SUM(H384:H470)</f>
        <v>0</v>
      </c>
      <c r="I471" s="6">
        <f t="shared" si="4"/>
        <v>0</v>
      </c>
      <c r="J471" s="6">
        <f t="shared" si="4"/>
        <v>0</v>
      </c>
      <c r="K471" s="6">
        <f t="shared" si="4"/>
        <v>0</v>
      </c>
      <c r="L471" s="6">
        <f t="shared" si="4"/>
        <v>0</v>
      </c>
      <c r="M471" s="6">
        <f t="shared" si="4"/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13262.54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13326.17</v>
      </c>
      <c r="R474" s="59">
        <v>13326.17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4438.91</v>
      </c>
      <c r="Q475" s="59">
        <v>4438.91</v>
      </c>
      <c r="R475" s="59">
        <v>4438.91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2161.98</v>
      </c>
      <c r="P476" s="59">
        <v>2161.98</v>
      </c>
      <c r="Q476" s="59">
        <v>2161.98</v>
      </c>
      <c r="R476" s="59">
        <v>2161.98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1703.01</v>
      </c>
      <c r="O477" s="59">
        <v>1703.01</v>
      </c>
      <c r="P477" s="59">
        <v>1703.01</v>
      </c>
      <c r="Q477" s="59">
        <v>1703.01</v>
      </c>
      <c r="R477" s="59">
        <v>1703.01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1521.68</v>
      </c>
      <c r="N478" s="59">
        <v>1521.68</v>
      </c>
      <c r="O478" s="59">
        <v>1521.68</v>
      </c>
      <c r="P478" s="59">
        <v>1521.68</v>
      </c>
      <c r="Q478" s="59">
        <v>1521.68</v>
      </c>
      <c r="R478" s="59">
        <v>1521.68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2158.31</v>
      </c>
      <c r="M479" s="59">
        <v>2158.31</v>
      </c>
      <c r="N479" s="59">
        <v>2158.31</v>
      </c>
      <c r="O479" s="59">
        <v>2158.31</v>
      </c>
      <c r="P479" s="59">
        <v>2158.31</v>
      </c>
      <c r="Q479" s="59">
        <v>1896.45</v>
      </c>
      <c r="R479" s="59">
        <v>1896.45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9962.35</v>
      </c>
      <c r="L480" s="59">
        <v>9962.35</v>
      </c>
      <c r="M480" s="59">
        <v>9962.35</v>
      </c>
      <c r="N480" s="59">
        <v>9962.35</v>
      </c>
      <c r="O480" s="59">
        <v>9962.35</v>
      </c>
      <c r="P480" s="59">
        <v>9962.35</v>
      </c>
      <c r="Q480" s="59">
        <v>9943.2800000000007</v>
      </c>
      <c r="R480" s="59">
        <v>9943.2800000000007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6868.67</v>
      </c>
      <c r="K481" s="59">
        <v>6868.67</v>
      </c>
      <c r="L481" s="59">
        <v>6868.67</v>
      </c>
      <c r="M481" s="59">
        <v>6842.96</v>
      </c>
      <c r="N481" s="59">
        <v>6782.9</v>
      </c>
      <c r="O481" s="59">
        <v>6782.9</v>
      </c>
      <c r="P481" s="59">
        <v>6782.9</v>
      </c>
      <c r="Q481" s="59">
        <v>6488.9</v>
      </c>
      <c r="R481" s="59">
        <v>6488.9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2241.62</v>
      </c>
      <c r="J482" s="59">
        <v>2241.62</v>
      </c>
      <c r="K482" s="59">
        <v>2241.62</v>
      </c>
      <c r="L482" s="59">
        <v>2166.0700000000002</v>
      </c>
      <c r="M482" s="59">
        <v>2166.0700000000002</v>
      </c>
      <c r="N482" s="59">
        <v>2166.0700000000002</v>
      </c>
      <c r="O482" s="59">
        <v>2166.0700000000002</v>
      </c>
      <c r="P482" s="59">
        <v>2166.0700000000002</v>
      </c>
      <c r="Q482" s="59">
        <v>1891.57</v>
      </c>
      <c r="R482" s="59">
        <v>1891.57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4352.24</v>
      </c>
      <c r="I483" s="59">
        <v>4352.24</v>
      </c>
      <c r="J483" s="59">
        <v>4352.24</v>
      </c>
      <c r="K483" s="59">
        <v>4352.24</v>
      </c>
      <c r="L483" s="59">
        <v>4352.24</v>
      </c>
      <c r="M483" s="59">
        <v>4352.24</v>
      </c>
      <c r="N483" s="59">
        <v>4285.3</v>
      </c>
      <c r="O483" s="59">
        <v>4285.3</v>
      </c>
      <c r="P483" s="59">
        <v>4285.3</v>
      </c>
      <c r="Q483" s="59">
        <v>4285.3</v>
      </c>
      <c r="R483" s="59">
        <v>4285.3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3663.91</v>
      </c>
      <c r="H484" s="59">
        <v>3524.68</v>
      </c>
      <c r="I484" s="59">
        <v>3524.68</v>
      </c>
      <c r="J484" s="59">
        <v>3524.68</v>
      </c>
      <c r="K484" s="59">
        <v>3488.71</v>
      </c>
      <c r="L484" s="59">
        <v>3488.71</v>
      </c>
      <c r="M484" s="59">
        <v>3488.71</v>
      </c>
      <c r="N484" s="59">
        <v>3488.71</v>
      </c>
      <c r="O484" s="59">
        <v>3488.71</v>
      </c>
      <c r="P484" s="59">
        <v>3488.71</v>
      </c>
      <c r="Q484" s="59">
        <v>3488.71</v>
      </c>
      <c r="R484" s="59">
        <v>3488.71</v>
      </c>
    </row>
    <row r="485" spans="2:18" x14ac:dyDescent="0.2">
      <c r="B485" s="4">
        <v>2009</v>
      </c>
      <c r="C485" s="28"/>
      <c r="D485" s="28"/>
      <c r="E485" s="28"/>
      <c r="F485" s="59">
        <v>4907.74</v>
      </c>
      <c r="G485" s="59">
        <v>4936.25</v>
      </c>
      <c r="H485" s="59">
        <v>4929.3900000000003</v>
      </c>
      <c r="I485" s="59">
        <v>4629.1899999999996</v>
      </c>
      <c r="J485" s="59">
        <v>4610.51</v>
      </c>
      <c r="K485" s="59">
        <v>4588.1000000000004</v>
      </c>
      <c r="L485" s="59">
        <v>4588.1000000000004</v>
      </c>
      <c r="M485" s="59">
        <v>4588.1000000000004</v>
      </c>
      <c r="N485" s="59">
        <v>4588.1000000000004</v>
      </c>
      <c r="O485" s="59">
        <v>4562.29</v>
      </c>
      <c r="P485" s="59">
        <v>3503.33</v>
      </c>
      <c r="Q485" s="59">
        <v>3209.43</v>
      </c>
      <c r="R485" s="59">
        <v>3209.43</v>
      </c>
    </row>
    <row r="486" spans="2:18" x14ac:dyDescent="0.2">
      <c r="B486" s="4">
        <v>2008</v>
      </c>
      <c r="C486" s="28"/>
      <c r="D486" s="28"/>
      <c r="E486" s="59">
        <v>5713.4</v>
      </c>
      <c r="F486" s="59">
        <v>5713.4</v>
      </c>
      <c r="G486" s="59">
        <v>5713.4</v>
      </c>
      <c r="H486" s="59">
        <v>5713.4</v>
      </c>
      <c r="I486" s="59">
        <v>5713.4</v>
      </c>
      <c r="J486" s="59">
        <v>5713.4</v>
      </c>
      <c r="K486" s="59">
        <v>5593.54</v>
      </c>
      <c r="L486" s="59">
        <v>5593.54</v>
      </c>
      <c r="M486" s="59">
        <v>5593.54</v>
      </c>
      <c r="N486" s="59">
        <v>5593.54</v>
      </c>
      <c r="O486" s="59">
        <v>5593.54</v>
      </c>
      <c r="P486" s="59">
        <v>5578.54</v>
      </c>
      <c r="Q486" s="59">
        <v>4562.58</v>
      </c>
      <c r="R486" s="59">
        <v>4562.58</v>
      </c>
    </row>
    <row r="487" spans="2:18" x14ac:dyDescent="0.2">
      <c r="B487" s="4">
        <v>2007</v>
      </c>
      <c r="C487" s="28"/>
      <c r="D487" s="59">
        <v>6426.47</v>
      </c>
      <c r="E487" s="59">
        <v>6426.47</v>
      </c>
      <c r="F487" s="59">
        <v>6426.47</v>
      </c>
      <c r="G487" s="59">
        <v>6426.47</v>
      </c>
      <c r="H487" s="59">
        <v>6417.66</v>
      </c>
      <c r="I487" s="59">
        <v>6394.67</v>
      </c>
      <c r="J487" s="59">
        <v>6372.43</v>
      </c>
      <c r="K487" s="59">
        <v>6078.43</v>
      </c>
      <c r="L487" s="59">
        <v>6078.43</v>
      </c>
      <c r="M487" s="59">
        <v>6078.43</v>
      </c>
      <c r="N487" s="59">
        <v>6078.43</v>
      </c>
      <c r="O487" s="59">
        <v>6078.43</v>
      </c>
      <c r="P487" s="59">
        <v>6078.43</v>
      </c>
      <c r="Q487" s="59">
        <v>5774.36</v>
      </c>
      <c r="R487" s="59">
        <v>5774.36</v>
      </c>
    </row>
    <row r="488" spans="2:18" x14ac:dyDescent="0.2">
      <c r="B488" s="4">
        <v>2006</v>
      </c>
      <c r="C488" s="59">
        <v>65131.71</v>
      </c>
      <c r="D488" s="59">
        <v>65131.71</v>
      </c>
      <c r="E488" s="59">
        <v>65131.71</v>
      </c>
      <c r="F488" s="59">
        <v>64862.11</v>
      </c>
      <c r="G488" s="59">
        <v>64325.45</v>
      </c>
      <c r="H488" s="59">
        <v>64242.43</v>
      </c>
      <c r="I488" s="59">
        <v>62916.6</v>
      </c>
      <c r="J488" s="59">
        <v>62451.44</v>
      </c>
      <c r="K488" s="59">
        <v>62324.44</v>
      </c>
      <c r="L488" s="59">
        <v>62117.440000000002</v>
      </c>
      <c r="M488" s="59">
        <v>61994.41</v>
      </c>
      <c r="N488" s="59">
        <v>61994.41</v>
      </c>
      <c r="O488" s="59">
        <v>61831.65</v>
      </c>
      <c r="P488" s="59">
        <v>61739.73</v>
      </c>
      <c r="Q488" s="59">
        <v>61521.49</v>
      </c>
      <c r="R488" s="59">
        <v>61521.49</v>
      </c>
    </row>
    <row r="489" spans="2:18" x14ac:dyDescent="0.2">
      <c r="B489" s="4">
        <v>2005</v>
      </c>
      <c r="C489" s="59">
        <v>57763.97</v>
      </c>
      <c r="D489" s="59">
        <v>58267.74</v>
      </c>
      <c r="E489" s="59">
        <v>58023.64</v>
      </c>
      <c r="F489" s="59">
        <v>57706.64</v>
      </c>
      <c r="G489" s="59">
        <v>54844.84</v>
      </c>
      <c r="H489" s="59">
        <v>54844.84</v>
      </c>
      <c r="I489" s="59">
        <v>53578.13</v>
      </c>
      <c r="J489" s="59">
        <v>52658.96</v>
      </c>
      <c r="K489" s="59">
        <v>52311.95</v>
      </c>
      <c r="L489" s="59">
        <v>51295.67</v>
      </c>
      <c r="M489" s="59">
        <v>51242.07</v>
      </c>
      <c r="N489" s="59">
        <v>51074.27</v>
      </c>
      <c r="O489" s="59">
        <v>50886.47</v>
      </c>
      <c r="P489" s="59">
        <v>50752.84</v>
      </c>
      <c r="Q489" s="59">
        <v>50752.84</v>
      </c>
      <c r="R489" s="59">
        <v>50752.84</v>
      </c>
    </row>
    <row r="490" spans="2:18" x14ac:dyDescent="0.2">
      <c r="B490" s="4">
        <v>2004</v>
      </c>
      <c r="C490" s="59">
        <v>15229.34</v>
      </c>
      <c r="D490" s="59">
        <v>14628.75</v>
      </c>
      <c r="E490" s="59">
        <v>14000.75</v>
      </c>
      <c r="F490" s="59">
        <v>13600.22</v>
      </c>
      <c r="G490" s="59">
        <v>12868.54</v>
      </c>
      <c r="H490" s="59">
        <v>12868.54</v>
      </c>
      <c r="I490" s="59">
        <v>12799.84</v>
      </c>
      <c r="J490" s="59">
        <v>12766.64</v>
      </c>
      <c r="K490" s="59">
        <v>12690.3</v>
      </c>
      <c r="L490" s="59">
        <v>12690.3</v>
      </c>
      <c r="M490" s="59">
        <v>9042.7000000000007</v>
      </c>
      <c r="N490" s="59">
        <v>9042.7000000000007</v>
      </c>
      <c r="O490" s="59">
        <v>9042.7000000000007</v>
      </c>
      <c r="P490" s="59">
        <v>9042.7000000000007</v>
      </c>
      <c r="Q490" s="59">
        <v>4397.5</v>
      </c>
      <c r="R490" s="59">
        <v>4387.08</v>
      </c>
    </row>
    <row r="491" spans="2:18" x14ac:dyDescent="0.2">
      <c r="B491" s="4">
        <v>2003</v>
      </c>
      <c r="C491" s="59">
        <v>8769.2900000000009</v>
      </c>
      <c r="D491" s="59">
        <v>7740.95</v>
      </c>
      <c r="E491" s="59">
        <v>7545.65</v>
      </c>
      <c r="F491" s="59">
        <v>7418.54</v>
      </c>
      <c r="G491" s="59">
        <v>7384.64</v>
      </c>
      <c r="H491" s="59">
        <v>7368.86</v>
      </c>
      <c r="I491" s="59">
        <v>7368.86</v>
      </c>
      <c r="J491" s="59">
        <v>7368.86</v>
      </c>
      <c r="K491" s="59">
        <v>7321.64</v>
      </c>
      <c r="L491" s="59">
        <v>7321.64</v>
      </c>
      <c r="M491" s="59">
        <v>7321.64</v>
      </c>
      <c r="N491" s="59">
        <v>7321.64</v>
      </c>
      <c r="O491" s="59">
        <v>7321.64</v>
      </c>
      <c r="P491" s="59">
        <v>7321.64</v>
      </c>
      <c r="Q491" s="59">
        <v>6867.64</v>
      </c>
      <c r="R491" s="59">
        <v>6867.64</v>
      </c>
    </row>
    <row r="492" spans="2:18" x14ac:dyDescent="0.2">
      <c r="B492" s="4">
        <v>2002</v>
      </c>
      <c r="C492" s="59">
        <v>18177.490000000002</v>
      </c>
      <c r="D492" s="59">
        <v>15109.79</v>
      </c>
      <c r="E492" s="59">
        <v>14038.27</v>
      </c>
      <c r="F492" s="59">
        <v>13071.05</v>
      </c>
      <c r="G492" s="59">
        <v>12587.12</v>
      </c>
      <c r="H492" s="59">
        <v>10789.98</v>
      </c>
      <c r="I492" s="59">
        <v>10789.98</v>
      </c>
      <c r="J492" s="59">
        <v>10789.98</v>
      </c>
      <c r="K492" s="59">
        <v>4671.42</v>
      </c>
      <c r="L492" s="59">
        <v>4671.42</v>
      </c>
      <c r="M492" s="59">
        <v>4671.42</v>
      </c>
      <c r="N492" s="59">
        <v>4671.42</v>
      </c>
      <c r="O492" s="59">
        <v>4671.42</v>
      </c>
      <c r="P492" s="59">
        <v>2920.22</v>
      </c>
      <c r="Q492" s="59">
        <v>2920.22</v>
      </c>
      <c r="R492" s="59">
        <v>2920.22</v>
      </c>
    </row>
    <row r="493" spans="2:18" x14ac:dyDescent="0.2">
      <c r="B493" s="4">
        <v>2001</v>
      </c>
      <c r="C493" s="59">
        <v>10905.77</v>
      </c>
      <c r="D493" s="59">
        <v>7789.78</v>
      </c>
      <c r="E493" s="59">
        <v>7013.07</v>
      </c>
      <c r="F493" s="59">
        <v>7013.07</v>
      </c>
      <c r="G493" s="59">
        <v>6518.57</v>
      </c>
      <c r="H493" s="59">
        <v>6518.57</v>
      </c>
      <c r="I493" s="59">
        <v>6424.78</v>
      </c>
      <c r="J493" s="59">
        <v>6344.36</v>
      </c>
      <c r="K493" s="59">
        <v>5983.6</v>
      </c>
      <c r="L493" s="59">
        <v>5983.6</v>
      </c>
      <c r="M493" s="59">
        <v>5983.6</v>
      </c>
      <c r="N493" s="59">
        <v>5983.6</v>
      </c>
      <c r="O493" s="59">
        <v>5983.6</v>
      </c>
      <c r="P493" s="59">
        <v>5983.6</v>
      </c>
      <c r="Q493" s="59">
        <v>1969.96</v>
      </c>
      <c r="R493" s="59">
        <v>1969.96</v>
      </c>
    </row>
    <row r="494" spans="2:18" x14ac:dyDescent="0.2">
      <c r="B494" s="4">
        <v>2000</v>
      </c>
      <c r="C494" s="59">
        <v>22268.05</v>
      </c>
      <c r="D494" s="59">
        <v>18199</v>
      </c>
      <c r="E494" s="59">
        <v>17884.89</v>
      </c>
      <c r="F494" s="59">
        <v>17884.89</v>
      </c>
      <c r="G494" s="59">
        <v>12178.47</v>
      </c>
      <c r="H494" s="59">
        <v>12178.47</v>
      </c>
      <c r="I494" s="59">
        <v>12083.88</v>
      </c>
      <c r="J494" s="59">
        <v>12083.88</v>
      </c>
      <c r="K494" s="59">
        <v>11983.72</v>
      </c>
      <c r="L494" s="59">
        <v>11983.72</v>
      </c>
      <c r="M494" s="59">
        <v>11983.72</v>
      </c>
      <c r="N494" s="59">
        <v>11983.72</v>
      </c>
      <c r="O494" s="59">
        <v>11983.72</v>
      </c>
      <c r="P494" s="59">
        <v>11924.22</v>
      </c>
      <c r="Q494" s="59">
        <v>11924.22</v>
      </c>
      <c r="R494" s="59">
        <v>11871.44</v>
      </c>
    </row>
    <row r="495" spans="2:18" x14ac:dyDescent="0.2">
      <c r="B495" s="4">
        <v>1999</v>
      </c>
      <c r="C495" s="59">
        <v>17073.12</v>
      </c>
      <c r="D495" s="59">
        <v>13984.55</v>
      </c>
      <c r="E495" s="59">
        <v>3282.49</v>
      </c>
      <c r="F495" s="59">
        <v>3282.49</v>
      </c>
      <c r="G495" s="59">
        <v>3224.41</v>
      </c>
      <c r="H495" s="59">
        <v>3224.41</v>
      </c>
      <c r="I495" s="59">
        <v>3016.42</v>
      </c>
      <c r="J495" s="59">
        <v>3016.42</v>
      </c>
      <c r="K495" s="59">
        <v>2021.06</v>
      </c>
      <c r="L495" s="59">
        <v>2021.06</v>
      </c>
      <c r="M495" s="59">
        <v>1994.96</v>
      </c>
      <c r="N495" s="59">
        <v>1994.96</v>
      </c>
      <c r="O495" s="59">
        <v>1994.96</v>
      </c>
      <c r="P495" s="59">
        <v>1514.35</v>
      </c>
      <c r="Q495" s="59">
        <v>1514.35</v>
      </c>
      <c r="R495" s="59">
        <v>1514.35</v>
      </c>
    </row>
    <row r="496" spans="2:18" x14ac:dyDescent="0.2">
      <c r="B496" s="4">
        <v>1998</v>
      </c>
      <c r="C496" s="59">
        <v>2718.92</v>
      </c>
      <c r="D496" s="59">
        <v>925.94</v>
      </c>
      <c r="E496" s="59">
        <v>877.35</v>
      </c>
      <c r="F496" s="59">
        <v>772.95</v>
      </c>
      <c r="G496" s="59">
        <v>772.95</v>
      </c>
      <c r="H496" s="59">
        <v>772.95</v>
      </c>
      <c r="I496" s="59">
        <v>772.95</v>
      </c>
      <c r="J496" s="59">
        <v>495.54</v>
      </c>
      <c r="K496" s="59">
        <v>328.71</v>
      </c>
      <c r="L496" s="59">
        <v>260.16000000000003</v>
      </c>
      <c r="M496" s="59">
        <v>260.16000000000003</v>
      </c>
      <c r="N496" s="59">
        <v>251</v>
      </c>
      <c r="O496" s="59">
        <v>251</v>
      </c>
      <c r="P496" s="59">
        <v>106.5</v>
      </c>
      <c r="Q496" s="59">
        <v>106.5</v>
      </c>
      <c r="R496" s="59">
        <v>106.5</v>
      </c>
    </row>
    <row r="497" spans="2:18" x14ac:dyDescent="0.2">
      <c r="B497" s="4">
        <v>1997</v>
      </c>
      <c r="C497" s="59">
        <v>5917.91</v>
      </c>
      <c r="D497" s="59">
        <v>5691.57</v>
      </c>
      <c r="E497" s="59">
        <v>5691.57</v>
      </c>
      <c r="F497" s="59">
        <v>5691.57</v>
      </c>
      <c r="G497" s="59">
        <v>5691.57</v>
      </c>
      <c r="H497" s="59">
        <v>5657.5</v>
      </c>
      <c r="I497" s="59">
        <v>5601.82</v>
      </c>
      <c r="J497" s="59">
        <v>5601.82</v>
      </c>
      <c r="K497" s="59">
        <v>5393.19</v>
      </c>
      <c r="L497" s="59">
        <v>5393.19</v>
      </c>
      <c r="M497" s="59">
        <v>5393.19</v>
      </c>
      <c r="N497" s="59">
        <v>5393.19</v>
      </c>
      <c r="O497" s="59">
        <v>5393.19</v>
      </c>
      <c r="P497" s="59">
        <v>2264.63</v>
      </c>
      <c r="Q497" s="59">
        <v>2264.63</v>
      </c>
      <c r="R497" s="59">
        <v>2264.63</v>
      </c>
    </row>
    <row r="498" spans="2:18" x14ac:dyDescent="0.2">
      <c r="B498" s="4">
        <v>1996</v>
      </c>
      <c r="C498" s="59">
        <v>9004.81</v>
      </c>
      <c r="D498" s="59">
        <v>4362.6899999999996</v>
      </c>
      <c r="E498" s="59">
        <v>2354.54</v>
      </c>
      <c r="F498" s="59">
        <v>2196.64</v>
      </c>
      <c r="G498" s="59">
        <v>2196.64</v>
      </c>
      <c r="H498" s="59">
        <v>2196.64</v>
      </c>
      <c r="I498" s="59">
        <v>1980.29</v>
      </c>
      <c r="J498" s="59">
        <v>1980.29</v>
      </c>
      <c r="K498" s="59">
        <v>1487.05</v>
      </c>
      <c r="L498" s="59">
        <v>1487.05</v>
      </c>
      <c r="M498" s="59">
        <v>1487.05</v>
      </c>
      <c r="N498" s="59">
        <v>1487.05</v>
      </c>
      <c r="O498" s="59">
        <v>1487.05</v>
      </c>
      <c r="P498" s="59">
        <v>1487.05</v>
      </c>
      <c r="Q498" s="59">
        <v>1037.19</v>
      </c>
      <c r="R498" s="59">
        <v>1037.19</v>
      </c>
    </row>
    <row r="499" spans="2:18" x14ac:dyDescent="0.2">
      <c r="B499" s="4">
        <v>1995</v>
      </c>
      <c r="C499" s="59">
        <v>4440.66</v>
      </c>
      <c r="D499" s="59">
        <v>3539.85</v>
      </c>
      <c r="E499" s="59">
        <v>3007.97</v>
      </c>
      <c r="F499" s="59">
        <v>3007.97</v>
      </c>
      <c r="G499" s="59">
        <v>3007.97</v>
      </c>
      <c r="H499" s="59">
        <v>3007.97</v>
      </c>
      <c r="I499" s="59">
        <v>3007.97</v>
      </c>
      <c r="J499" s="59">
        <v>3007.97</v>
      </c>
      <c r="K499" s="59">
        <v>2936.37</v>
      </c>
      <c r="L499" s="59">
        <v>2936.37</v>
      </c>
      <c r="M499" s="59">
        <v>2936.37</v>
      </c>
      <c r="N499" s="59">
        <v>2936.37</v>
      </c>
      <c r="O499" s="59">
        <v>2936.37</v>
      </c>
      <c r="P499" s="59">
        <v>2696.54</v>
      </c>
      <c r="Q499" s="59">
        <v>2696.54</v>
      </c>
      <c r="R499" s="59">
        <v>2696.54</v>
      </c>
    </row>
    <row r="500" spans="2:18" x14ac:dyDescent="0.2">
      <c r="B500" s="4">
        <v>1994</v>
      </c>
      <c r="C500" s="59">
        <v>7555.16</v>
      </c>
      <c r="D500" s="59">
        <v>6985.32</v>
      </c>
      <c r="E500" s="59">
        <v>6370.59</v>
      </c>
      <c r="F500" s="59">
        <v>3145.03</v>
      </c>
      <c r="G500" s="59">
        <v>803.66</v>
      </c>
      <c r="H500" s="59">
        <v>803.66</v>
      </c>
      <c r="I500" s="59">
        <v>803.66</v>
      </c>
      <c r="J500" s="59">
        <v>803.66</v>
      </c>
      <c r="K500" s="59">
        <v>785.96</v>
      </c>
      <c r="L500" s="59">
        <v>785.96</v>
      </c>
      <c r="M500" s="59">
        <v>785.96</v>
      </c>
      <c r="N500" s="59">
        <v>785.96</v>
      </c>
      <c r="O500" s="59">
        <v>785.96</v>
      </c>
      <c r="P500" s="59">
        <v>108.85</v>
      </c>
      <c r="Q500" s="59">
        <v>108.85</v>
      </c>
      <c r="R500" s="59">
        <v>108.85</v>
      </c>
    </row>
    <row r="501" spans="2:18" x14ac:dyDescent="0.2">
      <c r="B501" s="4">
        <v>1993</v>
      </c>
      <c r="C501" s="59">
        <v>8585.7800000000007</v>
      </c>
      <c r="D501" s="59">
        <v>3595.03</v>
      </c>
      <c r="E501" s="59">
        <v>3301.82</v>
      </c>
      <c r="F501" s="59">
        <v>3301.82</v>
      </c>
      <c r="G501" s="59">
        <v>3301.82</v>
      </c>
      <c r="H501" s="59">
        <v>3301.82</v>
      </c>
      <c r="I501" s="59">
        <v>3065.59</v>
      </c>
      <c r="J501" s="59">
        <v>3065.59</v>
      </c>
      <c r="K501" s="59">
        <v>3001.17</v>
      </c>
      <c r="L501" s="59">
        <v>3001.17</v>
      </c>
      <c r="M501" s="59">
        <v>3001.17</v>
      </c>
      <c r="N501" s="59">
        <v>3001.17</v>
      </c>
      <c r="O501" s="59">
        <v>3001.17</v>
      </c>
      <c r="P501" s="59">
        <v>3001.17</v>
      </c>
      <c r="Q501" s="59">
        <v>2985.17</v>
      </c>
      <c r="R501" s="59">
        <v>2985.17</v>
      </c>
    </row>
    <row r="502" spans="2:18" x14ac:dyDescent="0.2">
      <c r="B502" s="4">
        <v>1992</v>
      </c>
      <c r="C502" s="59">
        <v>1353.08</v>
      </c>
      <c r="D502" s="59">
        <v>180.96</v>
      </c>
      <c r="E502" s="59">
        <v>180.96</v>
      </c>
      <c r="F502" s="59">
        <v>180.96</v>
      </c>
      <c r="G502" s="59">
        <v>180.96</v>
      </c>
      <c r="H502" s="59">
        <v>180.96</v>
      </c>
      <c r="I502" s="59">
        <v>180.96</v>
      </c>
      <c r="J502" s="59">
        <v>180.96</v>
      </c>
      <c r="K502" s="59">
        <v>24.87</v>
      </c>
      <c r="L502" s="59">
        <v>24.87</v>
      </c>
      <c r="M502" s="59">
        <v>24.87</v>
      </c>
      <c r="N502" s="59">
        <v>24.87</v>
      </c>
      <c r="O502" s="59">
        <v>24.87</v>
      </c>
      <c r="P502" s="59">
        <v>24.87</v>
      </c>
      <c r="Q502" s="59">
        <v>24.87</v>
      </c>
      <c r="R502" s="59">
        <v>24.87</v>
      </c>
    </row>
    <row r="503" spans="2:18" x14ac:dyDescent="0.2">
      <c r="B503" s="4">
        <v>1991</v>
      </c>
      <c r="C503" s="59">
        <v>649.9</v>
      </c>
      <c r="D503" s="59">
        <v>76.489999999999995</v>
      </c>
      <c r="E503" s="59">
        <v>76.489999999999995</v>
      </c>
      <c r="F503" s="59">
        <v>76.489999999999995</v>
      </c>
      <c r="G503" s="59">
        <v>76.489999999999995</v>
      </c>
      <c r="H503" s="59">
        <v>76.489999999999995</v>
      </c>
      <c r="I503" s="59">
        <v>76.489999999999995</v>
      </c>
      <c r="J503" s="59">
        <v>76.489999999999995</v>
      </c>
      <c r="K503" s="59">
        <v>76.489999999999995</v>
      </c>
      <c r="L503" s="59">
        <v>76.489999999999995</v>
      </c>
      <c r="M503" s="59">
        <v>76.489999999999995</v>
      </c>
      <c r="N503" s="59">
        <v>76.489999999999995</v>
      </c>
      <c r="O503" s="59">
        <v>76.489999999999995</v>
      </c>
      <c r="P503" s="59">
        <v>76.489999999999995</v>
      </c>
      <c r="Q503" s="59">
        <v>76.489999999999995</v>
      </c>
      <c r="R503" s="59">
        <v>76.489999999999995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232636.59</v>
      </c>
      <c r="E565" s="6">
        <f>SUM(E486:E564)</f>
        <v>220921.62999999998</v>
      </c>
      <c r="F565" s="6">
        <f>SUM(F485:F564)</f>
        <v>220260.05000000002</v>
      </c>
      <c r="G565" s="6">
        <f>SUM(G484:G564)</f>
        <v>210704.13000000006</v>
      </c>
      <c r="H565" s="6">
        <f t="shared" ref="H565:M565" si="5">SUM(H478:H564)</f>
        <v>212971.46000000005</v>
      </c>
      <c r="I565" s="6">
        <f t="shared" si="5"/>
        <v>211324.02000000002</v>
      </c>
      <c r="J565" s="6">
        <f t="shared" si="5"/>
        <v>216376.41000000003</v>
      </c>
      <c r="K565" s="6">
        <f t="shared" si="5"/>
        <v>216515.59999999998</v>
      </c>
      <c r="L565" s="6">
        <f t="shared" si="5"/>
        <v>217306.53</v>
      </c>
      <c r="M565" s="6">
        <f t="shared" si="5"/>
        <v>214952.17</v>
      </c>
      <c r="N565" s="13">
        <f>SUM(N474:N564)</f>
        <v>216351.22</v>
      </c>
      <c r="O565" s="13">
        <f>SUM(O474:O564)</f>
        <v>218136.83000000002</v>
      </c>
      <c r="P565" s="13">
        <f>SUM(P474:P564)</f>
        <v>214794.92000000004</v>
      </c>
      <c r="Q565" s="13">
        <f>SUM(Q474:Q564)</f>
        <v>215860.79000000004</v>
      </c>
      <c r="R565" s="13">
        <f>SUM(R473:R564)</f>
        <v>229060.13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14605.28</v>
      </c>
      <c r="R568" s="59">
        <v>14605.28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1328.5</v>
      </c>
      <c r="N572" s="59">
        <v>1328.5</v>
      </c>
      <c r="O572" s="59">
        <v>1328.5</v>
      </c>
      <c r="P572" s="59">
        <v>1328.5</v>
      </c>
      <c r="Q572" s="59">
        <v>1328.5</v>
      </c>
      <c r="R572" s="59">
        <v>1328.5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159.19999999999999</v>
      </c>
      <c r="J576" s="59">
        <v>159.19999999999999</v>
      </c>
      <c r="K576" s="59">
        <v>159.19999999999999</v>
      </c>
      <c r="L576" s="59">
        <v>159.19999999999999</v>
      </c>
      <c r="M576" s="59">
        <v>159.19999999999999</v>
      </c>
      <c r="N576" s="59">
        <v>159.19999999999999</v>
      </c>
      <c r="O576" s="59">
        <v>159.19999999999999</v>
      </c>
      <c r="P576" s="59">
        <v>159.19999999999999</v>
      </c>
      <c r="Q576" s="59">
        <v>159.19999999999999</v>
      </c>
      <c r="R576" s="59">
        <v>159.19999999999999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1063.6500000000001</v>
      </c>
      <c r="H578" s="59">
        <v>1063.6500000000001</v>
      </c>
      <c r="I578" s="59">
        <v>1063.6500000000001</v>
      </c>
      <c r="J578" s="59">
        <v>2494.15</v>
      </c>
      <c r="K578" s="59">
        <v>2494.15</v>
      </c>
      <c r="L578" s="59">
        <v>2494.15</v>
      </c>
      <c r="M578" s="59">
        <v>2494.15</v>
      </c>
      <c r="N578" s="59">
        <v>2494.15</v>
      </c>
      <c r="O578" s="59">
        <v>2494.15</v>
      </c>
      <c r="P578" s="59">
        <v>2494.15</v>
      </c>
      <c r="Q578" s="59">
        <v>2494.15</v>
      </c>
      <c r="R578" s="59">
        <v>2494.15</v>
      </c>
    </row>
    <row r="579" spans="2:18" x14ac:dyDescent="0.2">
      <c r="B579" s="4">
        <v>2009</v>
      </c>
      <c r="C579" s="28"/>
      <c r="D579" s="28"/>
      <c r="E579" s="28"/>
      <c r="F579" s="59">
        <v>4767.3900000000003</v>
      </c>
      <c r="G579" s="59">
        <v>4767.3900000000003</v>
      </c>
      <c r="H579" s="59">
        <v>4767.3900000000003</v>
      </c>
      <c r="I579" s="59">
        <v>4767.3900000000003</v>
      </c>
      <c r="J579" s="59">
        <v>4767.3900000000003</v>
      </c>
      <c r="K579" s="59">
        <v>4767.3900000000003</v>
      </c>
      <c r="L579" s="59">
        <v>4767.3900000000003</v>
      </c>
      <c r="M579" s="59">
        <v>4767.3900000000003</v>
      </c>
      <c r="N579" s="59">
        <v>4767.3900000000003</v>
      </c>
      <c r="O579" s="59">
        <v>4767.3900000000003</v>
      </c>
      <c r="P579" s="59">
        <v>4767.3900000000003</v>
      </c>
      <c r="Q579" s="59">
        <v>4767.3900000000003</v>
      </c>
      <c r="R579" s="59">
        <v>4767.3900000000003</v>
      </c>
    </row>
    <row r="580" spans="2:18" x14ac:dyDescent="0.2">
      <c r="B580" s="4">
        <v>2008</v>
      </c>
      <c r="C580" s="28"/>
      <c r="D580" s="28"/>
      <c r="E580" s="59">
        <v>833</v>
      </c>
      <c r="F580" s="59">
        <v>833</v>
      </c>
      <c r="G580" s="59">
        <v>833</v>
      </c>
      <c r="H580" s="59">
        <v>833</v>
      </c>
      <c r="I580" s="59">
        <v>833</v>
      </c>
      <c r="J580" s="59">
        <v>8272.57</v>
      </c>
      <c r="K580" s="59">
        <v>8272.57</v>
      </c>
      <c r="L580" s="59">
        <v>8272.57</v>
      </c>
      <c r="M580" s="59">
        <v>8272.57</v>
      </c>
      <c r="N580" s="59">
        <v>8272.57</v>
      </c>
      <c r="O580" s="59">
        <v>8272.57</v>
      </c>
      <c r="P580" s="59">
        <v>8272.57</v>
      </c>
      <c r="Q580" s="59">
        <v>8272.57</v>
      </c>
      <c r="R580" s="59">
        <v>8272.57</v>
      </c>
    </row>
    <row r="581" spans="2:18" x14ac:dyDescent="0.2">
      <c r="B581" s="4">
        <v>2007</v>
      </c>
      <c r="C581" s="28"/>
      <c r="D581" s="59">
        <v>5241.33</v>
      </c>
      <c r="E581" s="59">
        <v>5241.33</v>
      </c>
      <c r="F581" s="59">
        <v>5241.33</v>
      </c>
      <c r="G581" s="59">
        <v>5241.33</v>
      </c>
      <c r="H581" s="59">
        <v>5241.33</v>
      </c>
      <c r="I581" s="59">
        <v>5241.33</v>
      </c>
      <c r="J581" s="59">
        <v>5241.33</v>
      </c>
      <c r="K581" s="59">
        <v>5241.33</v>
      </c>
      <c r="L581" s="59">
        <v>5241.33</v>
      </c>
      <c r="M581" s="59">
        <v>5241.33</v>
      </c>
      <c r="N581" s="59">
        <v>5241.33</v>
      </c>
      <c r="O581" s="59">
        <v>5241.33</v>
      </c>
      <c r="P581" s="59">
        <v>5241.33</v>
      </c>
      <c r="Q581" s="59">
        <v>5241.33</v>
      </c>
      <c r="R581" s="59">
        <v>5241.33</v>
      </c>
    </row>
    <row r="582" spans="2:18" x14ac:dyDescent="0.2">
      <c r="B582" s="4">
        <v>2006</v>
      </c>
      <c r="C582" s="59">
        <v>498.82</v>
      </c>
      <c r="D582" s="59">
        <v>498.82</v>
      </c>
      <c r="E582" s="59">
        <v>498.82</v>
      </c>
      <c r="F582" s="59">
        <v>498.82</v>
      </c>
      <c r="G582" s="59">
        <v>498.82</v>
      </c>
      <c r="H582" s="59">
        <v>498.82</v>
      </c>
      <c r="I582" s="59">
        <v>498.82</v>
      </c>
      <c r="J582" s="59">
        <v>498.82</v>
      </c>
      <c r="K582" s="59">
        <v>498.82</v>
      </c>
      <c r="L582" s="59">
        <v>498.82</v>
      </c>
      <c r="M582" s="59">
        <v>498.82</v>
      </c>
      <c r="N582" s="59">
        <v>498.82</v>
      </c>
      <c r="O582" s="59">
        <v>498.82</v>
      </c>
      <c r="P582" s="59">
        <v>498.82</v>
      </c>
      <c r="Q582" s="59">
        <v>498.82</v>
      </c>
      <c r="R582" s="59">
        <v>498.82</v>
      </c>
    </row>
    <row r="583" spans="2:18" x14ac:dyDescent="0.2">
      <c r="B583" s="4">
        <v>2005</v>
      </c>
      <c r="C583" s="59">
        <v>7939.69</v>
      </c>
      <c r="D583" s="59">
        <v>7939.69</v>
      </c>
      <c r="E583" s="59">
        <v>7939.69</v>
      </c>
      <c r="F583" s="59">
        <v>7939.69</v>
      </c>
      <c r="G583" s="59">
        <v>7939.69</v>
      </c>
      <c r="H583" s="59">
        <v>7939.69</v>
      </c>
      <c r="I583" s="59">
        <v>7939.69</v>
      </c>
      <c r="J583" s="59">
        <v>7939.69</v>
      </c>
      <c r="K583" s="59">
        <v>7939.69</v>
      </c>
      <c r="L583" s="59">
        <v>7939.69</v>
      </c>
      <c r="M583" s="59">
        <v>7939.69</v>
      </c>
      <c r="N583" s="59">
        <v>7939.69</v>
      </c>
      <c r="O583" s="59">
        <v>7939.69</v>
      </c>
      <c r="P583" s="59">
        <v>7939.69</v>
      </c>
      <c r="Q583" s="59">
        <v>7939.69</v>
      </c>
      <c r="R583" s="59">
        <v>7939.69</v>
      </c>
    </row>
    <row r="584" spans="2:18" x14ac:dyDescent="0.2">
      <c r="B584" s="4">
        <v>2004</v>
      </c>
      <c r="C584" s="59">
        <v>248.58</v>
      </c>
      <c r="D584" s="59">
        <v>248.58</v>
      </c>
      <c r="E584" s="59">
        <v>248.58</v>
      </c>
      <c r="F584" s="59">
        <v>248.58</v>
      </c>
      <c r="G584" s="59">
        <v>248.58</v>
      </c>
      <c r="H584" s="59">
        <v>248.58</v>
      </c>
      <c r="I584" s="59">
        <v>248.58</v>
      </c>
      <c r="J584" s="59">
        <v>248.58</v>
      </c>
      <c r="K584" s="59">
        <v>248.58</v>
      </c>
      <c r="L584" s="59">
        <v>248.58</v>
      </c>
      <c r="M584" s="59">
        <v>248.58</v>
      </c>
      <c r="N584" s="59">
        <v>248.58</v>
      </c>
      <c r="O584" s="59">
        <v>248.58</v>
      </c>
      <c r="P584" s="59">
        <v>248.58</v>
      </c>
      <c r="Q584" s="59">
        <v>248.58</v>
      </c>
      <c r="R584" s="59">
        <v>248.58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956.11</v>
      </c>
      <c r="D590" s="59">
        <v>956.11</v>
      </c>
      <c r="E590" s="59">
        <v>956.11</v>
      </c>
      <c r="F590" s="59">
        <v>956.11</v>
      </c>
      <c r="G590" s="59">
        <v>956.11</v>
      </c>
      <c r="H590" s="59">
        <v>956.11</v>
      </c>
      <c r="I590" s="59">
        <v>956.11</v>
      </c>
      <c r="J590" s="59">
        <v>956.11</v>
      </c>
      <c r="K590" s="59">
        <v>956.11</v>
      </c>
      <c r="L590" s="59">
        <v>956.11</v>
      </c>
      <c r="M590" s="59">
        <v>956.11</v>
      </c>
      <c r="N590" s="59">
        <v>956.11</v>
      </c>
      <c r="O590" s="59">
        <v>956.11</v>
      </c>
      <c r="P590" s="59">
        <v>956.11</v>
      </c>
      <c r="Q590" s="59">
        <v>956.11</v>
      </c>
      <c r="R590" s="59">
        <v>956.11</v>
      </c>
    </row>
    <row r="591" spans="2:18" x14ac:dyDescent="0.2">
      <c r="B591" s="4">
        <v>1997</v>
      </c>
      <c r="C591" s="59">
        <v>2596.5100000000002</v>
      </c>
      <c r="D591" s="59">
        <v>2596.5100000000002</v>
      </c>
      <c r="E591" s="59">
        <v>2596.5100000000002</v>
      </c>
      <c r="F591" s="59">
        <v>2596.5100000000002</v>
      </c>
      <c r="G591" s="59">
        <v>2596.5100000000002</v>
      </c>
      <c r="H591" s="59">
        <v>2596.5100000000002</v>
      </c>
      <c r="I591" s="59">
        <v>2596.5100000000002</v>
      </c>
      <c r="J591" s="59">
        <v>2596.5100000000002</v>
      </c>
      <c r="K591" s="59">
        <v>1076.78</v>
      </c>
      <c r="L591" s="59">
        <v>1076.78</v>
      </c>
      <c r="M591" s="59">
        <v>1076.78</v>
      </c>
      <c r="N591" s="59">
        <v>1076.78</v>
      </c>
      <c r="O591" s="59">
        <v>1076.78</v>
      </c>
      <c r="P591" s="59">
        <v>1076.78</v>
      </c>
      <c r="Q591" s="59">
        <v>1076.78</v>
      </c>
      <c r="R591" s="59">
        <v>1076.78</v>
      </c>
    </row>
    <row r="592" spans="2:18" x14ac:dyDescent="0.2">
      <c r="B592" s="4">
        <v>1996</v>
      </c>
      <c r="C592" s="59">
        <v>2128.0700000000002</v>
      </c>
      <c r="D592" s="59">
        <v>2128.0700000000002</v>
      </c>
      <c r="E592" s="59">
        <v>2128.0700000000002</v>
      </c>
      <c r="F592" s="59">
        <v>2128.0700000000002</v>
      </c>
      <c r="G592" s="59">
        <v>2128.0700000000002</v>
      </c>
      <c r="H592" s="59">
        <v>2128.0700000000002</v>
      </c>
      <c r="I592" s="59">
        <v>1930.11</v>
      </c>
      <c r="J592" s="59">
        <v>1930.11</v>
      </c>
      <c r="K592" s="59">
        <v>1930.11</v>
      </c>
      <c r="L592" s="59">
        <v>1930.11</v>
      </c>
      <c r="M592" s="59">
        <v>1930.11</v>
      </c>
      <c r="N592" s="59">
        <v>1930.11</v>
      </c>
      <c r="O592" s="59">
        <v>1930.11</v>
      </c>
      <c r="P592" s="59">
        <v>1930.11</v>
      </c>
      <c r="Q592" s="59">
        <v>1930.11</v>
      </c>
      <c r="R592" s="59">
        <v>1930.11</v>
      </c>
    </row>
    <row r="593" spans="2:18" x14ac:dyDescent="0.2">
      <c r="B593" s="4">
        <v>1995</v>
      </c>
      <c r="C593" s="59">
        <v>5418.52</v>
      </c>
      <c r="D593" s="59">
        <v>5418.52</v>
      </c>
      <c r="E593" s="59">
        <v>5418.52</v>
      </c>
      <c r="F593" s="59">
        <v>5418.52</v>
      </c>
      <c r="G593" s="59">
        <v>5418.52</v>
      </c>
      <c r="H593" s="59">
        <v>5418.52</v>
      </c>
      <c r="I593" s="59">
        <v>5418.52</v>
      </c>
      <c r="J593" s="59">
        <v>5418.52</v>
      </c>
      <c r="K593" s="59">
        <v>5418.52</v>
      </c>
      <c r="L593" s="59">
        <v>5418.52</v>
      </c>
      <c r="M593" s="59">
        <v>5418.52</v>
      </c>
      <c r="N593" s="59">
        <v>5418.52</v>
      </c>
      <c r="O593" s="59">
        <v>5418.52</v>
      </c>
      <c r="P593" s="59">
        <v>5418.52</v>
      </c>
      <c r="Q593" s="59">
        <v>5418.52</v>
      </c>
      <c r="R593" s="59">
        <v>5418.52</v>
      </c>
    </row>
    <row r="594" spans="2:18" x14ac:dyDescent="0.2">
      <c r="B594" s="4">
        <v>1994</v>
      </c>
      <c r="C594" s="59">
        <v>1460.92</v>
      </c>
      <c r="D594" s="59">
        <v>1460.92</v>
      </c>
      <c r="E594" s="59">
        <v>1460.92</v>
      </c>
      <c r="F594" s="59">
        <v>1460.92</v>
      </c>
      <c r="G594" s="59">
        <v>1460.92</v>
      </c>
      <c r="H594" s="59">
        <v>1460.92</v>
      </c>
      <c r="I594" s="59">
        <v>1460.92</v>
      </c>
      <c r="J594" s="59">
        <v>1460.92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324.67</v>
      </c>
      <c r="D595" s="59">
        <v>324.67</v>
      </c>
      <c r="E595" s="59">
        <v>324.67</v>
      </c>
      <c r="F595" s="59">
        <v>324.67</v>
      </c>
      <c r="G595" s="59">
        <v>324.67</v>
      </c>
      <c r="H595" s="59">
        <v>324.67</v>
      </c>
      <c r="I595" s="59">
        <v>324.67</v>
      </c>
      <c r="J595" s="59">
        <v>324.67</v>
      </c>
      <c r="K595" s="59">
        <v>324.67</v>
      </c>
      <c r="L595" s="59">
        <v>324.67</v>
      </c>
      <c r="M595" s="59">
        <v>324.67</v>
      </c>
      <c r="N595" s="59">
        <v>324.67</v>
      </c>
      <c r="O595" s="59">
        <v>324.67</v>
      </c>
      <c r="P595" s="59">
        <v>324.67</v>
      </c>
      <c r="Q595" s="59">
        <v>324.67</v>
      </c>
      <c r="R595" s="59">
        <v>324.67</v>
      </c>
    </row>
    <row r="596" spans="2:18" x14ac:dyDescent="0.2">
      <c r="B596" s="4">
        <v>1992</v>
      </c>
      <c r="C596" s="59">
        <v>2708.88</v>
      </c>
      <c r="D596" s="59">
        <v>2708.88</v>
      </c>
      <c r="E596" s="59">
        <v>2708.88</v>
      </c>
      <c r="F596" s="59">
        <v>2708.88</v>
      </c>
      <c r="G596" s="59">
        <v>2708.88</v>
      </c>
      <c r="H596" s="59">
        <v>2708.88</v>
      </c>
      <c r="I596" s="59">
        <v>2708.88</v>
      </c>
      <c r="J596" s="59">
        <v>2708.88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29522.100000000002</v>
      </c>
      <c r="E659" s="6">
        <f>SUM(E580:E658)</f>
        <v>30355.100000000002</v>
      </c>
      <c r="F659" s="6">
        <f>SUM(F579:F658)</f>
        <v>35122.49</v>
      </c>
      <c r="G659" s="6">
        <f>SUM(G578:G658)</f>
        <v>36186.14</v>
      </c>
      <c r="H659" s="6">
        <f t="shared" ref="H659:M659" si="6">SUM(H572:H658)</f>
        <v>36186.14</v>
      </c>
      <c r="I659" s="6">
        <f t="shared" si="6"/>
        <v>36147.379999999997</v>
      </c>
      <c r="J659" s="6">
        <f t="shared" si="6"/>
        <v>45017.44999999999</v>
      </c>
      <c r="K659" s="6">
        <f t="shared" si="6"/>
        <v>39327.919999999998</v>
      </c>
      <c r="L659" s="6">
        <f t="shared" si="6"/>
        <v>39327.919999999998</v>
      </c>
      <c r="M659" s="6">
        <f t="shared" si="6"/>
        <v>40656.42</v>
      </c>
      <c r="N659" s="13">
        <f>SUM(N568:N658)</f>
        <v>40656.42</v>
      </c>
      <c r="O659" s="13">
        <f>SUM(O568:O658)</f>
        <v>40656.42</v>
      </c>
      <c r="P659" s="13">
        <f>SUM(P568:P658)</f>
        <v>40656.42</v>
      </c>
      <c r="Q659" s="13">
        <f>SUM(Q568:Q658)</f>
        <v>55261.7</v>
      </c>
      <c r="R659" s="13">
        <f>SUM(R567:R658)</f>
        <v>55261.7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 t="shared" ref="H753:M753" si="7">SUM(H666:H752)</f>
        <v>0</v>
      </c>
      <c r="I753" s="6">
        <f t="shared" si="7"/>
        <v>0</v>
      </c>
      <c r="J753" s="6">
        <f t="shared" si="7"/>
        <v>0</v>
      </c>
      <c r="K753" s="6">
        <f t="shared" si="7"/>
        <v>0</v>
      </c>
      <c r="L753" s="6">
        <f t="shared" si="7"/>
        <v>0</v>
      </c>
      <c r="M753" s="6">
        <f t="shared" si="7"/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10956.33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38605.85</v>
      </c>
      <c r="R756" s="59">
        <v>38605.85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10391.56</v>
      </c>
      <c r="Q757" s="59">
        <v>10391.56</v>
      </c>
      <c r="R757" s="59">
        <v>10391.56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16847.32</v>
      </c>
      <c r="P758" s="59">
        <v>16847.32</v>
      </c>
      <c r="Q758" s="59">
        <v>16847.32</v>
      </c>
      <c r="R758" s="59">
        <v>16847.32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9424.19</v>
      </c>
      <c r="O759" s="59">
        <v>9424.19</v>
      </c>
      <c r="P759" s="59">
        <v>9424.19</v>
      </c>
      <c r="Q759" s="59">
        <v>9424.19</v>
      </c>
      <c r="R759" s="59">
        <v>9129.68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3343.47</v>
      </c>
      <c r="N760" s="59">
        <v>3343.47</v>
      </c>
      <c r="O760" s="59">
        <v>3343.47</v>
      </c>
      <c r="P760" s="59">
        <v>3343.47</v>
      </c>
      <c r="Q760" s="59">
        <v>3173.07</v>
      </c>
      <c r="R760" s="59">
        <v>2508.87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22062.86</v>
      </c>
      <c r="M761" s="59">
        <v>22062.86</v>
      </c>
      <c r="N761" s="59">
        <v>22062.86</v>
      </c>
      <c r="O761" s="59">
        <v>22041.45</v>
      </c>
      <c r="P761" s="59">
        <v>22041.45</v>
      </c>
      <c r="Q761" s="59">
        <v>15147.05</v>
      </c>
      <c r="R761" s="59">
        <v>14777.45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39928.61</v>
      </c>
      <c r="L762" s="59">
        <v>39928.61</v>
      </c>
      <c r="M762" s="59">
        <v>39885.79</v>
      </c>
      <c r="N762" s="59">
        <v>39842.949999999997</v>
      </c>
      <c r="O762" s="59">
        <v>39532.269999999997</v>
      </c>
      <c r="P762" s="59">
        <v>36712.550000000003</v>
      </c>
      <c r="Q762" s="59">
        <v>15241.75</v>
      </c>
      <c r="R762" s="59">
        <v>14719.73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23265.29</v>
      </c>
      <c r="K763" s="59">
        <v>23265.29</v>
      </c>
      <c r="L763" s="59">
        <v>23182.48</v>
      </c>
      <c r="M763" s="59">
        <v>23182.48</v>
      </c>
      <c r="N763" s="59">
        <v>23182.48</v>
      </c>
      <c r="O763" s="59">
        <v>21923.14</v>
      </c>
      <c r="P763" s="59">
        <v>21923.14</v>
      </c>
      <c r="Q763" s="59">
        <v>17581.580000000002</v>
      </c>
      <c r="R763" s="59">
        <v>17549.8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5467.48</v>
      </c>
      <c r="J764" s="59">
        <v>5467.48</v>
      </c>
      <c r="K764" s="59">
        <v>5467.48</v>
      </c>
      <c r="L764" s="59">
        <v>2454.0500000000002</v>
      </c>
      <c r="M764" s="59">
        <v>2334.0500000000002</v>
      </c>
      <c r="N764" s="59">
        <v>1256.55</v>
      </c>
      <c r="O764" s="59">
        <v>658.88</v>
      </c>
      <c r="P764" s="59">
        <v>658.88</v>
      </c>
      <c r="Q764" s="59">
        <v>658.88</v>
      </c>
      <c r="R764" s="59">
        <v>658.88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7228.06</v>
      </c>
      <c r="I765" s="59">
        <v>7228.06</v>
      </c>
      <c r="J765" s="59">
        <v>7228.06</v>
      </c>
      <c r="K765" s="59">
        <v>5916.32</v>
      </c>
      <c r="L765" s="59">
        <v>4565.6400000000003</v>
      </c>
      <c r="M765" s="59">
        <v>4004.76</v>
      </c>
      <c r="N765" s="59">
        <v>3829.27</v>
      </c>
      <c r="O765" s="59">
        <v>3829.27</v>
      </c>
      <c r="P765" s="59">
        <v>3829.27</v>
      </c>
      <c r="Q765" s="59">
        <v>2919.44</v>
      </c>
      <c r="R765" s="59">
        <v>2752.38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10344.780000000001</v>
      </c>
      <c r="H766" s="59">
        <v>10400.5</v>
      </c>
      <c r="I766" s="59">
        <v>10400.5</v>
      </c>
      <c r="J766" s="59">
        <v>10400.5</v>
      </c>
      <c r="K766" s="59">
        <v>9155.93</v>
      </c>
      <c r="L766" s="59">
        <v>7723.57</v>
      </c>
      <c r="M766" s="59">
        <v>6999.17</v>
      </c>
      <c r="N766" s="59">
        <v>6962.87</v>
      </c>
      <c r="O766" s="59">
        <v>6834.13</v>
      </c>
      <c r="P766" s="59">
        <v>6834.13</v>
      </c>
      <c r="Q766" s="59">
        <v>5565.09</v>
      </c>
      <c r="R766" s="59">
        <v>5565.09</v>
      </c>
    </row>
    <row r="767" spans="1:18" x14ac:dyDescent="0.2">
      <c r="B767" s="4">
        <v>2009</v>
      </c>
      <c r="C767" s="28"/>
      <c r="D767" s="28"/>
      <c r="E767" s="28"/>
      <c r="F767" s="59">
        <v>8227.44</v>
      </c>
      <c r="G767" s="59">
        <v>8227.44</v>
      </c>
      <c r="H767" s="59">
        <v>8227.44</v>
      </c>
      <c r="I767" s="59">
        <v>8227.44</v>
      </c>
      <c r="J767" s="59">
        <v>8227.44</v>
      </c>
      <c r="K767" s="59">
        <v>1987.22</v>
      </c>
      <c r="L767" s="59">
        <v>1869.51</v>
      </c>
      <c r="M767" s="59">
        <v>844.08</v>
      </c>
      <c r="N767" s="59">
        <v>365.6</v>
      </c>
      <c r="O767" s="59">
        <v>365.6</v>
      </c>
      <c r="P767" s="59">
        <v>365.6</v>
      </c>
      <c r="Q767" s="59">
        <v>365.6</v>
      </c>
      <c r="R767" s="59">
        <v>365.6</v>
      </c>
    </row>
    <row r="768" spans="1:18" x14ac:dyDescent="0.2">
      <c r="B768" s="4">
        <v>2008</v>
      </c>
      <c r="C768" s="28"/>
      <c r="D768" s="28"/>
      <c r="E768" s="59">
        <v>13175.33</v>
      </c>
      <c r="F768" s="59">
        <v>18310.93</v>
      </c>
      <c r="G768" s="59">
        <v>18440.91</v>
      </c>
      <c r="H768" s="59">
        <v>18440.91</v>
      </c>
      <c r="I768" s="59">
        <v>18418.509999999998</v>
      </c>
      <c r="J768" s="59">
        <v>16667.97</v>
      </c>
      <c r="K768" s="59">
        <v>13003.24</v>
      </c>
      <c r="L768" s="59">
        <v>597.64</v>
      </c>
      <c r="M768" s="59">
        <v>375.04</v>
      </c>
      <c r="N768" s="59">
        <v>140.04</v>
      </c>
      <c r="O768" s="59">
        <v>140.04</v>
      </c>
      <c r="P768" s="59">
        <v>140.04</v>
      </c>
      <c r="Q768" s="59">
        <v>127.24</v>
      </c>
      <c r="R768" s="59">
        <v>127.24</v>
      </c>
    </row>
    <row r="769" spans="2:18" x14ac:dyDescent="0.2">
      <c r="B769" s="4">
        <v>2007</v>
      </c>
      <c r="C769" s="28"/>
      <c r="D769" s="59">
        <v>6901.38</v>
      </c>
      <c r="E769" s="59">
        <v>6936.58</v>
      </c>
      <c r="F769" s="59">
        <v>6936.58</v>
      </c>
      <c r="G769" s="59">
        <v>7563.28</v>
      </c>
      <c r="H769" s="59">
        <v>6796.62</v>
      </c>
      <c r="I769" s="59">
        <v>6142.42</v>
      </c>
      <c r="J769" s="59">
        <v>5865.02</v>
      </c>
      <c r="K769" s="59">
        <v>1851.46</v>
      </c>
      <c r="L769" s="59">
        <v>1576.66</v>
      </c>
      <c r="M769" s="59">
        <v>127.1</v>
      </c>
      <c r="N769" s="59">
        <v>127.1</v>
      </c>
      <c r="O769" s="59">
        <v>127.1</v>
      </c>
      <c r="P769" s="59">
        <v>127.1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3145</v>
      </c>
      <c r="D770" s="59">
        <v>3475</v>
      </c>
      <c r="E770" s="59">
        <v>3475</v>
      </c>
      <c r="F770" s="59">
        <v>3475</v>
      </c>
      <c r="G770" s="59">
        <v>3475</v>
      </c>
      <c r="H770" s="59">
        <v>2935.8</v>
      </c>
      <c r="I770" s="59">
        <v>659.2</v>
      </c>
      <c r="J770" s="59">
        <v>659.2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4780.62</v>
      </c>
      <c r="D771" s="59">
        <v>4780.62</v>
      </c>
      <c r="E771" s="59">
        <v>4780.62</v>
      </c>
      <c r="F771" s="59">
        <v>4780.62</v>
      </c>
      <c r="G771" s="59">
        <v>4780.62</v>
      </c>
      <c r="H771" s="59">
        <v>4332.32</v>
      </c>
      <c r="I771" s="59">
        <v>2523</v>
      </c>
      <c r="J771" s="59">
        <v>1996.4</v>
      </c>
      <c r="K771" s="59">
        <v>783.2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5019.1000000000004</v>
      </c>
      <c r="D772" s="59">
        <v>5019.1000000000004</v>
      </c>
      <c r="E772" s="59">
        <v>5073.2</v>
      </c>
      <c r="F772" s="59">
        <v>5073.2</v>
      </c>
      <c r="G772" s="59">
        <v>5073.2</v>
      </c>
      <c r="H772" s="59">
        <v>4598</v>
      </c>
      <c r="I772" s="59">
        <v>2549.6</v>
      </c>
      <c r="J772" s="59">
        <v>1834.2</v>
      </c>
      <c r="K772" s="59">
        <v>1500.2</v>
      </c>
      <c r="L772" s="59">
        <v>1500.2</v>
      </c>
      <c r="M772" s="59">
        <v>1500.2</v>
      </c>
      <c r="N772" s="59">
        <v>222.6</v>
      </c>
      <c r="O772" s="59">
        <v>222.6</v>
      </c>
      <c r="P772" s="59">
        <v>222.6</v>
      </c>
      <c r="Q772" s="59">
        <v>222.6</v>
      </c>
      <c r="R772" s="59">
        <v>222.6</v>
      </c>
    </row>
    <row r="773" spans="2:18" x14ac:dyDescent="0.2">
      <c r="B773" s="4">
        <v>2003</v>
      </c>
      <c r="C773" s="59">
        <v>10469.469999999999</v>
      </c>
      <c r="D773" s="59">
        <v>9705.4699999999993</v>
      </c>
      <c r="E773" s="59">
        <v>8563.4699999999993</v>
      </c>
      <c r="F773" s="59">
        <v>8563.4699999999993</v>
      </c>
      <c r="G773" s="59">
        <v>8563.4699999999993</v>
      </c>
      <c r="H773" s="59">
        <v>7188.69</v>
      </c>
      <c r="I773" s="59">
        <v>4653.8900000000003</v>
      </c>
      <c r="J773" s="59">
        <v>4560.55</v>
      </c>
      <c r="K773" s="59">
        <v>1755.18</v>
      </c>
      <c r="L773" s="59">
        <v>1675.18</v>
      </c>
      <c r="M773" s="59">
        <v>1585.58</v>
      </c>
      <c r="N773" s="59">
        <v>1585.58</v>
      </c>
      <c r="O773" s="59">
        <v>1585.58</v>
      </c>
      <c r="P773" s="59">
        <v>1585.58</v>
      </c>
      <c r="Q773" s="59">
        <v>1501.58</v>
      </c>
      <c r="R773" s="59">
        <v>1501.58</v>
      </c>
    </row>
    <row r="774" spans="2:18" x14ac:dyDescent="0.2">
      <c r="B774" s="4">
        <v>2002</v>
      </c>
      <c r="C774" s="59">
        <v>9487.41</v>
      </c>
      <c r="D774" s="59">
        <v>9487.41</v>
      </c>
      <c r="E774" s="59">
        <v>9417.41</v>
      </c>
      <c r="F774" s="59">
        <v>9417.41</v>
      </c>
      <c r="G774" s="59">
        <v>2573.13</v>
      </c>
      <c r="H774" s="59">
        <v>1871.53</v>
      </c>
      <c r="I774" s="59">
        <v>1871.53</v>
      </c>
      <c r="J774" s="59">
        <v>1871.53</v>
      </c>
      <c r="K774" s="59">
        <v>350.6</v>
      </c>
      <c r="L774" s="59">
        <v>350.6</v>
      </c>
      <c r="M774" s="59">
        <v>350.6</v>
      </c>
      <c r="N774" s="59">
        <v>350.6</v>
      </c>
      <c r="O774" s="59">
        <v>350.6</v>
      </c>
      <c r="P774" s="59">
        <v>350.6</v>
      </c>
      <c r="Q774" s="59">
        <v>350.6</v>
      </c>
      <c r="R774" s="59">
        <v>350.6</v>
      </c>
    </row>
    <row r="775" spans="2:18" x14ac:dyDescent="0.2">
      <c r="B775" s="4">
        <v>2001</v>
      </c>
      <c r="C775" s="59">
        <v>13387.38</v>
      </c>
      <c r="D775" s="59">
        <v>13387.38</v>
      </c>
      <c r="E775" s="59">
        <v>13387.38</v>
      </c>
      <c r="F775" s="59">
        <v>13387.38</v>
      </c>
      <c r="G775" s="59">
        <v>13387.38</v>
      </c>
      <c r="H775" s="59">
        <v>13188.15</v>
      </c>
      <c r="I775" s="59">
        <v>13137.63</v>
      </c>
      <c r="J775" s="59">
        <v>13137.63</v>
      </c>
      <c r="K775" s="59">
        <v>12011.35</v>
      </c>
      <c r="L775" s="59">
        <v>12011.35</v>
      </c>
      <c r="M775" s="59">
        <v>12011.35</v>
      </c>
      <c r="N775" s="59">
        <v>12011.35</v>
      </c>
      <c r="O775" s="59">
        <v>12011.35</v>
      </c>
      <c r="P775" s="59">
        <v>12011.35</v>
      </c>
      <c r="Q775" s="59">
        <v>12011.35</v>
      </c>
      <c r="R775" s="59">
        <v>12011.35</v>
      </c>
    </row>
    <row r="776" spans="2:18" x14ac:dyDescent="0.2">
      <c r="B776" s="4">
        <v>2000</v>
      </c>
      <c r="C776" s="59">
        <v>219.88</v>
      </c>
      <c r="D776" s="59">
        <v>219.88</v>
      </c>
      <c r="E776" s="59">
        <v>219.88</v>
      </c>
      <c r="F776" s="59">
        <v>219.88</v>
      </c>
      <c r="G776" s="59">
        <v>219.88</v>
      </c>
      <c r="H776" s="59">
        <v>219.88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361.89</v>
      </c>
      <c r="D778" s="59">
        <v>361.89</v>
      </c>
      <c r="E778" s="59">
        <v>361.89</v>
      </c>
      <c r="F778" s="59">
        <v>361.89</v>
      </c>
      <c r="G778" s="59">
        <v>361.89</v>
      </c>
      <c r="H778" s="59">
        <v>361.89</v>
      </c>
      <c r="I778" s="59">
        <v>132.72999999999999</v>
      </c>
      <c r="J778" s="59">
        <v>132.72999999999999</v>
      </c>
      <c r="K778" s="59">
        <v>132.72999999999999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171.37</v>
      </c>
      <c r="D779" s="59">
        <v>171.37</v>
      </c>
      <c r="E779" s="59">
        <v>171.37</v>
      </c>
      <c r="F779" s="59">
        <v>171.37</v>
      </c>
      <c r="G779" s="59">
        <v>171.37</v>
      </c>
      <c r="H779" s="59">
        <v>171.37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91.3</v>
      </c>
      <c r="D783" s="59">
        <v>91.3</v>
      </c>
      <c r="E783" s="59">
        <v>91.3</v>
      </c>
      <c r="F783" s="59">
        <v>91.3</v>
      </c>
      <c r="G783" s="59">
        <v>91.3</v>
      </c>
      <c r="H783" s="59">
        <v>91.3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127.07</v>
      </c>
      <c r="D784" s="59">
        <v>127.07</v>
      </c>
      <c r="E784" s="59">
        <v>127.07</v>
      </c>
      <c r="F784" s="59">
        <v>127.07</v>
      </c>
      <c r="G784" s="59">
        <v>127.07</v>
      </c>
      <c r="H784" s="59">
        <v>127.07</v>
      </c>
      <c r="I784" s="59">
        <v>127.07</v>
      </c>
      <c r="J784" s="59">
        <v>127.07</v>
      </c>
      <c r="K784" s="59">
        <v>127.07</v>
      </c>
      <c r="L784" s="59">
        <v>127.07</v>
      </c>
      <c r="M784" s="59">
        <v>127.07</v>
      </c>
      <c r="N784" s="59">
        <v>127.07</v>
      </c>
      <c r="O784" s="59">
        <v>127.07</v>
      </c>
      <c r="P784" s="59">
        <v>127.07</v>
      </c>
      <c r="Q784" s="59">
        <v>127.07</v>
      </c>
      <c r="R784" s="59">
        <v>127.07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53727.869999999995</v>
      </c>
      <c r="E847" s="6">
        <f>SUM(E768:E846)</f>
        <v>65780.5</v>
      </c>
      <c r="F847" s="6">
        <f>SUM(F767:F846)</f>
        <v>79143.540000000023</v>
      </c>
      <c r="G847" s="6">
        <f>SUM(G766:G846)</f>
        <v>83400.720000000016</v>
      </c>
      <c r="H847" s="6">
        <f t="shared" ref="H847:M847" si="8">SUM(H760:H846)</f>
        <v>86179.530000000013</v>
      </c>
      <c r="I847" s="6">
        <f t="shared" si="8"/>
        <v>81539.060000000012</v>
      </c>
      <c r="J847" s="6">
        <f t="shared" si="8"/>
        <v>101441.07</v>
      </c>
      <c r="K847" s="6">
        <f t="shared" si="8"/>
        <v>117235.88000000002</v>
      </c>
      <c r="L847" s="6">
        <f t="shared" si="8"/>
        <v>119625.42</v>
      </c>
      <c r="M847" s="6">
        <f t="shared" si="8"/>
        <v>118733.60000000002</v>
      </c>
      <c r="N847" s="13">
        <f>SUM(N756:N846)</f>
        <v>124834.58000000003</v>
      </c>
      <c r="O847" s="13">
        <f>SUM(O756:O846)</f>
        <v>139364.06000000006</v>
      </c>
      <c r="P847" s="13">
        <f>SUM(P756:P846)</f>
        <v>146935.90000000005</v>
      </c>
      <c r="Q847" s="13">
        <f>SUM(Q756:Q846)</f>
        <v>150261.82000000004</v>
      </c>
      <c r="R847" s="13">
        <f>SUM(R755:R846)</f>
        <v>159168.97999999998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29417.96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259</v>
      </c>
      <c r="R850" s="59">
        <v>259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13763.51</v>
      </c>
      <c r="Q851" s="59">
        <v>13763.51</v>
      </c>
      <c r="R851" s="59">
        <v>13763.51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18366.05</v>
      </c>
      <c r="P852" s="59">
        <v>18366.05</v>
      </c>
      <c r="Q852" s="59">
        <v>18366.05</v>
      </c>
      <c r="R852" s="59">
        <v>18366.05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2770.16</v>
      </c>
      <c r="O853" s="59">
        <v>2770.16</v>
      </c>
      <c r="P853" s="59">
        <v>2770.16</v>
      </c>
      <c r="Q853" s="59">
        <v>2770.16</v>
      </c>
      <c r="R853" s="59">
        <v>1041.68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20048.669999999998</v>
      </c>
      <c r="N854" s="59">
        <v>20048.669999999998</v>
      </c>
      <c r="O854" s="59">
        <v>20048.669999999998</v>
      </c>
      <c r="P854" s="59">
        <v>20048.669999999998</v>
      </c>
      <c r="Q854" s="59">
        <v>20048.669999999998</v>
      </c>
      <c r="R854" s="59">
        <v>10873.39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5737.47</v>
      </c>
      <c r="M855" s="59">
        <v>4537.47</v>
      </c>
      <c r="N855" s="59">
        <v>4537.47</v>
      </c>
      <c r="O855" s="59">
        <v>4537.47</v>
      </c>
      <c r="P855" s="59">
        <v>4537.47</v>
      </c>
      <c r="Q855" s="59">
        <v>4537.47</v>
      </c>
      <c r="R855" s="59">
        <v>4537.47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12196</v>
      </c>
      <c r="L856" s="59">
        <v>12196</v>
      </c>
      <c r="M856" s="59">
        <v>11798</v>
      </c>
      <c r="N856" s="59">
        <v>11798</v>
      </c>
      <c r="O856" s="59">
        <v>11798</v>
      </c>
      <c r="P856" s="59">
        <v>11798</v>
      </c>
      <c r="Q856" s="59">
        <v>11798</v>
      </c>
      <c r="R856" s="59">
        <v>11798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9993.4</v>
      </c>
      <c r="K857" s="59">
        <v>9993.4</v>
      </c>
      <c r="L857" s="59">
        <v>9993.4</v>
      </c>
      <c r="M857" s="59">
        <v>9993.4</v>
      </c>
      <c r="N857" s="59">
        <v>9993.4</v>
      </c>
      <c r="O857" s="59">
        <v>9993.4</v>
      </c>
      <c r="P857" s="59">
        <v>9993.4</v>
      </c>
      <c r="Q857" s="59">
        <v>9993.4</v>
      </c>
      <c r="R857" s="59">
        <v>9993.4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5547.22</v>
      </c>
      <c r="J858" s="59">
        <v>5547.22</v>
      </c>
      <c r="K858" s="59">
        <v>5547.22</v>
      </c>
      <c r="L858" s="59">
        <v>5547.22</v>
      </c>
      <c r="M858" s="59">
        <v>5472.6</v>
      </c>
      <c r="N858" s="59">
        <v>5472.6</v>
      </c>
      <c r="O858" s="59">
        <v>5472.6</v>
      </c>
      <c r="P858" s="59">
        <v>5472.6</v>
      </c>
      <c r="Q858" s="59">
        <v>5472.6</v>
      </c>
      <c r="R858" s="59">
        <v>5472.6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18094.62</v>
      </c>
      <c r="I859" s="59">
        <v>18094.62</v>
      </c>
      <c r="J859" s="59">
        <v>18094.62</v>
      </c>
      <c r="K859" s="59">
        <v>18094.62</v>
      </c>
      <c r="L859" s="59">
        <v>18094.62</v>
      </c>
      <c r="M859" s="59">
        <v>17570.62</v>
      </c>
      <c r="N859" s="59">
        <v>17570.62</v>
      </c>
      <c r="O859" s="59">
        <v>17570.62</v>
      </c>
      <c r="P859" s="59">
        <v>17570.62</v>
      </c>
      <c r="Q859" s="59">
        <v>17570.62</v>
      </c>
      <c r="R859" s="59">
        <v>17070.62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28955.11</v>
      </c>
      <c r="H860" s="59">
        <v>28955.11</v>
      </c>
      <c r="I860" s="59">
        <v>28955.11</v>
      </c>
      <c r="J860" s="59">
        <v>28955.11</v>
      </c>
      <c r="K860" s="59">
        <v>28955.11</v>
      </c>
      <c r="L860" s="59">
        <v>28955.11</v>
      </c>
      <c r="M860" s="59">
        <v>28955.11</v>
      </c>
      <c r="N860" s="59">
        <v>28955.11</v>
      </c>
      <c r="O860" s="59">
        <v>28955.11</v>
      </c>
      <c r="P860" s="59">
        <v>28955.11</v>
      </c>
      <c r="Q860" s="59">
        <v>28955.11</v>
      </c>
      <c r="R860" s="59">
        <v>28955.11</v>
      </c>
    </row>
    <row r="861" spans="1:18" x14ac:dyDescent="0.2">
      <c r="B861" s="4">
        <v>2009</v>
      </c>
      <c r="C861" s="28"/>
      <c r="D861" s="28"/>
      <c r="E861" s="28"/>
      <c r="F861" s="59">
        <v>25933.77</v>
      </c>
      <c r="G861" s="59">
        <v>25933.77</v>
      </c>
      <c r="H861" s="59">
        <v>25933.77</v>
      </c>
      <c r="I861" s="59">
        <v>25933.77</v>
      </c>
      <c r="J861" s="59">
        <v>25933.77</v>
      </c>
      <c r="K861" s="59">
        <v>25933.77</v>
      </c>
      <c r="L861" s="59">
        <v>24616.17</v>
      </c>
      <c r="M861" s="59">
        <v>21144.52</v>
      </c>
      <c r="N861" s="59">
        <v>21144.52</v>
      </c>
      <c r="O861" s="59">
        <v>21144.52</v>
      </c>
      <c r="P861" s="59">
        <v>21144.52</v>
      </c>
      <c r="Q861" s="59">
        <v>21144.52</v>
      </c>
      <c r="R861" s="59">
        <v>21144.52</v>
      </c>
    </row>
    <row r="862" spans="1:18" x14ac:dyDescent="0.2">
      <c r="B862" s="4">
        <v>2008</v>
      </c>
      <c r="C862" s="28"/>
      <c r="D862" s="28"/>
      <c r="E862" s="59">
        <v>15750.59</v>
      </c>
      <c r="F862" s="59">
        <v>15750.59</v>
      </c>
      <c r="G862" s="59">
        <v>15750.59</v>
      </c>
      <c r="H862" s="59">
        <v>15750.59</v>
      </c>
      <c r="I862" s="59">
        <v>15750.59</v>
      </c>
      <c r="J862" s="59">
        <v>15750.59</v>
      </c>
      <c r="K862" s="59">
        <v>10014.790000000001</v>
      </c>
      <c r="L862" s="59">
        <v>10014.790000000001</v>
      </c>
      <c r="M862" s="59">
        <v>4462.3999999999996</v>
      </c>
      <c r="N862" s="59">
        <v>4462.3999999999996</v>
      </c>
      <c r="O862" s="59">
        <v>4462.3999999999996</v>
      </c>
      <c r="P862" s="59">
        <v>4462.3999999999996</v>
      </c>
      <c r="Q862" s="59">
        <v>4462.3999999999996</v>
      </c>
      <c r="R862" s="59">
        <v>4462.3999999999996</v>
      </c>
    </row>
    <row r="863" spans="1:18" x14ac:dyDescent="0.2">
      <c r="B863" s="4">
        <v>2007</v>
      </c>
      <c r="C863" s="28"/>
      <c r="D863" s="59">
        <v>10051.799999999999</v>
      </c>
      <c r="E863" s="59">
        <v>10051.799999999999</v>
      </c>
      <c r="F863" s="59">
        <v>10051.799999999999</v>
      </c>
      <c r="G863" s="59">
        <v>10051.799999999999</v>
      </c>
      <c r="H863" s="59">
        <v>10051.799999999999</v>
      </c>
      <c r="I863" s="59">
        <v>10051.799999999999</v>
      </c>
      <c r="J863" s="59">
        <v>10051.799999999999</v>
      </c>
      <c r="K863" s="59">
        <v>10028.299999999999</v>
      </c>
      <c r="L863" s="59">
        <v>9684.0300000000007</v>
      </c>
      <c r="M863" s="59">
        <v>9684.0300000000007</v>
      </c>
      <c r="N863" s="59">
        <v>9684.0300000000007</v>
      </c>
      <c r="O863" s="59">
        <v>9684.0300000000007</v>
      </c>
      <c r="P863" s="59">
        <v>9684.0300000000007</v>
      </c>
      <c r="Q863" s="59">
        <v>9684.0300000000007</v>
      </c>
      <c r="R863" s="59">
        <v>6778.33</v>
      </c>
    </row>
    <row r="864" spans="1:18" x14ac:dyDescent="0.2">
      <c r="B864" s="4">
        <v>2006</v>
      </c>
      <c r="C864" s="59">
        <v>10596.61</v>
      </c>
      <c r="D864" s="59">
        <v>10596.61</v>
      </c>
      <c r="E864" s="59">
        <v>10596.61</v>
      </c>
      <c r="F864" s="59">
        <v>10596.61</v>
      </c>
      <c r="G864" s="59">
        <v>10596.61</v>
      </c>
      <c r="H864" s="59">
        <v>10596.61</v>
      </c>
      <c r="I864" s="59">
        <v>10596.61</v>
      </c>
      <c r="J864" s="59">
        <v>10570.81</v>
      </c>
      <c r="K864" s="59">
        <v>9416.81</v>
      </c>
      <c r="L864" s="59">
        <v>9416.81</v>
      </c>
      <c r="M864" s="59">
        <v>9396.35</v>
      </c>
      <c r="N864" s="59">
        <v>9396.35</v>
      </c>
      <c r="O864" s="59">
        <v>9396.35</v>
      </c>
      <c r="P864" s="59">
        <v>8814.9500000000007</v>
      </c>
      <c r="Q864" s="59">
        <v>8814.9500000000007</v>
      </c>
      <c r="R864" s="59">
        <v>6070.17</v>
      </c>
    </row>
    <row r="865" spans="2:18" x14ac:dyDescent="0.2">
      <c r="B865" s="4">
        <v>2005</v>
      </c>
      <c r="C865" s="59">
        <v>11135.21</v>
      </c>
      <c r="D865" s="59">
        <v>11179.77</v>
      </c>
      <c r="E865" s="59">
        <v>11371.69</v>
      </c>
      <c r="F865" s="59">
        <v>11371.69</v>
      </c>
      <c r="G865" s="59">
        <v>11371.69</v>
      </c>
      <c r="H865" s="59">
        <v>11371.69</v>
      </c>
      <c r="I865" s="59">
        <v>10525.4</v>
      </c>
      <c r="J865" s="59">
        <v>10525.4</v>
      </c>
      <c r="K865" s="59">
        <v>10344.4</v>
      </c>
      <c r="L865" s="59">
        <v>8705.2900000000009</v>
      </c>
      <c r="M865" s="59">
        <v>4111.74</v>
      </c>
      <c r="N865" s="59">
        <v>3271.74</v>
      </c>
      <c r="O865" s="59">
        <v>3271.74</v>
      </c>
      <c r="P865" s="59">
        <v>3271.74</v>
      </c>
      <c r="Q865" s="59">
        <v>3271.74</v>
      </c>
      <c r="R865" s="59">
        <v>3003.54</v>
      </c>
    </row>
    <row r="866" spans="2:18" x14ac:dyDescent="0.2">
      <c r="B866" s="4">
        <v>2004</v>
      </c>
      <c r="C866" s="59">
        <v>11919.56</v>
      </c>
      <c r="D866" s="59">
        <v>11919.56</v>
      </c>
      <c r="E866" s="59">
        <v>11346.56</v>
      </c>
      <c r="F866" s="59">
        <v>11346.56</v>
      </c>
      <c r="G866" s="59">
        <v>11346.56</v>
      </c>
      <c r="H866" s="59">
        <v>11346.56</v>
      </c>
      <c r="I866" s="59">
        <v>10824.12</v>
      </c>
      <c r="J866" s="59">
        <v>10824.12</v>
      </c>
      <c r="K866" s="59">
        <v>9169.75</v>
      </c>
      <c r="L866" s="59">
        <v>8069.14</v>
      </c>
      <c r="M866" s="59">
        <v>7968.5</v>
      </c>
      <c r="N866" s="59">
        <v>7968.5</v>
      </c>
      <c r="O866" s="59">
        <v>7968.5</v>
      </c>
      <c r="P866" s="59">
        <v>7968.5</v>
      </c>
      <c r="Q866" s="59">
        <v>7968.5</v>
      </c>
      <c r="R866" s="59">
        <v>7807.69</v>
      </c>
    </row>
    <row r="867" spans="2:18" x14ac:dyDescent="0.2">
      <c r="B867" s="4">
        <v>2003</v>
      </c>
      <c r="C867" s="59">
        <v>11186.65</v>
      </c>
      <c r="D867" s="59">
        <v>11186.65</v>
      </c>
      <c r="E867" s="59">
        <v>9884.59</v>
      </c>
      <c r="F867" s="59">
        <v>9884.59</v>
      </c>
      <c r="G867" s="59">
        <v>9884.59</v>
      </c>
      <c r="H867" s="59">
        <v>9884.59</v>
      </c>
      <c r="I867" s="59">
        <v>1850.19</v>
      </c>
      <c r="J867" s="59">
        <v>1850.19</v>
      </c>
      <c r="K867" s="59">
        <v>1850.19</v>
      </c>
      <c r="L867" s="59">
        <v>999.99</v>
      </c>
      <c r="M867" s="59">
        <v>809.99</v>
      </c>
      <c r="N867" s="59">
        <v>809.99</v>
      </c>
      <c r="O867" s="59">
        <v>809.99</v>
      </c>
      <c r="P867" s="59">
        <v>809.99</v>
      </c>
      <c r="Q867" s="59">
        <v>809.99</v>
      </c>
      <c r="R867" s="59">
        <v>0</v>
      </c>
    </row>
    <row r="868" spans="2:18" x14ac:dyDescent="0.2">
      <c r="B868" s="4">
        <v>2002</v>
      </c>
      <c r="C868" s="59">
        <v>74330.33</v>
      </c>
      <c r="D868" s="59">
        <v>74330.33</v>
      </c>
      <c r="E868" s="59">
        <v>73247.33</v>
      </c>
      <c r="F868" s="59">
        <v>73247.33</v>
      </c>
      <c r="G868" s="59">
        <v>73247.33</v>
      </c>
      <c r="H868" s="59">
        <v>73247.33</v>
      </c>
      <c r="I868" s="59">
        <v>69868.240000000005</v>
      </c>
      <c r="J868" s="59">
        <v>69868.240000000005</v>
      </c>
      <c r="K868" s="59">
        <v>69868.240000000005</v>
      </c>
      <c r="L868" s="59">
        <v>69868.240000000005</v>
      </c>
      <c r="M868" s="59">
        <v>69868.240000000005</v>
      </c>
      <c r="N868" s="59">
        <v>69868.240000000005</v>
      </c>
      <c r="O868" s="59">
        <v>69868.240000000005</v>
      </c>
      <c r="P868" s="59">
        <v>69868.240000000005</v>
      </c>
      <c r="Q868" s="59">
        <v>69868.240000000005</v>
      </c>
      <c r="R868" s="59">
        <v>68397.64</v>
      </c>
    </row>
    <row r="869" spans="2:18" x14ac:dyDescent="0.2">
      <c r="B869" s="4">
        <v>2001</v>
      </c>
      <c r="C869" s="59">
        <v>2962.14</v>
      </c>
      <c r="D869" s="59">
        <v>2962.14</v>
      </c>
      <c r="E869" s="59">
        <v>871.77</v>
      </c>
      <c r="F869" s="59">
        <v>871.77</v>
      </c>
      <c r="G869" s="59">
        <v>871.77</v>
      </c>
      <c r="H869" s="59">
        <v>871.77</v>
      </c>
      <c r="I869" s="59">
        <v>431.45</v>
      </c>
      <c r="J869" s="59">
        <v>431.45</v>
      </c>
      <c r="K869" s="59">
        <v>431.45</v>
      </c>
      <c r="L869" s="59">
        <v>431.45</v>
      </c>
      <c r="M869" s="59">
        <v>431.45</v>
      </c>
      <c r="N869" s="59">
        <v>431.45</v>
      </c>
      <c r="O869" s="59">
        <v>431.45</v>
      </c>
      <c r="P869" s="59">
        <v>431.45</v>
      </c>
      <c r="Q869" s="59">
        <v>431.45</v>
      </c>
      <c r="R869" s="59">
        <v>337.45</v>
      </c>
    </row>
    <row r="870" spans="2:18" x14ac:dyDescent="0.2">
      <c r="B870" s="4">
        <v>2000</v>
      </c>
      <c r="C870" s="59">
        <v>44127.43</v>
      </c>
      <c r="D870" s="59">
        <v>44127.43</v>
      </c>
      <c r="E870" s="59">
        <v>43722.59</v>
      </c>
      <c r="F870" s="59">
        <v>43722.59</v>
      </c>
      <c r="G870" s="59">
        <v>43663.89</v>
      </c>
      <c r="H870" s="59">
        <v>43663.89</v>
      </c>
      <c r="I870" s="59">
        <v>41899.410000000003</v>
      </c>
      <c r="J870" s="59">
        <v>41899.410000000003</v>
      </c>
      <c r="K870" s="59">
        <v>41899.410000000003</v>
      </c>
      <c r="L870" s="59">
        <v>41899.410000000003</v>
      </c>
      <c r="M870" s="59">
        <v>41737.839999999997</v>
      </c>
      <c r="N870" s="59">
        <v>41737.839999999997</v>
      </c>
      <c r="O870" s="59">
        <v>41737.839999999997</v>
      </c>
      <c r="P870" s="59">
        <v>41737.839999999997</v>
      </c>
      <c r="Q870" s="59">
        <v>41737.839999999997</v>
      </c>
      <c r="R870" s="59">
        <v>41737.839999999997</v>
      </c>
    </row>
    <row r="871" spans="2:18" x14ac:dyDescent="0.2">
      <c r="B871" s="4">
        <v>1999</v>
      </c>
      <c r="C871" s="59">
        <v>13227.61</v>
      </c>
      <c r="D871" s="59">
        <v>13227.61</v>
      </c>
      <c r="E871" s="59">
        <v>2328.5100000000002</v>
      </c>
      <c r="F871" s="59">
        <v>2328.5100000000002</v>
      </c>
      <c r="G871" s="59">
        <v>2328.5100000000002</v>
      </c>
      <c r="H871" s="59">
        <v>2328.5100000000002</v>
      </c>
      <c r="I871" s="59">
        <v>1082.92</v>
      </c>
      <c r="J871" s="59">
        <v>1082.92</v>
      </c>
      <c r="K871" s="59">
        <v>81.81</v>
      </c>
      <c r="L871" s="59">
        <v>81.81</v>
      </c>
      <c r="M871" s="59">
        <v>81.81</v>
      </c>
      <c r="N871" s="59">
        <v>81.81</v>
      </c>
      <c r="O871" s="59">
        <v>81.81</v>
      </c>
      <c r="P871" s="59">
        <v>81.81</v>
      </c>
      <c r="Q871" s="59">
        <v>81.81</v>
      </c>
      <c r="R871" s="59">
        <v>0</v>
      </c>
    </row>
    <row r="872" spans="2:18" x14ac:dyDescent="0.2">
      <c r="B872" s="4">
        <v>1998</v>
      </c>
      <c r="C872" s="59">
        <v>3311.59</v>
      </c>
      <c r="D872" s="59">
        <v>3311.59</v>
      </c>
      <c r="E872" s="59">
        <v>427.9</v>
      </c>
      <c r="F872" s="59">
        <v>427.9</v>
      </c>
      <c r="G872" s="59">
        <v>427.9</v>
      </c>
      <c r="H872" s="59">
        <v>427.9</v>
      </c>
      <c r="I872" s="59">
        <v>128.78</v>
      </c>
      <c r="J872" s="59">
        <v>128.78</v>
      </c>
      <c r="K872" s="59">
        <v>128.78</v>
      </c>
      <c r="L872" s="59">
        <v>128.78</v>
      </c>
      <c r="M872" s="59">
        <v>128.78</v>
      </c>
      <c r="N872" s="59">
        <v>128.78</v>
      </c>
      <c r="O872" s="59">
        <v>128.78</v>
      </c>
      <c r="P872" s="59">
        <v>128.78</v>
      </c>
      <c r="Q872" s="59">
        <v>128.78</v>
      </c>
      <c r="R872" s="59">
        <v>0</v>
      </c>
    </row>
    <row r="873" spans="2:18" x14ac:dyDescent="0.2">
      <c r="B873" s="4">
        <v>1997</v>
      </c>
      <c r="C873" s="59">
        <v>4322.87</v>
      </c>
      <c r="D873" s="59">
        <v>4322.87</v>
      </c>
      <c r="E873" s="59">
        <v>764.12</v>
      </c>
      <c r="F873" s="59">
        <v>764.12</v>
      </c>
      <c r="G873" s="59">
        <v>764.12</v>
      </c>
      <c r="H873" s="59">
        <v>764.12</v>
      </c>
      <c r="I873" s="59">
        <v>419.92</v>
      </c>
      <c r="J873" s="59">
        <v>419.92</v>
      </c>
      <c r="K873" s="59">
        <v>419.92</v>
      </c>
      <c r="L873" s="59">
        <v>419.92</v>
      </c>
      <c r="M873" s="59">
        <v>419.92</v>
      </c>
      <c r="N873" s="59">
        <v>419.92</v>
      </c>
      <c r="O873" s="59">
        <v>419.92</v>
      </c>
      <c r="P873" s="59">
        <v>419.92</v>
      </c>
      <c r="Q873" s="59">
        <v>419.92</v>
      </c>
      <c r="R873" s="59">
        <v>419.92</v>
      </c>
    </row>
    <row r="874" spans="2:18" x14ac:dyDescent="0.2">
      <c r="B874" s="4">
        <v>1996</v>
      </c>
      <c r="C874" s="59">
        <v>3778.75</v>
      </c>
      <c r="D874" s="59">
        <v>3778.75</v>
      </c>
      <c r="E874" s="59">
        <v>833.92</v>
      </c>
      <c r="F874" s="59">
        <v>833.92</v>
      </c>
      <c r="G874" s="59">
        <v>833.92</v>
      </c>
      <c r="H874" s="59">
        <v>833.92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/>
    </row>
    <row r="875" spans="2:18" x14ac:dyDescent="0.2">
      <c r="B875" s="4">
        <v>1995</v>
      </c>
      <c r="C875" s="59">
        <v>2557.84</v>
      </c>
      <c r="D875" s="59">
        <v>2557.84</v>
      </c>
      <c r="E875" s="59">
        <v>528.01</v>
      </c>
      <c r="F875" s="59">
        <v>528.01</v>
      </c>
      <c r="G875" s="59">
        <v>528.01</v>
      </c>
      <c r="H875" s="59">
        <v>528.01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/>
    </row>
    <row r="876" spans="2:18" x14ac:dyDescent="0.2">
      <c r="B876" s="4">
        <v>1994</v>
      </c>
      <c r="C876" s="59">
        <v>1651.47</v>
      </c>
      <c r="D876" s="59">
        <v>1651.47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/>
    </row>
    <row r="877" spans="2:18" x14ac:dyDescent="0.2">
      <c r="B877" s="4">
        <v>1993</v>
      </c>
      <c r="C877" s="59">
        <v>726.89</v>
      </c>
      <c r="D877" s="59">
        <v>726.89</v>
      </c>
      <c r="E877" s="59">
        <v>726.89</v>
      </c>
      <c r="F877" s="59">
        <v>726.89</v>
      </c>
      <c r="G877" s="59">
        <v>726.89</v>
      </c>
      <c r="H877" s="59">
        <v>726.89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/>
    </row>
    <row r="878" spans="2:18" x14ac:dyDescent="0.2">
      <c r="B878" s="4">
        <v>1992</v>
      </c>
      <c r="C878" s="59">
        <v>5831.23</v>
      </c>
      <c r="D878" s="59">
        <v>5831.23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211762.54000000004</v>
      </c>
      <c r="E941" s="6">
        <f>SUM(E862:E940)</f>
        <v>192452.88</v>
      </c>
      <c r="F941" s="6">
        <f>SUM(F861:F940)</f>
        <v>218386.65000000002</v>
      </c>
      <c r="G941" s="6">
        <f>SUM(G860:G940)</f>
        <v>247283.06</v>
      </c>
      <c r="H941" s="6">
        <f t="shared" ref="H941:M941" si="9">SUM(H854:H940)</f>
        <v>265377.68</v>
      </c>
      <c r="I941" s="6">
        <f t="shared" si="9"/>
        <v>251960.15000000002</v>
      </c>
      <c r="J941" s="6">
        <f t="shared" si="9"/>
        <v>261927.75000000006</v>
      </c>
      <c r="K941" s="6">
        <f t="shared" si="9"/>
        <v>264373.97000000009</v>
      </c>
      <c r="L941" s="6">
        <f t="shared" si="9"/>
        <v>264859.65000000002</v>
      </c>
      <c r="M941" s="6">
        <f t="shared" si="9"/>
        <v>268621.44000000006</v>
      </c>
      <c r="N941" s="13">
        <f>SUM(N850:N940)</f>
        <v>270551.59999999998</v>
      </c>
      <c r="O941" s="13">
        <f>SUM(O850:O940)</f>
        <v>288917.65000000002</v>
      </c>
      <c r="P941" s="13">
        <f>SUM(P850:P940)</f>
        <v>302099.76</v>
      </c>
      <c r="Q941" s="13">
        <f>SUM(Q850:Q940)</f>
        <v>302358.76</v>
      </c>
      <c r="R941" s="13">
        <f>SUM(R849:R940)</f>
        <v>311708.28999999998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1588.56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14716.51</v>
      </c>
      <c r="P946" s="59">
        <v>14716.51</v>
      </c>
      <c r="Q946" s="59">
        <v>14716.51</v>
      </c>
      <c r="R946" s="59">
        <v>14716.51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1620.13</v>
      </c>
      <c r="L950" s="59">
        <v>1620.13</v>
      </c>
      <c r="M950" s="59">
        <v>1620.13</v>
      </c>
      <c r="N950" s="59">
        <v>1620.13</v>
      </c>
      <c r="O950" s="59">
        <v>1620.13</v>
      </c>
      <c r="P950" s="59">
        <v>1620.13</v>
      </c>
      <c r="Q950" s="59">
        <v>1620.13</v>
      </c>
      <c r="R950" s="59">
        <v>1620.13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1306.72</v>
      </c>
      <c r="K951" s="59">
        <v>1306.72</v>
      </c>
      <c r="L951" s="59">
        <v>1306.72</v>
      </c>
      <c r="M951" s="59">
        <v>1306.72</v>
      </c>
      <c r="N951" s="59">
        <v>1306.72</v>
      </c>
      <c r="O951" s="59">
        <v>1306.72</v>
      </c>
      <c r="P951" s="59">
        <v>1306.72</v>
      </c>
      <c r="Q951" s="59">
        <v>1306.72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12581.42</v>
      </c>
      <c r="I953" s="59">
        <v>12581.42</v>
      </c>
      <c r="J953" s="59">
        <v>12581.42</v>
      </c>
      <c r="K953" s="59">
        <v>12581.42</v>
      </c>
      <c r="L953" s="59">
        <v>12581.42</v>
      </c>
      <c r="M953" s="59">
        <v>12581.42</v>
      </c>
      <c r="N953" s="59">
        <v>12581.42</v>
      </c>
      <c r="O953" s="59">
        <v>0</v>
      </c>
      <c r="P953" s="59">
        <v>0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1976.27</v>
      </c>
      <c r="G955" s="59">
        <v>1976.27</v>
      </c>
      <c r="H955" s="59">
        <v>1976.27</v>
      </c>
      <c r="I955" s="59">
        <v>1976.27</v>
      </c>
      <c r="J955" s="59">
        <v>1976.27</v>
      </c>
      <c r="K955" s="59">
        <v>0</v>
      </c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15175.82</v>
      </c>
      <c r="E957" s="59">
        <v>15175.82</v>
      </c>
      <c r="F957" s="59">
        <v>15175.82</v>
      </c>
      <c r="G957" s="59">
        <v>15175.82</v>
      </c>
      <c r="H957" s="59">
        <v>15175.82</v>
      </c>
      <c r="I957" s="59">
        <v>15175.82</v>
      </c>
      <c r="J957" s="59">
        <v>15175.82</v>
      </c>
      <c r="K957" s="59">
        <v>15175.82</v>
      </c>
      <c r="L957" s="59">
        <v>15175.82</v>
      </c>
      <c r="M957" s="59">
        <v>15175.82</v>
      </c>
      <c r="N957" s="59">
        <v>15175.82</v>
      </c>
      <c r="O957" s="59">
        <v>0</v>
      </c>
      <c r="P957" s="59">
        <v>0</v>
      </c>
      <c r="Q957" s="59">
        <v>0</v>
      </c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11814.14</v>
      </c>
      <c r="D961" s="59">
        <v>11814.14</v>
      </c>
      <c r="E961" s="59">
        <v>11814.14</v>
      </c>
      <c r="F961" s="59">
        <v>11814.14</v>
      </c>
      <c r="G961" s="59">
        <v>11814.14</v>
      </c>
      <c r="H961" s="59">
        <v>11814.14</v>
      </c>
      <c r="I961" s="59">
        <v>11814.14</v>
      </c>
      <c r="J961" s="59">
        <v>10869.14</v>
      </c>
      <c r="K961" s="59">
        <v>10869.14</v>
      </c>
      <c r="L961" s="59">
        <v>10869.14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/>
    </row>
    <row r="962" spans="2:18" x14ac:dyDescent="0.2">
      <c r="B962" s="4">
        <v>2002</v>
      </c>
      <c r="C962" s="59">
        <v>8182.93</v>
      </c>
      <c r="D962" s="59">
        <v>8182.93</v>
      </c>
      <c r="E962" s="59">
        <v>8182.93</v>
      </c>
      <c r="F962" s="59">
        <v>8182.93</v>
      </c>
      <c r="G962" s="59">
        <v>8182.93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1182.0899999999999</v>
      </c>
      <c r="D966" s="59">
        <v>1182.0899999999999</v>
      </c>
      <c r="E966" s="59">
        <v>1182.0899999999999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36354.979999999996</v>
      </c>
      <c r="E1035" s="6">
        <f>SUM(E956:E1034)</f>
        <v>36354.979999999996</v>
      </c>
      <c r="F1035" s="6">
        <f>SUM(F955:F1034)</f>
        <v>37149.160000000003</v>
      </c>
      <c r="G1035" s="6">
        <f>SUM(G954:G1034)</f>
        <v>37149.160000000003</v>
      </c>
      <c r="H1035" s="6">
        <f t="shared" ref="H1035:M1035" si="10">SUM(H948:H1034)</f>
        <v>41547.65</v>
      </c>
      <c r="I1035" s="6">
        <f t="shared" si="10"/>
        <v>41547.65</v>
      </c>
      <c r="J1035" s="6">
        <f t="shared" si="10"/>
        <v>41909.369999999995</v>
      </c>
      <c r="K1035" s="6">
        <f t="shared" si="10"/>
        <v>41553.229999999996</v>
      </c>
      <c r="L1035" s="6">
        <f t="shared" si="10"/>
        <v>41553.229999999996</v>
      </c>
      <c r="M1035" s="6">
        <f t="shared" si="10"/>
        <v>30684.09</v>
      </c>
      <c r="N1035" s="13">
        <f>SUM(N944:N1034)</f>
        <v>30684.09</v>
      </c>
      <c r="O1035" s="13">
        <f>SUM(O944:O1034)</f>
        <v>17643.36</v>
      </c>
      <c r="P1035" s="13">
        <f>SUM(P944:P1034)</f>
        <v>17643.36</v>
      </c>
      <c r="Q1035" s="13">
        <f>SUM(Q944:Q1034)</f>
        <v>17643.36</v>
      </c>
      <c r="R1035" s="13">
        <f>SUM(R943:R1034)</f>
        <v>17925.2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17067.47</v>
      </c>
      <c r="R1038" s="59">
        <v>17067.47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17256.2</v>
      </c>
      <c r="P1040" s="59">
        <v>17256.2</v>
      </c>
      <c r="Q1040" s="59">
        <v>17256.2</v>
      </c>
      <c r="R1040" s="59">
        <v>17256.2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17171.86</v>
      </c>
      <c r="O1041" s="59">
        <v>17171.86</v>
      </c>
      <c r="P1041" s="59">
        <v>17171.86</v>
      </c>
      <c r="Q1041" s="59">
        <v>17171.86</v>
      </c>
      <c r="R1041" s="59">
        <v>17171.86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>
        <v>12910.88</v>
      </c>
      <c r="K1046" s="59">
        <v>12910.88</v>
      </c>
      <c r="L1046" s="59">
        <v>12910.88</v>
      </c>
      <c r="M1046" s="59">
        <v>12910.88</v>
      </c>
      <c r="N1046" s="59">
        <v>12910.88</v>
      </c>
      <c r="O1046" s="59">
        <v>12910.88</v>
      </c>
      <c r="P1046" s="59">
        <v>12910.88</v>
      </c>
      <c r="Q1046" s="59">
        <v>12910.88</v>
      </c>
      <c r="R1046" s="59">
        <v>12910.88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15166.17</v>
      </c>
      <c r="H1048" s="59">
        <v>15166.17</v>
      </c>
      <c r="I1048" s="59">
        <v>15166.17</v>
      </c>
      <c r="J1048" s="59">
        <v>15166.17</v>
      </c>
      <c r="K1048" s="59">
        <v>15166.17</v>
      </c>
      <c r="L1048" s="59">
        <v>15166.17</v>
      </c>
      <c r="M1048" s="59">
        <v>15166.17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>
        <v>14729.54</v>
      </c>
      <c r="F1050" s="59">
        <v>14729.54</v>
      </c>
      <c r="G1050" s="59">
        <v>14729.54</v>
      </c>
      <c r="H1050" s="59">
        <v>14729.54</v>
      </c>
      <c r="I1050" s="59">
        <v>14729.54</v>
      </c>
      <c r="J1050" s="59">
        <v>14729.54</v>
      </c>
      <c r="K1050" s="59">
        <v>14729.54</v>
      </c>
      <c r="L1050" s="59">
        <v>14729.54</v>
      </c>
      <c r="M1050" s="59">
        <v>14729.54</v>
      </c>
      <c r="N1050" s="59">
        <v>14729.54</v>
      </c>
      <c r="O1050" s="59">
        <v>14729.54</v>
      </c>
      <c r="P1050" s="59">
        <v>14729.54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2277.5</v>
      </c>
      <c r="D1053" s="59">
        <v>2277.5</v>
      </c>
      <c r="E1053" s="59">
        <v>2277.5</v>
      </c>
      <c r="F1053" s="59">
        <v>2277.5</v>
      </c>
      <c r="G1053" s="59">
        <v>2277.5</v>
      </c>
      <c r="H1053" s="59">
        <v>2277.5</v>
      </c>
      <c r="I1053" s="59">
        <v>2277.5</v>
      </c>
      <c r="J1053" s="59">
        <v>2277.5</v>
      </c>
      <c r="K1053" s="59">
        <v>2277.5</v>
      </c>
      <c r="L1053" s="59">
        <v>2277.5</v>
      </c>
      <c r="M1053" s="59">
        <v>2277.5</v>
      </c>
      <c r="N1053" s="59">
        <v>2277.5</v>
      </c>
      <c r="O1053" s="59">
        <v>2277.5</v>
      </c>
      <c r="P1053" s="59">
        <v>2277.5</v>
      </c>
      <c r="Q1053" s="59">
        <v>2277.5</v>
      </c>
      <c r="R1053" s="59">
        <v>2277.5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11171</v>
      </c>
      <c r="D1055" s="59">
        <v>11171</v>
      </c>
      <c r="E1055" s="59">
        <v>11171</v>
      </c>
      <c r="F1055" s="59">
        <v>11171</v>
      </c>
      <c r="G1055" s="59">
        <v>11171</v>
      </c>
      <c r="H1055" s="59">
        <v>11171</v>
      </c>
      <c r="I1055" s="59">
        <v>11171</v>
      </c>
      <c r="J1055" s="59">
        <v>0</v>
      </c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10787.79</v>
      </c>
      <c r="D1057" s="59">
        <v>10787.79</v>
      </c>
      <c r="E1057" s="59">
        <v>10787.79</v>
      </c>
      <c r="F1057" s="59">
        <v>10787.79</v>
      </c>
      <c r="G1057" s="59">
        <v>0</v>
      </c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11402.5</v>
      </c>
      <c r="D1060" s="59">
        <v>4442.42</v>
      </c>
      <c r="E1060" s="59">
        <v>0</v>
      </c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28678.71</v>
      </c>
      <c r="E1129" s="6">
        <f>SUM(E1050:E1128)</f>
        <v>38965.83</v>
      </c>
      <c r="F1129" s="6">
        <f>SUM(F1049:F1128)</f>
        <v>38965.83</v>
      </c>
      <c r="G1129" s="6">
        <f>SUM(G1048:G1128)</f>
        <v>43344.21</v>
      </c>
      <c r="H1129" s="6">
        <f t="shared" ref="H1129:M1129" si="11">SUM(H1042:H1128)</f>
        <v>43344.21</v>
      </c>
      <c r="I1129" s="6">
        <f t="shared" si="11"/>
        <v>43344.21</v>
      </c>
      <c r="J1129" s="6">
        <f t="shared" si="11"/>
        <v>45084.09</v>
      </c>
      <c r="K1129" s="6">
        <f t="shared" si="11"/>
        <v>45084.09</v>
      </c>
      <c r="L1129" s="6">
        <f t="shared" si="11"/>
        <v>45084.09</v>
      </c>
      <c r="M1129" s="6">
        <f t="shared" si="11"/>
        <v>45084.09</v>
      </c>
      <c r="N1129" s="13">
        <f>SUM(N1038:N1128)</f>
        <v>47089.78</v>
      </c>
      <c r="O1129" s="13">
        <f>SUM(O1038:O1128)</f>
        <v>64345.979999999996</v>
      </c>
      <c r="P1129" s="13">
        <f>SUM(P1038:P1128)</f>
        <v>64345.979999999996</v>
      </c>
      <c r="Q1129" s="13">
        <f>SUM(Q1038:Q1128)</f>
        <v>66683.91</v>
      </c>
      <c r="R1129" s="13">
        <f>SUM(R1037:R1128)</f>
        <v>66683.91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 t="shared" ref="H1223:M1223" si="12">SUM(H1136:H1222)</f>
        <v>0</v>
      </c>
      <c r="I1223" s="6">
        <f t="shared" si="12"/>
        <v>0</v>
      </c>
      <c r="J1223" s="6">
        <f t="shared" si="12"/>
        <v>0</v>
      </c>
      <c r="K1223" s="6">
        <f t="shared" si="12"/>
        <v>0</v>
      </c>
      <c r="L1223" s="6">
        <f t="shared" si="12"/>
        <v>0</v>
      </c>
      <c r="M1223" s="6">
        <f t="shared" si="12"/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 t="shared" ref="H1317:M1317" si="13">SUM(H1230:H1316)</f>
        <v>0</v>
      </c>
      <c r="I1317" s="6">
        <f t="shared" si="13"/>
        <v>0</v>
      </c>
      <c r="J1317" s="6">
        <f t="shared" si="13"/>
        <v>0</v>
      </c>
      <c r="K1317" s="6">
        <f t="shared" si="13"/>
        <v>0</v>
      </c>
      <c r="L1317" s="6">
        <f t="shared" si="13"/>
        <v>0</v>
      </c>
      <c r="M1317" s="6">
        <f t="shared" si="13"/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 t="shared" ref="H1411:M1411" si="14">SUM(H1324:H1410)</f>
        <v>0</v>
      </c>
      <c r="I1411" s="6">
        <f t="shared" si="14"/>
        <v>0</v>
      </c>
      <c r="J1411" s="6">
        <f t="shared" si="14"/>
        <v>0</v>
      </c>
      <c r="K1411" s="6">
        <f t="shared" si="14"/>
        <v>0</v>
      </c>
      <c r="L1411" s="6">
        <f t="shared" si="14"/>
        <v>0</v>
      </c>
      <c r="M1411" s="6">
        <f t="shared" si="14"/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 t="shared" ref="H1505:M1505" si="15">SUM(H1418:H1504)</f>
        <v>0</v>
      </c>
      <c r="I1505" s="6">
        <f t="shared" si="15"/>
        <v>0</v>
      </c>
      <c r="J1505" s="6">
        <f t="shared" si="15"/>
        <v>0</v>
      </c>
      <c r="K1505" s="6">
        <f t="shared" si="15"/>
        <v>0</v>
      </c>
      <c r="L1505" s="6">
        <f t="shared" si="15"/>
        <v>0</v>
      </c>
      <c r="M1505" s="6">
        <f t="shared" si="15"/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 t="shared" ref="H1599:M1599" si="16">SUM(H1512:H1598)</f>
        <v>0</v>
      </c>
      <c r="I1599" s="6">
        <f t="shared" si="16"/>
        <v>0</v>
      </c>
      <c r="J1599" s="6">
        <f t="shared" si="16"/>
        <v>0</v>
      </c>
      <c r="K1599" s="6">
        <f t="shared" si="16"/>
        <v>0</v>
      </c>
      <c r="L1599" s="6">
        <f t="shared" si="16"/>
        <v>0</v>
      </c>
      <c r="M1599" s="6">
        <f t="shared" si="16"/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 t="shared" ref="H1693:M1693" si="17">SUM(H1606:H1692)</f>
        <v>0</v>
      </c>
      <c r="I1693" s="6">
        <f t="shared" si="17"/>
        <v>0</v>
      </c>
      <c r="J1693" s="6">
        <f t="shared" si="17"/>
        <v>0</v>
      </c>
      <c r="K1693" s="6">
        <f t="shared" si="17"/>
        <v>0</v>
      </c>
      <c r="L1693" s="6">
        <f t="shared" si="17"/>
        <v>0</v>
      </c>
      <c r="M1693" s="6">
        <f t="shared" si="17"/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 t="shared" ref="H1787:M1787" si="18">SUM(H1700:H1786)</f>
        <v>0</v>
      </c>
      <c r="I1787" s="6">
        <f t="shared" si="18"/>
        <v>0</v>
      </c>
      <c r="J1787" s="6">
        <f t="shared" si="18"/>
        <v>0</v>
      </c>
      <c r="K1787" s="6">
        <f t="shared" si="18"/>
        <v>0</v>
      </c>
      <c r="L1787" s="6">
        <f t="shared" si="18"/>
        <v>0</v>
      </c>
      <c r="M1787" s="6">
        <f t="shared" si="18"/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 t="shared" ref="H1881:M1881" si="19">SUM(H1794:H1880)</f>
        <v>0</v>
      </c>
      <c r="I1881" s="6">
        <f t="shared" si="19"/>
        <v>0</v>
      </c>
      <c r="J1881" s="6">
        <f t="shared" si="19"/>
        <v>0</v>
      </c>
      <c r="K1881" s="6">
        <f t="shared" si="19"/>
        <v>0</v>
      </c>
      <c r="L1881" s="6">
        <f t="shared" si="19"/>
        <v>0</v>
      </c>
      <c r="M1881" s="6">
        <f t="shared" si="19"/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 t="shared" ref="H1975:M1975" si="20">SUM(H1888:H1974)</f>
        <v>0</v>
      </c>
      <c r="I1975" s="6">
        <f t="shared" si="20"/>
        <v>0</v>
      </c>
      <c r="J1975" s="6">
        <f t="shared" si="20"/>
        <v>0</v>
      </c>
      <c r="K1975" s="6">
        <f t="shared" si="20"/>
        <v>0</v>
      </c>
      <c r="L1975" s="6">
        <f t="shared" si="20"/>
        <v>0</v>
      </c>
      <c r="M1975" s="6">
        <f t="shared" si="20"/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290758.40999999997</v>
      </c>
      <c r="P1980" s="59">
        <v>290758.40999999997</v>
      </c>
      <c r="Q1980" s="59">
        <v>290758.40999999997</v>
      </c>
      <c r="R1980" s="59">
        <v>290758.40999999997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308175.98</v>
      </c>
      <c r="D2005" s="59">
        <v>308175.98</v>
      </c>
      <c r="E2005" s="59">
        <v>303380.13</v>
      </c>
      <c r="F2005" s="59">
        <v>302641.82</v>
      </c>
      <c r="G2005" s="59">
        <v>301209.25</v>
      </c>
      <c r="H2005" s="59">
        <v>300945.21000000002</v>
      </c>
      <c r="I2005" s="59">
        <v>299005.74</v>
      </c>
      <c r="J2005" s="59">
        <v>299005.74</v>
      </c>
      <c r="K2005" s="59">
        <v>296178.26</v>
      </c>
      <c r="L2005" s="59">
        <v>295509.46999999997</v>
      </c>
      <c r="M2005" s="59">
        <v>295233.48</v>
      </c>
      <c r="N2005" s="59">
        <v>293541.12</v>
      </c>
      <c r="O2005" s="59">
        <v>282033.38</v>
      </c>
      <c r="P2005" s="59">
        <v>279305.38</v>
      </c>
      <c r="Q2005" s="59">
        <v>278546.53999999998</v>
      </c>
      <c r="R2005" s="59">
        <v>277663</v>
      </c>
    </row>
    <row r="2006" spans="2:18" x14ac:dyDescent="0.2">
      <c r="B2006" s="4">
        <v>1992</v>
      </c>
      <c r="C2006" s="59">
        <v>94527.21</v>
      </c>
      <c r="D2006" s="59">
        <v>94527.21</v>
      </c>
      <c r="E2006" s="59">
        <v>94527.21</v>
      </c>
      <c r="F2006" s="59">
        <v>94527.21</v>
      </c>
      <c r="G2006" s="59">
        <v>94527.21</v>
      </c>
      <c r="H2006" s="59">
        <v>94527.21</v>
      </c>
      <c r="I2006" s="59">
        <v>94527.21</v>
      </c>
      <c r="J2006" s="59">
        <v>94527.21</v>
      </c>
      <c r="K2006" s="59">
        <v>94527.21</v>
      </c>
      <c r="L2006" s="59">
        <v>94527.21</v>
      </c>
      <c r="M2006" s="59">
        <v>94527.21</v>
      </c>
      <c r="N2006" s="59">
        <v>94527.21</v>
      </c>
      <c r="O2006" s="59">
        <v>94527.21</v>
      </c>
      <c r="P2006" s="59">
        <v>94527.21</v>
      </c>
      <c r="Q2006" s="59">
        <v>94527.21</v>
      </c>
      <c r="R2006" s="59">
        <v>94527.21</v>
      </c>
    </row>
    <row r="2007" spans="2:18" x14ac:dyDescent="0.2">
      <c r="B2007" s="4">
        <v>1991</v>
      </c>
      <c r="C2007" s="59">
        <v>273.54000000000002</v>
      </c>
      <c r="D2007" s="59">
        <v>273.54000000000002</v>
      </c>
      <c r="E2007" s="59">
        <v>0</v>
      </c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402976.73</v>
      </c>
      <c r="E2069" s="6">
        <f>SUM(E1990:E2068)</f>
        <v>397907.34</v>
      </c>
      <c r="F2069" s="6">
        <f>SUM(F1989:F2068)</f>
        <v>397169.03</v>
      </c>
      <c r="G2069" s="6">
        <f>SUM(G1988:G2068)</f>
        <v>395736.46</v>
      </c>
      <c r="H2069" s="6">
        <f t="shared" ref="H2069:M2069" si="21">SUM(H1982:H2068)</f>
        <v>395472.42000000004</v>
      </c>
      <c r="I2069" s="6">
        <f t="shared" si="21"/>
        <v>393532.95</v>
      </c>
      <c r="J2069" s="6">
        <f t="shared" si="21"/>
        <v>393532.95</v>
      </c>
      <c r="K2069" s="6">
        <f t="shared" si="21"/>
        <v>390705.47000000003</v>
      </c>
      <c r="L2069" s="6">
        <f t="shared" si="21"/>
        <v>390036.68</v>
      </c>
      <c r="M2069" s="6">
        <f t="shared" si="21"/>
        <v>389760.69</v>
      </c>
      <c r="N2069" s="13">
        <f>SUM(N1978:N2068)</f>
        <v>388068.33</v>
      </c>
      <c r="O2069" s="13">
        <f>SUM(O1978:O2068)</f>
        <v>667319</v>
      </c>
      <c r="P2069" s="13">
        <f>SUM(P1978:P2068)</f>
        <v>664591</v>
      </c>
      <c r="Q2069" s="13">
        <f>SUM(Q1978:Q2068)</f>
        <v>663832.15999999992</v>
      </c>
      <c r="R2069" s="13">
        <f>SUM(R1977:R2068)</f>
        <v>662948.61999999988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>
        <v>5178.68</v>
      </c>
      <c r="K2080" s="59">
        <v>5178.68</v>
      </c>
      <c r="L2080" s="59">
        <v>5178.68</v>
      </c>
      <c r="M2080" s="59">
        <v>5178.68</v>
      </c>
      <c r="N2080" s="59">
        <v>5178.68</v>
      </c>
      <c r="O2080" s="59">
        <v>5178.68</v>
      </c>
      <c r="P2080" s="59">
        <v>5178.68</v>
      </c>
      <c r="Q2080" s="59">
        <v>5178.68</v>
      </c>
      <c r="R2080" s="59">
        <v>5178.68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>
        <v>1157.97</v>
      </c>
      <c r="K2081" s="59">
        <v>1157.97</v>
      </c>
      <c r="L2081" s="59">
        <v>1157.97</v>
      </c>
      <c r="M2081" s="59">
        <v>1157.97</v>
      </c>
      <c r="N2081" s="59">
        <v>1157.97</v>
      </c>
      <c r="O2081" s="59">
        <v>1157.97</v>
      </c>
      <c r="P2081" s="59">
        <v>1157.97</v>
      </c>
      <c r="Q2081" s="59">
        <v>1157.97</v>
      </c>
      <c r="R2081" s="59">
        <v>1157.97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>
        <v>5178.68</v>
      </c>
      <c r="K2093" s="59">
        <v>5178.68</v>
      </c>
      <c r="L2093" s="59">
        <v>5178.68</v>
      </c>
      <c r="M2093" s="59">
        <v>5178.68</v>
      </c>
      <c r="N2093" s="59">
        <v>5178.68</v>
      </c>
      <c r="O2093" s="59">
        <v>5178.68</v>
      </c>
      <c r="P2093" s="59">
        <v>5178.68</v>
      </c>
      <c r="Q2093" s="59">
        <v>5178.68</v>
      </c>
      <c r="R2093" s="59">
        <v>5178.68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>
        <v>1157.97</v>
      </c>
      <c r="K2095" s="59">
        <v>1157.97</v>
      </c>
      <c r="L2095" s="59">
        <v>1157.97</v>
      </c>
      <c r="M2095" s="59">
        <v>1157.97</v>
      </c>
      <c r="N2095" s="59">
        <v>1157.97</v>
      </c>
      <c r="O2095" s="59">
        <v>1157.97</v>
      </c>
      <c r="P2095" s="59">
        <v>1157.97</v>
      </c>
      <c r="Q2095" s="59">
        <v>1157.97</v>
      </c>
      <c r="R2095" s="59">
        <v>1157.97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>
        <v>590.54</v>
      </c>
      <c r="K2101" s="59">
        <v>590.54</v>
      </c>
      <c r="L2101" s="59">
        <v>590.54</v>
      </c>
      <c r="M2101" s="59">
        <v>590.54</v>
      </c>
      <c r="N2101" s="59">
        <v>590.54</v>
      </c>
      <c r="O2101" s="59">
        <v>590.54</v>
      </c>
      <c r="P2101" s="59">
        <v>590.54</v>
      </c>
      <c r="Q2101" s="59">
        <v>590.54</v>
      </c>
      <c r="R2101" s="59">
        <v>590.54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>
        <v>148061.99</v>
      </c>
      <c r="K2111" s="59">
        <v>148061.99</v>
      </c>
      <c r="L2111" s="59">
        <v>148061.99</v>
      </c>
      <c r="M2111" s="59">
        <v>148061.99</v>
      </c>
      <c r="N2111" s="59">
        <v>148061.99</v>
      </c>
      <c r="O2111" s="59">
        <v>148061.99</v>
      </c>
      <c r="P2111" s="59">
        <v>148061.99</v>
      </c>
      <c r="Q2111" s="59">
        <v>148061.99</v>
      </c>
      <c r="R2111" s="59">
        <v>148061.99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 t="shared" ref="H2163:M2163" si="22">SUM(H2076:H2162)</f>
        <v>0</v>
      </c>
      <c r="I2163" s="6">
        <f t="shared" si="22"/>
        <v>0</v>
      </c>
      <c r="J2163" s="6">
        <f t="shared" si="22"/>
        <v>161325.82999999999</v>
      </c>
      <c r="K2163" s="6">
        <f t="shared" si="22"/>
        <v>161325.82999999999</v>
      </c>
      <c r="L2163" s="6">
        <f t="shared" si="22"/>
        <v>161325.82999999999</v>
      </c>
      <c r="M2163" s="6">
        <f t="shared" si="22"/>
        <v>161325.82999999999</v>
      </c>
      <c r="N2163" s="13">
        <f>SUM(N2072:N2162)</f>
        <v>161325.82999999999</v>
      </c>
      <c r="O2163" s="13">
        <f>SUM(O2072:O2162)</f>
        <v>161325.82999999999</v>
      </c>
      <c r="P2163" s="13">
        <f>SUM(P2072:P2162)</f>
        <v>161325.82999999999</v>
      </c>
      <c r="Q2163" s="13">
        <f>SUM(Q2072:Q2162)</f>
        <v>161325.82999999999</v>
      </c>
      <c r="R2163" s="13">
        <f>SUM(R2071:R2162)</f>
        <v>161325.82999999999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130594.94</v>
      </c>
      <c r="D2186" s="59">
        <v>130594.94</v>
      </c>
      <c r="E2186" s="59">
        <v>130594.94</v>
      </c>
      <c r="F2186" s="59">
        <v>130594.94</v>
      </c>
      <c r="G2186" s="59">
        <v>130594.94</v>
      </c>
      <c r="H2186" s="59">
        <v>130594.94</v>
      </c>
      <c r="I2186" s="59">
        <v>130594.94</v>
      </c>
      <c r="J2186" s="59">
        <v>130594.94</v>
      </c>
      <c r="K2186" s="59">
        <v>130594.94</v>
      </c>
      <c r="L2186" s="59">
        <v>130594.94</v>
      </c>
      <c r="M2186" s="59">
        <v>130594.94</v>
      </c>
      <c r="N2186" s="59">
        <v>130594.94</v>
      </c>
      <c r="O2186" s="59">
        <v>130594.94</v>
      </c>
      <c r="P2186" s="59">
        <v>130594.94</v>
      </c>
      <c r="Q2186" s="59">
        <v>130594.94</v>
      </c>
      <c r="R2186" s="59">
        <v>130594.94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36020.1</v>
      </c>
      <c r="D2207" s="59">
        <v>36020.1</v>
      </c>
      <c r="E2207" s="59">
        <v>24839.119999999999</v>
      </c>
      <c r="F2207" s="59">
        <v>24839.119999999999</v>
      </c>
      <c r="G2207" s="59">
        <v>24839.119999999999</v>
      </c>
      <c r="H2207" s="59">
        <v>24839.119999999999</v>
      </c>
      <c r="I2207" s="59">
        <v>24839.119999999999</v>
      </c>
      <c r="J2207" s="59">
        <v>24839.119999999999</v>
      </c>
      <c r="K2207" s="59">
        <v>24839.119999999999</v>
      </c>
      <c r="L2207" s="59">
        <v>18421.89</v>
      </c>
      <c r="M2207" s="59">
        <v>17295.91</v>
      </c>
      <c r="N2207" s="59">
        <v>17295.91</v>
      </c>
      <c r="O2207" s="59">
        <v>17295.91</v>
      </c>
      <c r="P2207" s="59">
        <v>17295.91</v>
      </c>
      <c r="Q2207" s="59">
        <v>17295.91</v>
      </c>
      <c r="R2207" s="59">
        <v>14186.21</v>
      </c>
    </row>
    <row r="2208" spans="2:18" x14ac:dyDescent="0.2">
      <c r="B2208" s="4">
        <v>1978</v>
      </c>
      <c r="C2208" s="59">
        <v>18254.5</v>
      </c>
      <c r="D2208" s="59">
        <v>18254.5</v>
      </c>
      <c r="E2208" s="59">
        <v>17185.62</v>
      </c>
      <c r="F2208" s="59">
        <v>16413.13</v>
      </c>
      <c r="G2208" s="59">
        <v>16413.13</v>
      </c>
      <c r="H2208" s="59">
        <v>16413.13</v>
      </c>
      <c r="I2208" s="59">
        <v>16063.98</v>
      </c>
      <c r="J2208" s="59">
        <v>16063.98</v>
      </c>
      <c r="K2208" s="59">
        <v>16063.98</v>
      </c>
      <c r="L2208" s="59">
        <v>16063.98</v>
      </c>
      <c r="M2208" s="59">
        <v>16063.98</v>
      </c>
      <c r="N2208" s="59">
        <v>16063.98</v>
      </c>
      <c r="O2208" s="59">
        <v>16063.98</v>
      </c>
      <c r="P2208" s="59">
        <v>16063.98</v>
      </c>
      <c r="Q2208" s="59">
        <v>15529.54</v>
      </c>
      <c r="R2208" s="59">
        <v>15529.54</v>
      </c>
    </row>
    <row r="2209" spans="2:18" x14ac:dyDescent="0.2">
      <c r="B2209" s="4">
        <v>1977</v>
      </c>
      <c r="C2209" s="59">
        <v>7072.95</v>
      </c>
      <c r="D2209" s="59">
        <v>7072.95</v>
      </c>
      <c r="E2209" s="59">
        <v>7072.95</v>
      </c>
      <c r="F2209" s="59">
        <v>7072.95</v>
      </c>
      <c r="G2209" s="59">
        <v>7072.95</v>
      </c>
      <c r="H2209" s="59">
        <v>6789.16</v>
      </c>
      <c r="I2209" s="59">
        <v>6789.16</v>
      </c>
      <c r="J2209" s="59">
        <v>6789.16</v>
      </c>
      <c r="K2209" s="59">
        <v>6789.16</v>
      </c>
      <c r="L2209" s="59">
        <v>6789.16</v>
      </c>
      <c r="M2209" s="59">
        <v>6789.16</v>
      </c>
      <c r="N2209" s="59">
        <v>6789.16</v>
      </c>
      <c r="O2209" s="59">
        <v>6789.16</v>
      </c>
      <c r="P2209" s="59">
        <v>6789.16</v>
      </c>
      <c r="Q2209" s="59">
        <v>6789.16</v>
      </c>
      <c r="R2209" s="59">
        <v>6789.16</v>
      </c>
    </row>
    <row r="2210" spans="2:18" x14ac:dyDescent="0.2">
      <c r="B2210" s="4">
        <v>1976</v>
      </c>
      <c r="C2210" s="59">
        <v>62913.21</v>
      </c>
      <c r="D2210" s="59">
        <v>59308.77</v>
      </c>
      <c r="E2210" s="59">
        <v>49971.23</v>
      </c>
      <c r="F2210" s="59">
        <v>49971.23</v>
      </c>
      <c r="G2210" s="59">
        <v>48779.43</v>
      </c>
      <c r="H2210" s="59">
        <v>48779.43</v>
      </c>
      <c r="I2210" s="59">
        <v>48109.29</v>
      </c>
      <c r="J2210" s="59">
        <v>48109.29</v>
      </c>
      <c r="K2210" s="59">
        <v>47439.14</v>
      </c>
      <c r="L2210" s="59">
        <v>46844.15</v>
      </c>
      <c r="M2210" s="59">
        <v>46844.15</v>
      </c>
      <c r="N2210" s="59">
        <v>46844.15</v>
      </c>
      <c r="O2210" s="59">
        <v>46844.15</v>
      </c>
      <c r="P2210" s="59">
        <v>46844.15</v>
      </c>
      <c r="Q2210" s="59">
        <v>46212.3</v>
      </c>
      <c r="R2210" s="59">
        <v>45206.6</v>
      </c>
    </row>
    <row r="2211" spans="2:18" x14ac:dyDescent="0.2">
      <c r="B2211" s="4">
        <v>1975</v>
      </c>
      <c r="C2211" s="59">
        <v>5563.6</v>
      </c>
      <c r="D2211" s="59">
        <v>5563.6</v>
      </c>
      <c r="E2211" s="59">
        <v>4993.01</v>
      </c>
      <c r="F2211" s="59">
        <v>4993.01</v>
      </c>
      <c r="G2211" s="59">
        <v>4493.58</v>
      </c>
      <c r="H2211" s="59">
        <v>3994.16</v>
      </c>
      <c r="I2211" s="59">
        <v>3994.16</v>
      </c>
      <c r="J2211" s="59">
        <v>3994.16</v>
      </c>
      <c r="K2211" s="59">
        <v>3994.16</v>
      </c>
      <c r="L2211" s="59">
        <v>3994.16</v>
      </c>
      <c r="M2211" s="59">
        <v>3994.16</v>
      </c>
      <c r="N2211" s="59">
        <v>3994.16</v>
      </c>
      <c r="O2211" s="59">
        <v>3994.16</v>
      </c>
      <c r="P2211" s="59">
        <v>3994.16</v>
      </c>
      <c r="Q2211" s="59">
        <v>3994.16</v>
      </c>
      <c r="R2211" s="59">
        <v>3423.57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13594.87</v>
      </c>
      <c r="D2213" s="59">
        <v>13594.87</v>
      </c>
      <c r="E2213" s="59">
        <v>13594.87</v>
      </c>
      <c r="F2213" s="59">
        <v>13594.87</v>
      </c>
      <c r="G2213" s="59">
        <v>13594.87</v>
      </c>
      <c r="H2213" s="59">
        <v>13594.87</v>
      </c>
      <c r="I2213" s="59">
        <v>12717.79</v>
      </c>
      <c r="J2213" s="59">
        <v>12717.79</v>
      </c>
      <c r="K2213" s="59">
        <v>12717.79</v>
      </c>
      <c r="L2213" s="59">
        <v>12717.79</v>
      </c>
      <c r="M2213" s="59">
        <v>12279.25</v>
      </c>
      <c r="N2213" s="59">
        <v>12279.25</v>
      </c>
      <c r="O2213" s="59">
        <v>12279.25</v>
      </c>
      <c r="P2213" s="59">
        <v>12279.25</v>
      </c>
      <c r="Q2213" s="59">
        <v>11840.71</v>
      </c>
      <c r="R2213" s="59">
        <v>11402.17</v>
      </c>
    </row>
    <row r="2214" spans="2:18" x14ac:dyDescent="0.2">
      <c r="B2214" s="4">
        <v>1972</v>
      </c>
      <c r="C2214" s="59">
        <v>17015.259999999998</v>
      </c>
      <c r="D2214" s="59">
        <v>16140.07</v>
      </c>
      <c r="E2214" s="59">
        <v>16140.07</v>
      </c>
      <c r="F2214" s="59">
        <v>15264.88</v>
      </c>
      <c r="G2214" s="59">
        <v>15264.88</v>
      </c>
      <c r="H2214" s="59">
        <v>15264.88</v>
      </c>
      <c r="I2214" s="59">
        <v>15264.88</v>
      </c>
      <c r="J2214" s="59">
        <v>15264.88</v>
      </c>
      <c r="K2214" s="59">
        <v>15264.88</v>
      </c>
      <c r="L2214" s="59">
        <v>14389.69</v>
      </c>
      <c r="M2214" s="59">
        <v>13514.5</v>
      </c>
      <c r="N2214" s="59">
        <v>12639.31</v>
      </c>
      <c r="O2214" s="59">
        <v>12639.31</v>
      </c>
      <c r="P2214" s="59">
        <v>9627.1200000000008</v>
      </c>
      <c r="Q2214" s="59">
        <v>8751.93</v>
      </c>
      <c r="R2214" s="59">
        <v>8751.93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7764.87</v>
      </c>
      <c r="D2216" s="59">
        <v>7574.5</v>
      </c>
      <c r="E2216" s="59">
        <v>7574.5</v>
      </c>
      <c r="F2216" s="59">
        <v>7574.5</v>
      </c>
      <c r="G2216" s="59">
        <v>7574.5</v>
      </c>
      <c r="H2216" s="59">
        <v>7574.5</v>
      </c>
      <c r="I2216" s="59">
        <v>7574.5</v>
      </c>
      <c r="J2216" s="59">
        <v>7574.5</v>
      </c>
      <c r="K2216" s="59">
        <v>7574.5</v>
      </c>
      <c r="L2216" s="59">
        <v>7574.5</v>
      </c>
      <c r="M2216" s="59">
        <v>7390.97</v>
      </c>
      <c r="N2216" s="59">
        <v>7390.97</v>
      </c>
      <c r="O2216" s="59">
        <v>7390.97</v>
      </c>
      <c r="P2216" s="59">
        <v>7390.97</v>
      </c>
      <c r="Q2216" s="59">
        <v>7390.97</v>
      </c>
      <c r="R2216" s="59">
        <v>7207.44</v>
      </c>
    </row>
    <row r="2217" spans="2:18" x14ac:dyDescent="0.2">
      <c r="B2217" s="4">
        <v>1969</v>
      </c>
      <c r="C2217" s="59">
        <v>5572.98</v>
      </c>
      <c r="D2217" s="59">
        <v>5572.98</v>
      </c>
      <c r="E2217" s="59">
        <v>5572.98</v>
      </c>
      <c r="F2217" s="59">
        <v>5572.98</v>
      </c>
      <c r="G2217" s="59">
        <v>5572.98</v>
      </c>
      <c r="H2217" s="59">
        <v>5572.98</v>
      </c>
      <c r="I2217" s="59">
        <v>5572.98</v>
      </c>
      <c r="J2217" s="59">
        <v>5572.98</v>
      </c>
      <c r="K2217" s="59">
        <v>5572.98</v>
      </c>
      <c r="L2217" s="59">
        <v>5572.98</v>
      </c>
      <c r="M2217" s="59">
        <v>5572.98</v>
      </c>
      <c r="N2217" s="59">
        <v>5572.98</v>
      </c>
      <c r="O2217" s="59">
        <v>5370.85</v>
      </c>
      <c r="P2217" s="59">
        <v>5370.85</v>
      </c>
      <c r="Q2217" s="59">
        <v>5370.85</v>
      </c>
      <c r="R2217" s="59">
        <v>5370.85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1671.61</v>
      </c>
      <c r="D2221" s="59">
        <v>1671.61</v>
      </c>
      <c r="E2221" s="59">
        <v>1671.61</v>
      </c>
      <c r="F2221" s="59">
        <v>1671.61</v>
      </c>
      <c r="G2221" s="59">
        <v>1671.61</v>
      </c>
      <c r="H2221" s="59">
        <v>1671.61</v>
      </c>
      <c r="I2221" s="59">
        <v>1671.61</v>
      </c>
      <c r="J2221" s="59">
        <v>1671.61</v>
      </c>
      <c r="K2221" s="59">
        <v>1671.61</v>
      </c>
      <c r="L2221" s="59">
        <v>1671.61</v>
      </c>
      <c r="M2221" s="59">
        <v>1671.61</v>
      </c>
      <c r="N2221" s="59">
        <v>1671.61</v>
      </c>
      <c r="O2221" s="59">
        <v>1671.61</v>
      </c>
      <c r="P2221" s="59">
        <v>1671.61</v>
      </c>
      <c r="Q2221" s="59">
        <v>1671.61</v>
      </c>
      <c r="R2221" s="59">
        <v>1671.61</v>
      </c>
    </row>
    <row r="2222" spans="2:18" x14ac:dyDescent="0.2">
      <c r="B2222" s="4">
        <v>1964</v>
      </c>
      <c r="C2222" s="59">
        <v>14379.04</v>
      </c>
      <c r="D2222" s="59">
        <v>422.58</v>
      </c>
      <c r="E2222" s="59">
        <v>422.58</v>
      </c>
      <c r="F2222" s="59">
        <v>422.58</v>
      </c>
      <c r="G2222" s="59">
        <v>422.58</v>
      </c>
      <c r="H2222" s="59">
        <v>170.17</v>
      </c>
      <c r="I2222" s="59">
        <v>170.17</v>
      </c>
      <c r="J2222" s="59">
        <v>170.17</v>
      </c>
      <c r="K2222" s="59">
        <v>170.17</v>
      </c>
      <c r="L2222" s="59">
        <v>170.17</v>
      </c>
      <c r="M2222" s="59">
        <v>170.17</v>
      </c>
      <c r="N2222" s="59">
        <v>170.17</v>
      </c>
      <c r="O2222" s="59">
        <v>170.17</v>
      </c>
      <c r="P2222" s="59">
        <v>170.17</v>
      </c>
      <c r="Q2222" s="59">
        <v>170.17</v>
      </c>
      <c r="R2222" s="59">
        <v>170.17</v>
      </c>
    </row>
    <row r="2223" spans="2:18" x14ac:dyDescent="0.2">
      <c r="B2223" s="4">
        <v>1963</v>
      </c>
      <c r="C2223" s="59">
        <v>574.23</v>
      </c>
      <c r="D2223" s="59">
        <v>574.23</v>
      </c>
      <c r="E2223" s="59">
        <v>574.23</v>
      </c>
      <c r="F2223" s="59">
        <v>328.13</v>
      </c>
      <c r="G2223" s="59">
        <v>0</v>
      </c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4191.72</v>
      </c>
      <c r="D2226" s="59">
        <v>4191.72</v>
      </c>
      <c r="E2226" s="59">
        <v>4191.72</v>
      </c>
      <c r="F2226" s="59">
        <v>4191.72</v>
      </c>
      <c r="G2226" s="59">
        <v>3695.8</v>
      </c>
      <c r="H2226" s="59">
        <v>3695.8</v>
      </c>
      <c r="I2226" s="59">
        <v>3695.8</v>
      </c>
      <c r="J2226" s="59">
        <v>3695.8</v>
      </c>
      <c r="K2226" s="59">
        <v>3695.8</v>
      </c>
      <c r="L2226" s="59">
        <v>3695.8</v>
      </c>
      <c r="M2226" s="59">
        <v>3695.8</v>
      </c>
      <c r="N2226" s="59">
        <v>3695.8</v>
      </c>
      <c r="O2226" s="59">
        <v>3695.8</v>
      </c>
      <c r="P2226" s="59">
        <v>3695.8</v>
      </c>
      <c r="Q2226" s="59">
        <v>3695.8</v>
      </c>
      <c r="R2226" s="59">
        <v>3695.8</v>
      </c>
    </row>
    <row r="2227" spans="2:18" x14ac:dyDescent="0.2">
      <c r="B2227" s="4">
        <v>1959</v>
      </c>
      <c r="C2227" s="59">
        <v>4103.1099999999997</v>
      </c>
      <c r="D2227" s="59">
        <v>3633.29</v>
      </c>
      <c r="E2227" s="59">
        <v>3633.29</v>
      </c>
      <c r="F2227" s="59">
        <v>3633.29</v>
      </c>
      <c r="G2227" s="59">
        <v>3633.29</v>
      </c>
      <c r="H2227" s="59">
        <v>3633.29</v>
      </c>
      <c r="I2227" s="59">
        <v>3633.29</v>
      </c>
      <c r="J2227" s="59">
        <v>3500.42</v>
      </c>
      <c r="K2227" s="59">
        <v>3500.42</v>
      </c>
      <c r="L2227" s="59">
        <v>3500.42</v>
      </c>
      <c r="M2227" s="59">
        <v>3500.42</v>
      </c>
      <c r="N2227" s="59">
        <v>3500.42</v>
      </c>
      <c r="O2227" s="59">
        <v>3500.42</v>
      </c>
      <c r="P2227" s="59">
        <v>2090.9499999999998</v>
      </c>
      <c r="Q2227" s="59">
        <v>2090.9499999999998</v>
      </c>
      <c r="R2227" s="59">
        <v>2090.9499999999998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30583.23</v>
      </c>
      <c r="D2229" s="59">
        <v>30583.23</v>
      </c>
      <c r="E2229" s="59">
        <v>29242.41</v>
      </c>
      <c r="F2229" s="59">
        <v>24576.23</v>
      </c>
      <c r="G2229" s="59">
        <v>14410.08</v>
      </c>
      <c r="H2229" s="59">
        <v>5304.09</v>
      </c>
      <c r="I2229" s="59">
        <v>5304.09</v>
      </c>
      <c r="J2229" s="59">
        <v>5304.09</v>
      </c>
      <c r="K2229" s="59">
        <v>3461.7</v>
      </c>
      <c r="L2229" s="59">
        <v>3461.7</v>
      </c>
      <c r="M2229" s="59">
        <v>3461.7</v>
      </c>
      <c r="N2229" s="59">
        <v>3461.7</v>
      </c>
      <c r="O2229" s="59">
        <v>3461.7</v>
      </c>
      <c r="P2229" s="59">
        <v>3461.7</v>
      </c>
      <c r="Q2229" s="59">
        <v>3461.7</v>
      </c>
      <c r="R2229" s="59">
        <v>3461.7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550.5</v>
      </c>
      <c r="D2231" s="59">
        <v>550.5</v>
      </c>
      <c r="E2231" s="59">
        <v>550.5</v>
      </c>
      <c r="F2231" s="59">
        <v>235.93</v>
      </c>
      <c r="G2231" s="59">
        <v>235.93</v>
      </c>
      <c r="H2231" s="59">
        <v>235.93</v>
      </c>
      <c r="I2231" s="59">
        <v>235.93</v>
      </c>
      <c r="J2231" s="59">
        <v>235.93</v>
      </c>
      <c r="K2231" s="59">
        <v>235.93</v>
      </c>
      <c r="L2231" s="59">
        <v>235.93</v>
      </c>
      <c r="M2231" s="59">
        <v>235.93</v>
      </c>
      <c r="N2231" s="59">
        <v>235.93</v>
      </c>
      <c r="O2231" s="59">
        <v>235.93</v>
      </c>
      <c r="P2231" s="59">
        <v>235.93</v>
      </c>
      <c r="Q2231" s="59">
        <v>235.93</v>
      </c>
      <c r="R2231" s="59">
        <v>235.93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341324.43999999994</v>
      </c>
      <c r="E2257" s="6">
        <f>SUM(E2178:E2256)</f>
        <v>317825.62999999989</v>
      </c>
      <c r="F2257" s="6">
        <f>SUM(F2177:F2256)</f>
        <v>310951.09999999992</v>
      </c>
      <c r="G2257" s="6">
        <f>SUM(G2176:G2256)</f>
        <v>298269.67</v>
      </c>
      <c r="H2257" s="6">
        <f t="shared" ref="H2257:M2257" si="23">SUM(H2170:H2256)</f>
        <v>288128.05999999994</v>
      </c>
      <c r="I2257" s="6">
        <f t="shared" si="23"/>
        <v>286231.69</v>
      </c>
      <c r="J2257" s="6">
        <f t="shared" si="23"/>
        <v>286098.82</v>
      </c>
      <c r="K2257" s="6">
        <f t="shared" si="23"/>
        <v>283586.27999999997</v>
      </c>
      <c r="L2257" s="6">
        <f t="shared" si="23"/>
        <v>275698.87</v>
      </c>
      <c r="M2257" s="6">
        <f t="shared" si="23"/>
        <v>273075.63</v>
      </c>
      <c r="N2257" s="13">
        <f>SUM(N2166:N2256)</f>
        <v>272200.44</v>
      </c>
      <c r="O2257" s="13">
        <f>SUM(O2166:O2256)</f>
        <v>271998.31</v>
      </c>
      <c r="P2257" s="13">
        <f>SUM(P2166:P2256)</f>
        <v>267576.65000000002</v>
      </c>
      <c r="Q2257" s="13">
        <f>SUM(Q2166:Q2256)</f>
        <v>265096.63</v>
      </c>
      <c r="R2257" s="13">
        <f>SUM(R2165:R2256)</f>
        <v>259788.57000000004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>
        <v>472519.24</v>
      </c>
      <c r="D2277" s="59">
        <v>472519.24</v>
      </c>
      <c r="E2277" s="59">
        <v>472519.24</v>
      </c>
      <c r="F2277" s="59">
        <v>472519.24</v>
      </c>
      <c r="G2277" s="59">
        <v>472519.24</v>
      </c>
      <c r="H2277" s="59">
        <v>472519.24</v>
      </c>
      <c r="I2277" s="59">
        <v>472519.24</v>
      </c>
      <c r="J2277" s="59">
        <v>472519.24</v>
      </c>
      <c r="K2277" s="59">
        <v>472519.24</v>
      </c>
      <c r="L2277" s="59">
        <v>472519.24</v>
      </c>
      <c r="M2277" s="59">
        <v>472519.24</v>
      </c>
      <c r="N2277" s="59">
        <v>472519.24</v>
      </c>
      <c r="O2277" s="59">
        <v>472519.24</v>
      </c>
      <c r="P2277" s="59">
        <v>472519.24</v>
      </c>
      <c r="Q2277" s="59">
        <v>472519.24</v>
      </c>
      <c r="R2277" s="59">
        <v>472519.24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>
        <v>651249.30000000005</v>
      </c>
      <c r="D2287" s="59">
        <v>651249.30000000005</v>
      </c>
      <c r="E2287" s="59">
        <v>651249.30000000005</v>
      </c>
      <c r="F2287" s="59">
        <v>651249.30000000005</v>
      </c>
      <c r="G2287" s="59">
        <v>651249.30000000005</v>
      </c>
      <c r="H2287" s="59">
        <v>651249.30000000005</v>
      </c>
      <c r="I2287" s="59">
        <v>651249.30000000005</v>
      </c>
      <c r="J2287" s="59">
        <v>651249.30000000005</v>
      </c>
      <c r="K2287" s="59">
        <v>651249.30000000005</v>
      </c>
      <c r="L2287" s="59">
        <v>651249.30000000005</v>
      </c>
      <c r="M2287" s="59">
        <v>651249.30000000005</v>
      </c>
      <c r="N2287" s="59">
        <v>651249.30000000005</v>
      </c>
      <c r="O2287" s="59">
        <v>651249.30000000005</v>
      </c>
      <c r="P2287" s="59">
        <v>651249.30000000005</v>
      </c>
      <c r="Q2287" s="59">
        <v>651249.30000000005</v>
      </c>
      <c r="R2287" s="59">
        <v>651249.30000000005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1123768.54</v>
      </c>
      <c r="E2351" s="6">
        <f>SUM(E2272:E2350)</f>
        <v>1123768.54</v>
      </c>
      <c r="F2351" s="6">
        <f>SUM(F2271:F2350)</f>
        <v>1123768.54</v>
      </c>
      <c r="G2351" s="6">
        <f>SUM(G2270:G2350)</f>
        <v>1123768.54</v>
      </c>
      <c r="H2351" s="6">
        <f t="shared" ref="H2351:M2351" si="24">SUM(H2264:H2350)</f>
        <v>1123768.54</v>
      </c>
      <c r="I2351" s="6">
        <f t="shared" si="24"/>
        <v>1123768.54</v>
      </c>
      <c r="J2351" s="6">
        <f t="shared" si="24"/>
        <v>1123768.54</v>
      </c>
      <c r="K2351" s="6">
        <f t="shared" si="24"/>
        <v>1123768.54</v>
      </c>
      <c r="L2351" s="6">
        <f t="shared" si="24"/>
        <v>1123768.54</v>
      </c>
      <c r="M2351" s="6">
        <f t="shared" si="24"/>
        <v>1123768.54</v>
      </c>
      <c r="N2351" s="13">
        <f>SUM(N2260:N2350)</f>
        <v>1123768.54</v>
      </c>
      <c r="O2351" s="13">
        <f>SUM(O2260:O2350)</f>
        <v>1123768.54</v>
      </c>
      <c r="P2351" s="13">
        <f>SUM(P2260:P2350)</f>
        <v>1123768.54</v>
      </c>
      <c r="Q2351" s="13">
        <f>SUM(Q2260:Q2350)</f>
        <v>1123768.54</v>
      </c>
      <c r="R2351" s="13">
        <f>SUM(R2259:R2350)</f>
        <v>1123768.54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 t="shared" ref="H2445:M2445" si="25">SUM(H2358:H2444)</f>
        <v>0</v>
      </c>
      <c r="I2445" s="6">
        <f t="shared" si="25"/>
        <v>0</v>
      </c>
      <c r="J2445" s="6">
        <f t="shared" si="25"/>
        <v>0</v>
      </c>
      <c r="K2445" s="6">
        <f t="shared" si="25"/>
        <v>0</v>
      </c>
      <c r="L2445" s="6">
        <f t="shared" si="25"/>
        <v>0</v>
      </c>
      <c r="M2445" s="6">
        <f t="shared" si="25"/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 t="shared" ref="H2539:M2539" si="26">SUM(H2452:H2538)</f>
        <v>0</v>
      </c>
      <c r="I2539" s="6">
        <f t="shared" si="26"/>
        <v>0</v>
      </c>
      <c r="J2539" s="6">
        <f t="shared" si="26"/>
        <v>0</v>
      </c>
      <c r="K2539" s="6">
        <f t="shared" si="26"/>
        <v>0</v>
      </c>
      <c r="L2539" s="6">
        <f t="shared" si="26"/>
        <v>0</v>
      </c>
      <c r="M2539" s="6">
        <f t="shared" si="26"/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 t="shared" ref="H2633:M2633" si="27">SUM(H2546:H2632)</f>
        <v>0</v>
      </c>
      <c r="I2633" s="6">
        <f t="shared" si="27"/>
        <v>0</v>
      </c>
      <c r="J2633" s="6">
        <f t="shared" si="27"/>
        <v>0</v>
      </c>
      <c r="K2633" s="6">
        <f t="shared" si="27"/>
        <v>0</v>
      </c>
      <c r="L2633" s="6">
        <f t="shared" si="27"/>
        <v>0</v>
      </c>
      <c r="M2633" s="6">
        <f t="shared" si="27"/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 t="shared" ref="H2727:M2727" si="28">SUM(H2640:H2726)</f>
        <v>0</v>
      </c>
      <c r="I2727" s="6">
        <f t="shared" si="28"/>
        <v>0</v>
      </c>
      <c r="J2727" s="6">
        <f t="shared" si="28"/>
        <v>0</v>
      </c>
      <c r="K2727" s="6">
        <f t="shared" si="28"/>
        <v>0</v>
      </c>
      <c r="L2727" s="6">
        <f t="shared" si="28"/>
        <v>0</v>
      </c>
      <c r="M2727" s="6">
        <f t="shared" si="28"/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264394.14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348667.88</v>
      </c>
      <c r="R2730" s="59">
        <v>348667.88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246226.52</v>
      </c>
      <c r="Q2731" s="59">
        <v>246226.52</v>
      </c>
      <c r="R2731" s="59">
        <v>246226.52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185807.89</v>
      </c>
      <c r="P2732" s="59">
        <v>185807.89</v>
      </c>
      <c r="Q2732" s="59">
        <v>185807.89</v>
      </c>
      <c r="R2732" s="59">
        <v>185807.89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71706.490000000005</v>
      </c>
      <c r="O2733" s="59">
        <v>71706.490000000005</v>
      </c>
      <c r="P2733" s="59">
        <v>71706.490000000005</v>
      </c>
      <c r="Q2733" s="59">
        <v>71706.490000000005</v>
      </c>
      <c r="R2733" s="59">
        <v>71706.490000000005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66055.17</v>
      </c>
      <c r="N2734" s="59">
        <v>66055.17</v>
      </c>
      <c r="O2734" s="59">
        <v>66055.17</v>
      </c>
      <c r="P2734" s="59">
        <v>66055.17</v>
      </c>
      <c r="Q2734" s="59">
        <v>66055.17</v>
      </c>
      <c r="R2734" s="59">
        <v>66055.17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142436.16</v>
      </c>
      <c r="M2735" s="59">
        <v>142436.16</v>
      </c>
      <c r="N2735" s="59">
        <v>142436.16</v>
      </c>
      <c r="O2735" s="59">
        <v>142436.16</v>
      </c>
      <c r="P2735" s="59">
        <v>142436.16</v>
      </c>
      <c r="Q2735" s="59">
        <v>142436.16</v>
      </c>
      <c r="R2735" s="59">
        <v>142436.16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290425.11</v>
      </c>
      <c r="L2736" s="59">
        <v>293357.31</v>
      </c>
      <c r="M2736" s="59">
        <v>293357.31</v>
      </c>
      <c r="N2736" s="59">
        <v>293357.31</v>
      </c>
      <c r="O2736" s="59">
        <v>293357.31</v>
      </c>
      <c r="P2736" s="59">
        <v>293357.31</v>
      </c>
      <c r="Q2736" s="59">
        <v>293357.31</v>
      </c>
      <c r="R2736" s="59">
        <v>290862.63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94285.61</v>
      </c>
      <c r="K2737" s="59">
        <v>94285.61</v>
      </c>
      <c r="L2737" s="59">
        <v>94285.61</v>
      </c>
      <c r="M2737" s="59">
        <v>94285.61</v>
      </c>
      <c r="N2737" s="59">
        <v>94285.61</v>
      </c>
      <c r="O2737" s="59">
        <v>94285.61</v>
      </c>
      <c r="P2737" s="59">
        <v>94285.61</v>
      </c>
      <c r="Q2737" s="59">
        <v>94285.61</v>
      </c>
      <c r="R2737" s="59">
        <v>94285.61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78150.5</v>
      </c>
      <c r="J2738" s="59">
        <v>78150.5</v>
      </c>
      <c r="K2738" s="59">
        <v>78150.5</v>
      </c>
      <c r="L2738" s="59">
        <v>78150.5</v>
      </c>
      <c r="M2738" s="59">
        <v>78150.5</v>
      </c>
      <c r="N2738" s="59">
        <v>78150.5</v>
      </c>
      <c r="O2738" s="59">
        <v>78150.5</v>
      </c>
      <c r="P2738" s="59">
        <v>78150.5</v>
      </c>
      <c r="Q2738" s="59">
        <v>78150.5</v>
      </c>
      <c r="R2738" s="59">
        <v>78150.5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146316.60999999999</v>
      </c>
      <c r="I2739" s="59">
        <v>146316.60999999999</v>
      </c>
      <c r="J2739" s="59">
        <v>151641.18</v>
      </c>
      <c r="K2739" s="59">
        <v>151641.18</v>
      </c>
      <c r="L2739" s="59">
        <v>151641.18</v>
      </c>
      <c r="M2739" s="59">
        <v>151641.18</v>
      </c>
      <c r="N2739" s="59">
        <v>151641.18</v>
      </c>
      <c r="O2739" s="59">
        <v>151641.18</v>
      </c>
      <c r="P2739" s="59">
        <v>151641.18</v>
      </c>
      <c r="Q2739" s="59">
        <v>151641.18</v>
      </c>
      <c r="R2739" s="59">
        <v>151641.18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151340.4</v>
      </c>
      <c r="H2740" s="59">
        <v>151340.4</v>
      </c>
      <c r="I2740" s="59">
        <v>151340.4</v>
      </c>
      <c r="J2740" s="59">
        <v>160287.75</v>
      </c>
      <c r="K2740" s="59">
        <v>160287.75</v>
      </c>
      <c r="L2740" s="59">
        <v>160287.75</v>
      </c>
      <c r="M2740" s="59">
        <v>160287.75</v>
      </c>
      <c r="N2740" s="59">
        <v>160287.75</v>
      </c>
      <c r="O2740" s="59">
        <v>160287.75</v>
      </c>
      <c r="P2740" s="59">
        <v>160287.75</v>
      </c>
      <c r="Q2740" s="59">
        <v>160287.75</v>
      </c>
      <c r="R2740" s="59">
        <v>160287.75</v>
      </c>
    </row>
    <row r="2741" spans="2:18" x14ac:dyDescent="0.2">
      <c r="B2741" s="4">
        <v>2009</v>
      </c>
      <c r="C2741" s="28"/>
      <c r="D2741" s="28"/>
      <c r="E2741" s="28"/>
      <c r="F2741" s="59">
        <v>123531.65</v>
      </c>
      <c r="G2741" s="59">
        <v>128263.81</v>
      </c>
      <c r="H2741" s="59">
        <v>128263.81</v>
      </c>
      <c r="I2741" s="59">
        <v>128263.81</v>
      </c>
      <c r="J2741" s="59">
        <v>131933.04999999999</v>
      </c>
      <c r="K2741" s="59">
        <v>131933.04999999999</v>
      </c>
      <c r="L2741" s="59">
        <v>131933.04999999999</v>
      </c>
      <c r="M2741" s="59">
        <v>131933.04999999999</v>
      </c>
      <c r="N2741" s="59">
        <v>131933.04999999999</v>
      </c>
      <c r="O2741" s="59">
        <v>131933.04999999999</v>
      </c>
      <c r="P2741" s="59">
        <v>131933.04999999999</v>
      </c>
      <c r="Q2741" s="59">
        <v>131933.04999999999</v>
      </c>
      <c r="R2741" s="59">
        <v>131933.04999999999</v>
      </c>
    </row>
    <row r="2742" spans="2:18" x14ac:dyDescent="0.2">
      <c r="B2742" s="4">
        <v>2008</v>
      </c>
      <c r="C2742" s="28"/>
      <c r="D2742" s="28"/>
      <c r="E2742" s="59">
        <v>170974.68</v>
      </c>
      <c r="F2742" s="59">
        <v>170974.68</v>
      </c>
      <c r="G2742" s="59">
        <v>170974.68</v>
      </c>
      <c r="H2742" s="59">
        <v>170974.68</v>
      </c>
      <c r="I2742" s="59">
        <v>170974.68</v>
      </c>
      <c r="J2742" s="59">
        <v>174150.05</v>
      </c>
      <c r="K2742" s="59">
        <v>174150.05</v>
      </c>
      <c r="L2742" s="59">
        <v>174150.05</v>
      </c>
      <c r="M2742" s="59">
        <v>174150.05</v>
      </c>
      <c r="N2742" s="59">
        <v>174150.05</v>
      </c>
      <c r="O2742" s="59">
        <v>173105.23</v>
      </c>
      <c r="P2742" s="59">
        <v>173105.23</v>
      </c>
      <c r="Q2742" s="59">
        <v>173105.23</v>
      </c>
      <c r="R2742" s="59">
        <v>173105.23</v>
      </c>
    </row>
    <row r="2743" spans="2:18" x14ac:dyDescent="0.2">
      <c r="B2743" s="4">
        <v>2007</v>
      </c>
      <c r="C2743" s="28"/>
      <c r="D2743" s="59">
        <v>210442.47</v>
      </c>
      <c r="E2743" s="59">
        <v>210442.47</v>
      </c>
      <c r="F2743" s="59">
        <v>210442.47</v>
      </c>
      <c r="G2743" s="59">
        <v>210442.47</v>
      </c>
      <c r="H2743" s="59">
        <v>210225.36</v>
      </c>
      <c r="I2743" s="59">
        <v>210225.36</v>
      </c>
      <c r="J2743" s="59">
        <v>211579.17</v>
      </c>
      <c r="K2743" s="59">
        <v>211579.17</v>
      </c>
      <c r="L2743" s="59">
        <v>211579.17</v>
      </c>
      <c r="M2743" s="59">
        <v>211579.17</v>
      </c>
      <c r="N2743" s="59">
        <v>211579.17</v>
      </c>
      <c r="O2743" s="59">
        <v>210755.55</v>
      </c>
      <c r="P2743" s="59">
        <v>210755.55</v>
      </c>
      <c r="Q2743" s="59">
        <v>210755.55</v>
      </c>
      <c r="R2743" s="59">
        <v>210755.55</v>
      </c>
    </row>
    <row r="2744" spans="2:18" x14ac:dyDescent="0.2">
      <c r="B2744" s="4">
        <v>2006</v>
      </c>
      <c r="C2744" s="59">
        <v>141347.65</v>
      </c>
      <c r="D2744" s="59">
        <v>137717.54999999999</v>
      </c>
      <c r="E2744" s="59">
        <v>137717.54999999999</v>
      </c>
      <c r="F2744" s="59">
        <v>137110.85999999999</v>
      </c>
      <c r="G2744" s="59">
        <v>137110.85999999999</v>
      </c>
      <c r="H2744" s="59">
        <v>137110.85999999999</v>
      </c>
      <c r="I2744" s="59">
        <v>137110.85999999999</v>
      </c>
      <c r="J2744" s="59">
        <v>146997.17000000001</v>
      </c>
      <c r="K2744" s="59">
        <v>146997.17000000001</v>
      </c>
      <c r="L2744" s="59">
        <v>146997.17000000001</v>
      </c>
      <c r="M2744" s="59">
        <v>146997.17000000001</v>
      </c>
      <c r="N2744" s="59">
        <v>146997.17000000001</v>
      </c>
      <c r="O2744" s="59">
        <v>146997.17000000001</v>
      </c>
      <c r="P2744" s="59">
        <v>146223.82999999999</v>
      </c>
      <c r="Q2744" s="59">
        <v>146223.82999999999</v>
      </c>
      <c r="R2744" s="59">
        <v>146223.82999999999</v>
      </c>
    </row>
    <row r="2745" spans="2:18" x14ac:dyDescent="0.2">
      <c r="B2745" s="4">
        <v>2005</v>
      </c>
      <c r="C2745" s="59">
        <v>60383.67</v>
      </c>
      <c r="D2745" s="59">
        <v>60383.67</v>
      </c>
      <c r="E2745" s="59">
        <v>60383.67</v>
      </c>
      <c r="F2745" s="59">
        <v>59334.86</v>
      </c>
      <c r="G2745" s="59">
        <v>59334.86</v>
      </c>
      <c r="H2745" s="59">
        <v>59334.86</v>
      </c>
      <c r="I2745" s="59">
        <v>59334.86</v>
      </c>
      <c r="J2745" s="59">
        <v>69072.86</v>
      </c>
      <c r="K2745" s="59">
        <v>69072.86</v>
      </c>
      <c r="L2745" s="59">
        <v>69072.86</v>
      </c>
      <c r="M2745" s="59">
        <v>69072.86</v>
      </c>
      <c r="N2745" s="59">
        <v>69072.86</v>
      </c>
      <c r="O2745" s="59">
        <v>69072.86</v>
      </c>
      <c r="P2745" s="59">
        <v>68332.59</v>
      </c>
      <c r="Q2745" s="59">
        <v>68332.59</v>
      </c>
      <c r="R2745" s="59">
        <v>68332.59</v>
      </c>
    </row>
    <row r="2746" spans="2:18" x14ac:dyDescent="0.2">
      <c r="B2746" s="4">
        <v>2004</v>
      </c>
      <c r="C2746" s="59">
        <v>177190</v>
      </c>
      <c r="D2746" s="59">
        <v>177190</v>
      </c>
      <c r="E2746" s="59">
        <v>177190</v>
      </c>
      <c r="F2746" s="59">
        <v>176409.61</v>
      </c>
      <c r="G2746" s="59">
        <v>176409.61</v>
      </c>
      <c r="H2746" s="59">
        <v>176409.61</v>
      </c>
      <c r="I2746" s="59">
        <v>176409.61</v>
      </c>
      <c r="J2746" s="59">
        <v>183827.37</v>
      </c>
      <c r="K2746" s="59">
        <v>183827.37</v>
      </c>
      <c r="L2746" s="59">
        <v>183827.37</v>
      </c>
      <c r="M2746" s="59">
        <v>183827.37</v>
      </c>
      <c r="N2746" s="59">
        <v>183827.37</v>
      </c>
      <c r="O2746" s="59">
        <v>183827.37</v>
      </c>
      <c r="P2746" s="59">
        <v>183827.37</v>
      </c>
      <c r="Q2746" s="59">
        <v>183187.8</v>
      </c>
      <c r="R2746" s="59">
        <v>183187.8</v>
      </c>
    </row>
    <row r="2747" spans="2:18" x14ac:dyDescent="0.2">
      <c r="B2747" s="4">
        <v>2003</v>
      </c>
      <c r="C2747" s="59">
        <v>153471.26999999999</v>
      </c>
      <c r="D2747" s="59">
        <v>153471.26999999999</v>
      </c>
      <c r="E2747" s="59">
        <v>152739.56</v>
      </c>
      <c r="F2747" s="59">
        <v>149091.88</v>
      </c>
      <c r="G2747" s="59">
        <v>149091.88</v>
      </c>
      <c r="H2747" s="59">
        <v>149091.88</v>
      </c>
      <c r="I2747" s="59">
        <v>149091.88</v>
      </c>
      <c r="J2747" s="59">
        <v>161336.19</v>
      </c>
      <c r="K2747" s="59">
        <v>161336.19</v>
      </c>
      <c r="L2747" s="59">
        <v>161336.19</v>
      </c>
      <c r="M2747" s="59">
        <v>161336.19</v>
      </c>
      <c r="N2747" s="59">
        <v>161336.19</v>
      </c>
      <c r="O2747" s="59">
        <v>155267.44</v>
      </c>
      <c r="P2747" s="59">
        <v>155267.44</v>
      </c>
      <c r="Q2747" s="59">
        <v>155267.44</v>
      </c>
      <c r="R2747" s="59">
        <v>155267.44</v>
      </c>
    </row>
    <row r="2748" spans="2:18" x14ac:dyDescent="0.2">
      <c r="B2748" s="4">
        <v>2002</v>
      </c>
      <c r="C2748" s="59">
        <v>106991.46</v>
      </c>
      <c r="D2748" s="59">
        <v>106991.46</v>
      </c>
      <c r="E2748" s="59">
        <v>106991.46</v>
      </c>
      <c r="F2748" s="59">
        <v>106991.46</v>
      </c>
      <c r="G2748" s="59">
        <v>106991.46</v>
      </c>
      <c r="H2748" s="59">
        <v>106991.46</v>
      </c>
      <c r="I2748" s="59">
        <v>106991.46</v>
      </c>
      <c r="J2748" s="59">
        <v>123235.03</v>
      </c>
      <c r="K2748" s="59">
        <v>123235.03</v>
      </c>
      <c r="L2748" s="59">
        <v>123235.03</v>
      </c>
      <c r="M2748" s="59">
        <v>123235.03</v>
      </c>
      <c r="N2748" s="59">
        <v>123235.03</v>
      </c>
      <c r="O2748" s="59">
        <v>123235.03</v>
      </c>
      <c r="P2748" s="59">
        <v>122448.13</v>
      </c>
      <c r="Q2748" s="59">
        <v>122448.13</v>
      </c>
      <c r="R2748" s="59">
        <v>122448.13</v>
      </c>
    </row>
    <row r="2749" spans="2:18" x14ac:dyDescent="0.2">
      <c r="B2749" s="4">
        <v>2001</v>
      </c>
      <c r="C2749" s="59">
        <v>173787.37</v>
      </c>
      <c r="D2749" s="59">
        <v>173787.37</v>
      </c>
      <c r="E2749" s="59">
        <v>173787.37</v>
      </c>
      <c r="F2749" s="59">
        <v>173787.37</v>
      </c>
      <c r="G2749" s="59">
        <v>173787.37</v>
      </c>
      <c r="H2749" s="59">
        <v>173787.37</v>
      </c>
      <c r="I2749" s="59">
        <v>173787.37</v>
      </c>
      <c r="J2749" s="59">
        <v>188632.48</v>
      </c>
      <c r="K2749" s="59">
        <v>187819.79</v>
      </c>
      <c r="L2749" s="59">
        <v>185381.72</v>
      </c>
      <c r="M2749" s="59">
        <v>185381.72</v>
      </c>
      <c r="N2749" s="59">
        <v>185381.72</v>
      </c>
      <c r="O2749" s="59">
        <v>185381.72</v>
      </c>
      <c r="P2749" s="59">
        <v>185381.72</v>
      </c>
      <c r="Q2749" s="59">
        <v>183756.34</v>
      </c>
      <c r="R2749" s="59">
        <v>181929.99</v>
      </c>
    </row>
    <row r="2750" spans="2:18" x14ac:dyDescent="0.2">
      <c r="B2750" s="4">
        <v>2000</v>
      </c>
      <c r="C2750" s="59">
        <v>386618.62</v>
      </c>
      <c r="D2750" s="59">
        <v>386618.62</v>
      </c>
      <c r="E2750" s="59">
        <v>386618.62</v>
      </c>
      <c r="F2750" s="59">
        <v>385964.09</v>
      </c>
      <c r="G2750" s="59">
        <v>385964.09</v>
      </c>
      <c r="H2750" s="59">
        <v>380362.54</v>
      </c>
      <c r="I2750" s="59">
        <v>380362.54</v>
      </c>
      <c r="J2750" s="59">
        <v>416945.17</v>
      </c>
      <c r="K2750" s="59">
        <v>416945.17</v>
      </c>
      <c r="L2750" s="59">
        <v>416945.17</v>
      </c>
      <c r="M2750" s="59">
        <v>416945.17</v>
      </c>
      <c r="N2750" s="59">
        <v>416945.17</v>
      </c>
      <c r="O2750" s="59">
        <v>416945.17</v>
      </c>
      <c r="P2750" s="59">
        <v>416945.17</v>
      </c>
      <c r="Q2750" s="59">
        <v>416945.17</v>
      </c>
      <c r="R2750" s="59">
        <v>416945.17</v>
      </c>
    </row>
    <row r="2751" spans="2:18" x14ac:dyDescent="0.2">
      <c r="B2751" s="4">
        <v>1999</v>
      </c>
      <c r="C2751" s="59">
        <v>620940.66</v>
      </c>
      <c r="D2751" s="59">
        <v>620940.66</v>
      </c>
      <c r="E2751" s="59">
        <v>620940.66</v>
      </c>
      <c r="F2751" s="59">
        <v>620940.66</v>
      </c>
      <c r="G2751" s="59">
        <v>620940.66</v>
      </c>
      <c r="H2751" s="59">
        <v>620940.66</v>
      </c>
      <c r="I2751" s="59">
        <v>617276.79</v>
      </c>
      <c r="J2751" s="59">
        <v>680256.26</v>
      </c>
      <c r="K2751" s="59">
        <v>678868.13</v>
      </c>
      <c r="L2751" s="59">
        <v>678868.13</v>
      </c>
      <c r="M2751" s="59">
        <v>678868.13</v>
      </c>
      <c r="N2751" s="59">
        <v>678868.13</v>
      </c>
      <c r="O2751" s="59">
        <v>678868.13</v>
      </c>
      <c r="P2751" s="59">
        <v>678868.13</v>
      </c>
      <c r="Q2751" s="59">
        <v>678868.13</v>
      </c>
      <c r="R2751" s="59">
        <v>677965.16</v>
      </c>
    </row>
    <row r="2752" spans="2:18" x14ac:dyDescent="0.2">
      <c r="B2752" s="4">
        <v>1998</v>
      </c>
      <c r="C2752" s="59">
        <v>353701.85</v>
      </c>
      <c r="D2752" s="59">
        <v>353701.85</v>
      </c>
      <c r="E2752" s="59">
        <v>353701.85</v>
      </c>
      <c r="F2752" s="59">
        <v>353701.85</v>
      </c>
      <c r="G2752" s="59">
        <v>353701.85</v>
      </c>
      <c r="H2752" s="59">
        <v>353701.85</v>
      </c>
      <c r="I2752" s="59">
        <v>353131.73</v>
      </c>
      <c r="J2752" s="59">
        <v>384079.39</v>
      </c>
      <c r="K2752" s="59">
        <v>441729.43</v>
      </c>
      <c r="L2752" s="59">
        <v>441323.4</v>
      </c>
      <c r="M2752" s="59">
        <v>441323.4</v>
      </c>
      <c r="N2752" s="59">
        <v>441323.4</v>
      </c>
      <c r="O2752" s="59">
        <v>441323.4</v>
      </c>
      <c r="P2752" s="59">
        <v>440259.07</v>
      </c>
      <c r="Q2752" s="59">
        <v>440259.07</v>
      </c>
      <c r="R2752" s="59">
        <v>440020.58</v>
      </c>
    </row>
    <row r="2753" spans="2:18" x14ac:dyDescent="0.2">
      <c r="B2753" s="4">
        <v>1997</v>
      </c>
      <c r="C2753" s="59">
        <v>160947.4</v>
      </c>
      <c r="D2753" s="59">
        <v>160947.4</v>
      </c>
      <c r="E2753" s="59">
        <v>160947.4</v>
      </c>
      <c r="F2753" s="59">
        <v>160098.85</v>
      </c>
      <c r="G2753" s="59">
        <v>159794.35999999999</v>
      </c>
      <c r="H2753" s="59">
        <v>159794.35999999999</v>
      </c>
      <c r="I2753" s="59">
        <v>159477.72</v>
      </c>
      <c r="J2753" s="59">
        <v>172123.44</v>
      </c>
      <c r="K2753" s="59">
        <v>172123.44</v>
      </c>
      <c r="L2753" s="59">
        <v>172123.44</v>
      </c>
      <c r="M2753" s="59">
        <v>172123.44</v>
      </c>
      <c r="N2753" s="59">
        <v>172123.44</v>
      </c>
      <c r="O2753" s="59">
        <v>171343.42</v>
      </c>
      <c r="P2753" s="59">
        <v>171343.42</v>
      </c>
      <c r="Q2753" s="59">
        <v>170746.85</v>
      </c>
      <c r="R2753" s="59">
        <v>170746.85</v>
      </c>
    </row>
    <row r="2754" spans="2:18" x14ac:dyDescent="0.2">
      <c r="B2754" s="4">
        <v>1996</v>
      </c>
      <c r="C2754" s="59">
        <v>188655.18</v>
      </c>
      <c r="D2754" s="59">
        <v>188655.18</v>
      </c>
      <c r="E2754" s="59">
        <v>188655.18</v>
      </c>
      <c r="F2754" s="59">
        <v>188655.18</v>
      </c>
      <c r="G2754" s="59">
        <v>188528.39</v>
      </c>
      <c r="H2754" s="59">
        <v>188528.39</v>
      </c>
      <c r="I2754" s="59">
        <v>183643.83</v>
      </c>
      <c r="J2754" s="59">
        <v>557972.28</v>
      </c>
      <c r="K2754" s="59">
        <v>557972.28</v>
      </c>
      <c r="L2754" s="59">
        <v>557972.28</v>
      </c>
      <c r="M2754" s="59">
        <v>557972.28</v>
      </c>
      <c r="N2754" s="59">
        <v>557972.28</v>
      </c>
      <c r="O2754" s="59">
        <v>557972.28</v>
      </c>
      <c r="P2754" s="59">
        <v>557845.49</v>
      </c>
      <c r="Q2754" s="59">
        <v>557845.49</v>
      </c>
      <c r="R2754" s="59">
        <v>557845.49</v>
      </c>
    </row>
    <row r="2755" spans="2:18" x14ac:dyDescent="0.2">
      <c r="B2755" s="4">
        <v>1995</v>
      </c>
      <c r="C2755" s="59">
        <v>587776.19999999995</v>
      </c>
      <c r="D2755" s="59">
        <v>587776.19999999995</v>
      </c>
      <c r="E2755" s="59">
        <v>587776.19999999995</v>
      </c>
      <c r="F2755" s="59">
        <v>587378</v>
      </c>
      <c r="G2755" s="59">
        <v>587009.73</v>
      </c>
      <c r="H2755" s="59">
        <v>587009.73</v>
      </c>
      <c r="I2755" s="59">
        <v>582186.16</v>
      </c>
      <c r="J2755" s="59">
        <v>803801.61</v>
      </c>
      <c r="K2755" s="59">
        <v>803608.01</v>
      </c>
      <c r="L2755" s="59">
        <v>803608.01</v>
      </c>
      <c r="M2755" s="59">
        <v>802548.95</v>
      </c>
      <c r="N2755" s="59">
        <v>801795.4</v>
      </c>
      <c r="O2755" s="59">
        <v>800203.22</v>
      </c>
      <c r="P2755" s="59">
        <v>800203.22</v>
      </c>
      <c r="Q2755" s="59">
        <v>800203.22</v>
      </c>
      <c r="R2755" s="59">
        <v>799096.38</v>
      </c>
    </row>
    <row r="2756" spans="2:18" x14ac:dyDescent="0.2">
      <c r="B2756" s="4">
        <v>1994</v>
      </c>
      <c r="C2756" s="59">
        <v>2015647.05</v>
      </c>
      <c r="D2756" s="59">
        <v>2012905.35</v>
      </c>
      <c r="E2756" s="59">
        <v>2009795.45</v>
      </c>
      <c r="F2756" s="59">
        <v>2009795.45</v>
      </c>
      <c r="G2756" s="59">
        <v>2008834.35</v>
      </c>
      <c r="H2756" s="59">
        <v>2008834.35</v>
      </c>
      <c r="I2756" s="59">
        <v>2005704.76</v>
      </c>
      <c r="J2756" s="59">
        <v>1988135.65</v>
      </c>
      <c r="K2756" s="59">
        <v>1987385.38</v>
      </c>
      <c r="L2756" s="59">
        <v>1987385.38</v>
      </c>
      <c r="M2756" s="59">
        <v>1987385.38</v>
      </c>
      <c r="N2756" s="59">
        <v>1987385.38</v>
      </c>
      <c r="O2756" s="59">
        <v>1983008.88</v>
      </c>
      <c r="P2756" s="59">
        <v>1983008.88</v>
      </c>
      <c r="Q2756" s="59">
        <v>1981990.11</v>
      </c>
      <c r="R2756" s="59">
        <v>1980790.72</v>
      </c>
    </row>
    <row r="2757" spans="2:18" x14ac:dyDescent="0.2">
      <c r="B2757" s="4">
        <v>1993</v>
      </c>
      <c r="C2757" s="59">
        <v>2832697.09</v>
      </c>
      <c r="D2757" s="59">
        <v>2829606.48</v>
      </c>
      <c r="E2757" s="59">
        <v>2829606.48</v>
      </c>
      <c r="F2757" s="59">
        <v>2829606.48</v>
      </c>
      <c r="G2757" s="59">
        <v>2829606.48</v>
      </c>
      <c r="H2757" s="59">
        <v>2829606.48</v>
      </c>
      <c r="I2757" s="59">
        <v>2630732.34</v>
      </c>
      <c r="J2757" s="59">
        <v>2630732.34</v>
      </c>
      <c r="K2757" s="59">
        <v>2630732.34</v>
      </c>
      <c r="L2757" s="59">
        <v>2630732.34</v>
      </c>
      <c r="M2757" s="59">
        <v>2630732.34</v>
      </c>
      <c r="N2757" s="59">
        <v>2627611.83</v>
      </c>
      <c r="O2757" s="59">
        <v>2627611.83</v>
      </c>
      <c r="P2757" s="59">
        <v>2627611.83</v>
      </c>
      <c r="Q2757" s="59">
        <v>2627611.83</v>
      </c>
      <c r="R2757" s="59">
        <v>2627611.83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62224.47</v>
      </c>
      <c r="D2760" s="59">
        <v>62224.47</v>
      </c>
      <c r="E2760" s="59">
        <v>62224.47</v>
      </c>
      <c r="F2760" s="59">
        <v>62224.47</v>
      </c>
      <c r="G2760" s="59">
        <v>62224.47</v>
      </c>
      <c r="H2760" s="59">
        <v>62224.47</v>
      </c>
      <c r="I2760" s="59">
        <v>62224.47</v>
      </c>
      <c r="J2760" s="59">
        <v>62224.47</v>
      </c>
      <c r="K2760" s="59">
        <v>62224.47</v>
      </c>
      <c r="L2760" s="59">
        <v>62224.47</v>
      </c>
      <c r="M2760" s="59">
        <v>62224.47</v>
      </c>
      <c r="N2760" s="59">
        <v>61820.46</v>
      </c>
      <c r="O2760" s="59">
        <v>61820.46</v>
      </c>
      <c r="P2760" s="59">
        <v>60960.63</v>
      </c>
      <c r="Q2760" s="59">
        <v>60960.63</v>
      </c>
      <c r="R2760" s="59">
        <v>59240.97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13791.8</v>
      </c>
      <c r="D2762" s="59">
        <v>13791.8</v>
      </c>
      <c r="E2762" s="59">
        <v>13791.8</v>
      </c>
      <c r="F2762" s="59">
        <v>13791.8</v>
      </c>
      <c r="G2762" s="59">
        <v>13791.8</v>
      </c>
      <c r="H2762" s="59">
        <v>13791.8</v>
      </c>
      <c r="I2762" s="59">
        <v>633.66</v>
      </c>
      <c r="J2762" s="59">
        <v>633.66</v>
      </c>
      <c r="K2762" s="59">
        <v>633.66</v>
      </c>
      <c r="L2762" s="59">
        <v>633.66</v>
      </c>
      <c r="M2762" s="59">
        <v>633.66</v>
      </c>
      <c r="N2762" s="59">
        <v>633.66</v>
      </c>
      <c r="O2762" s="59">
        <v>633.66</v>
      </c>
      <c r="P2762" s="59">
        <v>633.66</v>
      </c>
      <c r="Q2762" s="59">
        <v>633.66</v>
      </c>
      <c r="R2762" s="59">
        <v>633.66</v>
      </c>
    </row>
    <row r="2763" spans="2:18" x14ac:dyDescent="0.2">
      <c r="B2763" s="4">
        <v>1987</v>
      </c>
      <c r="C2763" s="59">
        <v>19243.7</v>
      </c>
      <c r="D2763" s="59">
        <v>19243.7</v>
      </c>
      <c r="E2763" s="59">
        <v>19243.7</v>
      </c>
      <c r="F2763" s="59">
        <v>19243.7</v>
      </c>
      <c r="G2763" s="59">
        <v>19243.7</v>
      </c>
      <c r="H2763" s="59">
        <v>19243.7</v>
      </c>
      <c r="I2763" s="59">
        <v>19243.7</v>
      </c>
      <c r="J2763" s="59">
        <v>19243.7</v>
      </c>
      <c r="K2763" s="59">
        <v>19243.7</v>
      </c>
      <c r="L2763" s="59">
        <v>19243.7</v>
      </c>
      <c r="M2763" s="59">
        <v>19243.7</v>
      </c>
      <c r="N2763" s="59">
        <v>19243.7</v>
      </c>
      <c r="O2763" s="59">
        <v>18981.310000000001</v>
      </c>
      <c r="P2763" s="59">
        <v>9764.0499999999993</v>
      </c>
      <c r="Q2763" s="59">
        <v>9764.0499999999993</v>
      </c>
      <c r="R2763" s="59">
        <v>9764.0499999999993</v>
      </c>
    </row>
    <row r="2764" spans="2:18" x14ac:dyDescent="0.2">
      <c r="B2764" s="4">
        <v>1986</v>
      </c>
      <c r="C2764" s="59">
        <v>156516.73000000001</v>
      </c>
      <c r="D2764" s="59">
        <v>116173.15</v>
      </c>
      <c r="E2764" s="59">
        <v>115593.45</v>
      </c>
      <c r="F2764" s="59">
        <v>115593.45</v>
      </c>
      <c r="G2764" s="59">
        <v>115593.45</v>
      </c>
      <c r="H2764" s="59">
        <v>115593.45</v>
      </c>
      <c r="I2764" s="59">
        <v>115310.07</v>
      </c>
      <c r="J2764" s="59">
        <v>115310.07</v>
      </c>
      <c r="K2764" s="59">
        <v>113641.39</v>
      </c>
      <c r="L2764" s="59">
        <v>113641.39</v>
      </c>
      <c r="M2764" s="59">
        <v>113641.39</v>
      </c>
      <c r="N2764" s="59">
        <v>113061.69</v>
      </c>
      <c r="O2764" s="59">
        <v>113061.69</v>
      </c>
      <c r="P2764" s="59">
        <v>99021.92</v>
      </c>
      <c r="Q2764" s="59">
        <v>60421.94</v>
      </c>
      <c r="R2764" s="59">
        <v>60421.94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111730.03</v>
      </c>
      <c r="D2766" s="59">
        <v>111730.03</v>
      </c>
      <c r="E2766" s="59">
        <v>111730.03</v>
      </c>
      <c r="F2766" s="59">
        <v>111730.03</v>
      </c>
      <c r="G2766" s="59">
        <v>111730.03</v>
      </c>
      <c r="H2766" s="59">
        <v>111730.03</v>
      </c>
      <c r="I2766" s="59">
        <v>111730.03</v>
      </c>
      <c r="J2766" s="59">
        <v>111730.03</v>
      </c>
      <c r="K2766" s="59">
        <v>111730.03</v>
      </c>
      <c r="L2766" s="59">
        <v>111730.03</v>
      </c>
      <c r="M2766" s="59">
        <v>111730.03</v>
      </c>
      <c r="N2766" s="59">
        <v>110851.99</v>
      </c>
      <c r="O2766" s="59">
        <v>110851.99</v>
      </c>
      <c r="P2766" s="59">
        <v>109973.95</v>
      </c>
      <c r="Q2766" s="59">
        <v>109095.91</v>
      </c>
      <c r="R2766" s="59">
        <v>109095.91</v>
      </c>
    </row>
    <row r="2767" spans="2:18" x14ac:dyDescent="0.2">
      <c r="B2767" s="4">
        <v>1983</v>
      </c>
      <c r="C2767" s="59">
        <v>19498.990000000002</v>
      </c>
      <c r="D2767" s="59">
        <v>19498.990000000002</v>
      </c>
      <c r="E2767" s="59">
        <v>19498.990000000002</v>
      </c>
      <c r="F2767" s="59">
        <v>19498.990000000002</v>
      </c>
      <c r="G2767" s="59">
        <v>19498.990000000002</v>
      </c>
      <c r="H2767" s="59">
        <v>19498.990000000002</v>
      </c>
      <c r="I2767" s="59">
        <v>19498.990000000002</v>
      </c>
      <c r="J2767" s="59">
        <v>19498.990000000002</v>
      </c>
      <c r="K2767" s="59">
        <v>19498.990000000002</v>
      </c>
      <c r="L2767" s="59">
        <v>19498.990000000002</v>
      </c>
      <c r="M2767" s="59">
        <v>19498.990000000002</v>
      </c>
      <c r="N2767" s="59">
        <v>19498.990000000002</v>
      </c>
      <c r="O2767" s="59">
        <v>19498.990000000002</v>
      </c>
      <c r="P2767" s="59">
        <v>19498.990000000002</v>
      </c>
      <c r="Q2767" s="59">
        <v>19498.990000000002</v>
      </c>
      <c r="R2767" s="59">
        <v>15785.28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13115.6</v>
      </c>
      <c r="D2769" s="59">
        <v>13115.6</v>
      </c>
      <c r="E2769" s="59">
        <v>13115.6</v>
      </c>
      <c r="F2769" s="59">
        <v>13115.6</v>
      </c>
      <c r="G2769" s="59">
        <v>13115.6</v>
      </c>
      <c r="H2769" s="59">
        <v>13115.6</v>
      </c>
      <c r="I2769" s="59">
        <v>13115.6</v>
      </c>
      <c r="J2769" s="59">
        <v>13115.6</v>
      </c>
      <c r="K2769" s="59">
        <v>13115.6</v>
      </c>
      <c r="L2769" s="59">
        <v>12862.05</v>
      </c>
      <c r="M2769" s="59">
        <v>12862.05</v>
      </c>
      <c r="N2769" s="59">
        <v>12862.05</v>
      </c>
      <c r="O2769" s="59">
        <v>12862.05</v>
      </c>
      <c r="P2769" s="59">
        <v>12862.05</v>
      </c>
      <c r="Q2769" s="59">
        <v>12862.05</v>
      </c>
      <c r="R2769" s="59">
        <v>12862.05</v>
      </c>
    </row>
    <row r="2770" spans="2:18" x14ac:dyDescent="0.2">
      <c r="B2770" s="4">
        <v>1980</v>
      </c>
      <c r="C2770" s="59">
        <v>6441.94</v>
      </c>
      <c r="D2770" s="59">
        <v>6441.94</v>
      </c>
      <c r="E2770" s="59">
        <v>6441.94</v>
      </c>
      <c r="F2770" s="59">
        <v>6441.94</v>
      </c>
      <c r="G2770" s="59">
        <v>6441.94</v>
      </c>
      <c r="H2770" s="59">
        <v>6441.94</v>
      </c>
      <c r="I2770" s="59">
        <v>6441.94</v>
      </c>
      <c r="J2770" s="59">
        <v>6441.94</v>
      </c>
      <c r="K2770" s="59">
        <v>6441.94</v>
      </c>
      <c r="L2770" s="59">
        <v>6441.94</v>
      </c>
      <c r="M2770" s="59">
        <v>6441.94</v>
      </c>
      <c r="N2770" s="59">
        <v>6441.94</v>
      </c>
      <c r="O2770" s="59">
        <v>6441.94</v>
      </c>
      <c r="P2770" s="59">
        <v>6441.94</v>
      </c>
      <c r="Q2770" s="59">
        <v>6441.94</v>
      </c>
      <c r="R2770" s="59">
        <v>6441.94</v>
      </c>
    </row>
    <row r="2771" spans="2:18" x14ac:dyDescent="0.2">
      <c r="B2771" s="4">
        <v>1979</v>
      </c>
      <c r="C2771" s="59">
        <v>168747.5</v>
      </c>
      <c r="D2771" s="59">
        <v>168747.5</v>
      </c>
      <c r="E2771" s="59">
        <v>138964.68</v>
      </c>
      <c r="F2771" s="59">
        <v>132746.29</v>
      </c>
      <c r="G2771" s="59">
        <v>132746.29</v>
      </c>
      <c r="H2771" s="59">
        <v>132746.29</v>
      </c>
      <c r="I2771" s="59">
        <v>132746.29</v>
      </c>
      <c r="J2771" s="59">
        <v>132746.29</v>
      </c>
      <c r="K2771" s="59">
        <v>132746.29</v>
      </c>
      <c r="L2771" s="59">
        <v>129604.37</v>
      </c>
      <c r="M2771" s="59">
        <v>124040.55</v>
      </c>
      <c r="N2771" s="59">
        <v>124040.55</v>
      </c>
      <c r="O2771" s="59">
        <v>124040.55</v>
      </c>
      <c r="P2771" s="59">
        <v>124040.55</v>
      </c>
      <c r="Q2771" s="59">
        <v>124040.55</v>
      </c>
      <c r="R2771" s="59">
        <v>112258.34</v>
      </c>
    </row>
    <row r="2772" spans="2:18" x14ac:dyDescent="0.2">
      <c r="B2772" s="4">
        <v>1978</v>
      </c>
      <c r="C2772" s="59">
        <v>83194.06</v>
      </c>
      <c r="D2772" s="59">
        <v>69093.37</v>
      </c>
      <c r="E2772" s="59">
        <v>69093.37</v>
      </c>
      <c r="F2772" s="59">
        <v>69093.37</v>
      </c>
      <c r="G2772" s="59">
        <v>69093.37</v>
      </c>
      <c r="H2772" s="59">
        <v>69093.37</v>
      </c>
      <c r="I2772" s="59">
        <v>69093.37</v>
      </c>
      <c r="J2772" s="59">
        <v>69093.37</v>
      </c>
      <c r="K2772" s="59">
        <v>69093.37</v>
      </c>
      <c r="L2772" s="59">
        <v>69093.37</v>
      </c>
      <c r="M2772" s="59">
        <v>69093.37</v>
      </c>
      <c r="N2772" s="59">
        <v>69093.37</v>
      </c>
      <c r="O2772" s="59">
        <v>69093.37</v>
      </c>
      <c r="P2772" s="59">
        <v>69093.37</v>
      </c>
      <c r="Q2772" s="59">
        <v>69093.37</v>
      </c>
      <c r="R2772" s="59">
        <v>69093.37</v>
      </c>
    </row>
    <row r="2773" spans="2:18" x14ac:dyDescent="0.2">
      <c r="B2773" s="4">
        <v>1977</v>
      </c>
      <c r="C2773" s="59">
        <v>21417.119999999999</v>
      </c>
      <c r="D2773" s="59">
        <v>21417.119999999999</v>
      </c>
      <c r="E2773" s="59">
        <v>21417.119999999999</v>
      </c>
      <c r="F2773" s="59">
        <v>21417.119999999999</v>
      </c>
      <c r="G2773" s="59">
        <v>21417.119999999999</v>
      </c>
      <c r="H2773" s="59">
        <v>21417.119999999999</v>
      </c>
      <c r="I2773" s="59">
        <v>21417.119999999999</v>
      </c>
      <c r="J2773" s="59">
        <v>21417.119999999999</v>
      </c>
      <c r="K2773" s="59">
        <v>21417.119999999999</v>
      </c>
      <c r="L2773" s="59">
        <v>21417.119999999999</v>
      </c>
      <c r="M2773" s="59">
        <v>21417.119999999999</v>
      </c>
      <c r="N2773" s="59">
        <v>21417.119999999999</v>
      </c>
      <c r="O2773" s="59">
        <v>21417.119999999999</v>
      </c>
      <c r="P2773" s="59">
        <v>21417.119999999999</v>
      </c>
      <c r="Q2773" s="59">
        <v>21417.119999999999</v>
      </c>
      <c r="R2773" s="59">
        <v>21417.119999999999</v>
      </c>
    </row>
    <row r="2774" spans="2:18" x14ac:dyDescent="0.2">
      <c r="B2774" s="4">
        <v>1976</v>
      </c>
      <c r="C2774" s="59">
        <v>288808.46000000002</v>
      </c>
      <c r="D2774" s="59">
        <v>288808.46000000002</v>
      </c>
      <c r="E2774" s="59">
        <v>268782.43</v>
      </c>
      <c r="F2774" s="59">
        <v>268782.43</v>
      </c>
      <c r="G2774" s="59">
        <v>268782.43</v>
      </c>
      <c r="H2774" s="59">
        <v>268782.43</v>
      </c>
      <c r="I2774" s="59">
        <v>268782.43</v>
      </c>
      <c r="J2774" s="59">
        <v>268782.43</v>
      </c>
      <c r="K2774" s="59">
        <v>268782.43</v>
      </c>
      <c r="L2774" s="59">
        <v>263932.82</v>
      </c>
      <c r="M2774" s="59">
        <v>263932.82</v>
      </c>
      <c r="N2774" s="59">
        <v>263932.82</v>
      </c>
      <c r="O2774" s="59">
        <v>263932.82</v>
      </c>
      <c r="P2774" s="59">
        <v>263932.82</v>
      </c>
      <c r="Q2774" s="59">
        <v>263932.82</v>
      </c>
      <c r="R2774" s="59">
        <v>263077.01</v>
      </c>
    </row>
    <row r="2775" spans="2:18" x14ac:dyDescent="0.2">
      <c r="B2775" s="4">
        <v>1975</v>
      </c>
      <c r="C2775" s="59">
        <v>36291.46</v>
      </c>
      <c r="D2775" s="59">
        <v>27994.74</v>
      </c>
      <c r="E2775" s="59">
        <v>27994.74</v>
      </c>
      <c r="F2775" s="59">
        <v>27994.74</v>
      </c>
      <c r="G2775" s="59">
        <v>27994.74</v>
      </c>
      <c r="H2775" s="59">
        <v>27994.74</v>
      </c>
      <c r="I2775" s="59">
        <v>27994.74</v>
      </c>
      <c r="J2775" s="59">
        <v>27994.74</v>
      </c>
      <c r="K2775" s="59">
        <v>27994.74</v>
      </c>
      <c r="L2775" s="59">
        <v>27994.74</v>
      </c>
      <c r="M2775" s="59">
        <v>27994.74</v>
      </c>
      <c r="N2775" s="59">
        <v>27994.74</v>
      </c>
      <c r="O2775" s="59">
        <v>27994.74</v>
      </c>
      <c r="P2775" s="59">
        <v>27994.74</v>
      </c>
      <c r="Q2775" s="59">
        <v>27994.74</v>
      </c>
      <c r="R2775" s="59">
        <v>27994.74</v>
      </c>
    </row>
    <row r="2776" spans="2:18" x14ac:dyDescent="0.2">
      <c r="B2776" s="4">
        <v>1974</v>
      </c>
      <c r="C2776" s="59">
        <v>13169.98</v>
      </c>
      <c r="D2776" s="59">
        <v>13169.98</v>
      </c>
      <c r="E2776" s="59">
        <v>13169.98</v>
      </c>
      <c r="F2776" s="59">
        <v>13169.98</v>
      </c>
      <c r="G2776" s="59">
        <v>13169.98</v>
      </c>
      <c r="H2776" s="59">
        <v>13169.98</v>
      </c>
      <c r="I2776" s="59">
        <v>13169.98</v>
      </c>
      <c r="J2776" s="59">
        <v>13169.98</v>
      </c>
      <c r="K2776" s="59">
        <v>13169.98</v>
      </c>
      <c r="L2776" s="59">
        <v>13169.98</v>
      </c>
      <c r="M2776" s="59">
        <v>13169.98</v>
      </c>
      <c r="N2776" s="59">
        <v>13169.98</v>
      </c>
      <c r="O2776" s="59">
        <v>13169.98</v>
      </c>
      <c r="P2776" s="59">
        <v>13169.98</v>
      </c>
      <c r="Q2776" s="59">
        <v>13169.98</v>
      </c>
      <c r="R2776" s="59">
        <v>13169.98</v>
      </c>
    </row>
    <row r="2777" spans="2:18" x14ac:dyDescent="0.2">
      <c r="B2777" s="4">
        <v>1973</v>
      </c>
      <c r="C2777" s="59">
        <v>66583.31</v>
      </c>
      <c r="D2777" s="59">
        <v>66583.31</v>
      </c>
      <c r="E2777" s="59">
        <v>65589.53</v>
      </c>
      <c r="F2777" s="59">
        <v>65589.53</v>
      </c>
      <c r="G2777" s="59">
        <v>65589.53</v>
      </c>
      <c r="H2777" s="59">
        <v>65589.53</v>
      </c>
      <c r="I2777" s="59">
        <v>65589.53</v>
      </c>
      <c r="J2777" s="59">
        <v>65589.53</v>
      </c>
      <c r="K2777" s="59">
        <v>65589.53</v>
      </c>
      <c r="L2777" s="59">
        <v>65589.53</v>
      </c>
      <c r="M2777" s="59">
        <v>65589.53</v>
      </c>
      <c r="N2777" s="59">
        <v>65589.53</v>
      </c>
      <c r="O2777" s="59">
        <v>65589.53</v>
      </c>
      <c r="P2777" s="59">
        <v>65589.53</v>
      </c>
      <c r="Q2777" s="59">
        <v>65589.53</v>
      </c>
      <c r="R2777" s="59">
        <v>65589.53</v>
      </c>
    </row>
    <row r="2778" spans="2:18" x14ac:dyDescent="0.2">
      <c r="B2778" s="4">
        <v>1972</v>
      </c>
      <c r="C2778" s="59">
        <v>49030.12</v>
      </c>
      <c r="D2778" s="59">
        <v>49030.12</v>
      </c>
      <c r="E2778" s="59">
        <v>49030.12</v>
      </c>
      <c r="F2778" s="59">
        <v>49030.12</v>
      </c>
      <c r="G2778" s="59">
        <v>49030.12</v>
      </c>
      <c r="H2778" s="59">
        <v>49030.12</v>
      </c>
      <c r="I2778" s="59">
        <v>49030.12</v>
      </c>
      <c r="J2778" s="59">
        <v>49030.12</v>
      </c>
      <c r="K2778" s="59">
        <v>49030.12</v>
      </c>
      <c r="L2778" s="59">
        <v>49030.12</v>
      </c>
      <c r="M2778" s="59">
        <v>49030.12</v>
      </c>
      <c r="N2778" s="59">
        <v>49030.12</v>
      </c>
      <c r="O2778" s="59">
        <v>49030.12</v>
      </c>
      <c r="P2778" s="59">
        <v>46456.97</v>
      </c>
      <c r="Q2778" s="59">
        <v>46456.97</v>
      </c>
      <c r="R2778" s="59">
        <v>46456.97</v>
      </c>
    </row>
    <row r="2779" spans="2:18" x14ac:dyDescent="0.2">
      <c r="B2779" s="4">
        <v>1971</v>
      </c>
      <c r="C2779" s="59">
        <v>8831.99</v>
      </c>
      <c r="D2779" s="59">
        <v>0</v>
      </c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74585.22</v>
      </c>
      <c r="D2780" s="59">
        <v>74585.22</v>
      </c>
      <c r="E2780" s="59">
        <v>74585.22</v>
      </c>
      <c r="F2780" s="59">
        <v>73384.91</v>
      </c>
      <c r="G2780" s="59">
        <v>73384.91</v>
      </c>
      <c r="H2780" s="59">
        <v>73384.91</v>
      </c>
      <c r="I2780" s="59">
        <v>73384.91</v>
      </c>
      <c r="J2780" s="59">
        <v>73384.91</v>
      </c>
      <c r="K2780" s="59">
        <v>73384.91</v>
      </c>
      <c r="L2780" s="59">
        <v>73384.91</v>
      </c>
      <c r="M2780" s="59">
        <v>73384.91</v>
      </c>
      <c r="N2780" s="59">
        <v>73384.91</v>
      </c>
      <c r="O2780" s="59">
        <v>73384.91</v>
      </c>
      <c r="P2780" s="59">
        <v>73384.91</v>
      </c>
      <c r="Q2780" s="59">
        <v>73384.91</v>
      </c>
      <c r="R2780" s="59">
        <v>73384.91</v>
      </c>
    </row>
    <row r="2781" spans="2:18" x14ac:dyDescent="0.2">
      <c r="B2781" s="4">
        <v>1969</v>
      </c>
      <c r="C2781" s="59">
        <v>13136.58</v>
      </c>
      <c r="D2781" s="59">
        <v>13136.58</v>
      </c>
      <c r="E2781" s="59">
        <v>13136.58</v>
      </c>
      <c r="F2781" s="59">
        <v>12382.84</v>
      </c>
      <c r="G2781" s="59">
        <v>12382.84</v>
      </c>
      <c r="H2781" s="59">
        <v>12382.84</v>
      </c>
      <c r="I2781" s="59">
        <v>12382.84</v>
      </c>
      <c r="J2781" s="59">
        <v>12382.84</v>
      </c>
      <c r="K2781" s="59">
        <v>12382.84</v>
      </c>
      <c r="L2781" s="59">
        <v>12382.84</v>
      </c>
      <c r="M2781" s="59">
        <v>12382.84</v>
      </c>
      <c r="N2781" s="59">
        <v>12382.84</v>
      </c>
      <c r="O2781" s="59">
        <v>12382.84</v>
      </c>
      <c r="P2781" s="59">
        <v>12382.84</v>
      </c>
      <c r="Q2781" s="59">
        <v>12382.84</v>
      </c>
      <c r="R2781" s="59">
        <v>12382.84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40047.08</v>
      </c>
      <c r="D2783" s="59">
        <v>40047.08</v>
      </c>
      <c r="E2783" s="59">
        <v>40047.08</v>
      </c>
      <c r="F2783" s="59">
        <v>40047.08</v>
      </c>
      <c r="G2783" s="59">
        <v>40047.08</v>
      </c>
      <c r="H2783" s="59">
        <v>40047.08</v>
      </c>
      <c r="I2783" s="59">
        <v>40047.08</v>
      </c>
      <c r="J2783" s="59">
        <v>38727.57</v>
      </c>
      <c r="K2783" s="59">
        <v>38727.57</v>
      </c>
      <c r="L2783" s="59">
        <v>38727.57</v>
      </c>
      <c r="M2783" s="59">
        <v>38727.57</v>
      </c>
      <c r="N2783" s="59">
        <v>38727.57</v>
      </c>
      <c r="O2783" s="59">
        <v>38727.57</v>
      </c>
      <c r="P2783" s="59">
        <v>38727.57</v>
      </c>
      <c r="Q2783" s="59">
        <v>38727.57</v>
      </c>
      <c r="R2783" s="59">
        <v>8708.75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27203.45</v>
      </c>
      <c r="D2786" s="59">
        <v>11933.67</v>
      </c>
      <c r="E2786" s="59">
        <v>0</v>
      </c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52469.98</v>
      </c>
      <c r="D2787" s="59">
        <v>52469.98</v>
      </c>
      <c r="E2787" s="59">
        <v>52469.98</v>
      </c>
      <c r="F2787" s="59">
        <v>52469.98</v>
      </c>
      <c r="G2787" s="59">
        <v>52469.98</v>
      </c>
      <c r="H2787" s="59">
        <v>52469.98</v>
      </c>
      <c r="I2787" s="59">
        <v>52469.98</v>
      </c>
      <c r="J2787" s="59">
        <v>52469.98</v>
      </c>
      <c r="K2787" s="59">
        <v>52469.98</v>
      </c>
      <c r="L2787" s="59">
        <v>52469.98</v>
      </c>
      <c r="M2787" s="59">
        <v>52469.98</v>
      </c>
      <c r="N2787" s="59">
        <v>52469.98</v>
      </c>
      <c r="O2787" s="59">
        <v>50846.53</v>
      </c>
      <c r="P2787" s="59">
        <v>50846.53</v>
      </c>
      <c r="Q2787" s="59">
        <v>50846.53</v>
      </c>
      <c r="R2787" s="59">
        <v>50846.53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52839.05</v>
      </c>
      <c r="D2790" s="59">
        <v>52839.05</v>
      </c>
      <c r="E2790" s="59">
        <v>52839.05</v>
      </c>
      <c r="F2790" s="59">
        <v>52839.05</v>
      </c>
      <c r="G2790" s="59">
        <v>49598.79</v>
      </c>
      <c r="H2790" s="59">
        <v>49598.79</v>
      </c>
      <c r="I2790" s="59">
        <v>49598.79</v>
      </c>
      <c r="J2790" s="59">
        <v>49598.79</v>
      </c>
      <c r="K2790" s="59">
        <v>47083.32</v>
      </c>
      <c r="L2790" s="59">
        <v>47083.32</v>
      </c>
      <c r="M2790" s="59">
        <v>47083.32</v>
      </c>
      <c r="N2790" s="59">
        <v>47083.32</v>
      </c>
      <c r="O2790" s="59">
        <v>47083.32</v>
      </c>
      <c r="P2790" s="59">
        <v>47083.32</v>
      </c>
      <c r="Q2790" s="59">
        <v>47083.32</v>
      </c>
      <c r="R2790" s="59">
        <v>47083.32</v>
      </c>
    </row>
    <row r="2791" spans="2:18" x14ac:dyDescent="0.2">
      <c r="B2791" s="4">
        <v>1959</v>
      </c>
      <c r="C2791" s="59">
        <v>38413.46</v>
      </c>
      <c r="D2791" s="59">
        <v>32465.919999999998</v>
      </c>
      <c r="E2791" s="59">
        <v>32465.919999999998</v>
      </c>
      <c r="F2791" s="59">
        <v>32465.919999999998</v>
      </c>
      <c r="G2791" s="59">
        <v>32465.919999999998</v>
      </c>
      <c r="H2791" s="59">
        <v>32465.919999999998</v>
      </c>
      <c r="I2791" s="59">
        <v>32465.919999999998</v>
      </c>
      <c r="J2791" s="59">
        <v>32465.919999999998</v>
      </c>
      <c r="K2791" s="59">
        <v>32465.919999999998</v>
      </c>
      <c r="L2791" s="59">
        <v>32465.919999999998</v>
      </c>
      <c r="M2791" s="59">
        <v>32465.919999999998</v>
      </c>
      <c r="N2791" s="59">
        <v>32465.919999999998</v>
      </c>
      <c r="O2791" s="59">
        <v>32465.919999999998</v>
      </c>
      <c r="P2791" s="59">
        <v>26736.639999999999</v>
      </c>
      <c r="Q2791" s="59">
        <v>26736.639999999999</v>
      </c>
      <c r="R2791" s="59">
        <v>21825.83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57292.77</v>
      </c>
      <c r="D2793" s="59">
        <v>57292.77</v>
      </c>
      <c r="E2793" s="59">
        <v>57292.77</v>
      </c>
      <c r="F2793" s="59">
        <v>52917.75</v>
      </c>
      <c r="G2793" s="59">
        <v>41867.699999999997</v>
      </c>
      <c r="H2793" s="59">
        <v>34442.67</v>
      </c>
      <c r="I2793" s="59">
        <v>34442.67</v>
      </c>
      <c r="J2793" s="59">
        <v>34442.67</v>
      </c>
      <c r="K2793" s="59">
        <v>34442.67</v>
      </c>
      <c r="L2793" s="59">
        <v>34442.67</v>
      </c>
      <c r="M2793" s="59">
        <v>34442.67</v>
      </c>
      <c r="N2793" s="59">
        <v>34442.67</v>
      </c>
      <c r="O2793" s="59">
        <v>34442.67</v>
      </c>
      <c r="P2793" s="59">
        <v>34442.67</v>
      </c>
      <c r="Q2793" s="59">
        <v>33242.660000000003</v>
      </c>
      <c r="R2793" s="59">
        <v>33242.660000000003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791.5</v>
      </c>
      <c r="D2795" s="59">
        <v>791.5</v>
      </c>
      <c r="E2795" s="59">
        <v>791.5</v>
      </c>
      <c r="F2795" s="59">
        <v>0</v>
      </c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46.68</v>
      </c>
      <c r="D2800" s="59">
        <v>46.68</v>
      </c>
      <c r="E2800" s="59">
        <v>46.68</v>
      </c>
      <c r="F2800" s="59">
        <v>46.68</v>
      </c>
      <c r="G2800" s="59">
        <v>46.68</v>
      </c>
      <c r="H2800" s="59">
        <v>46.68</v>
      </c>
      <c r="I2800" s="59">
        <v>46.68</v>
      </c>
      <c r="J2800" s="59">
        <v>46.68</v>
      </c>
      <c r="K2800" s="59">
        <v>46.68</v>
      </c>
      <c r="L2800" s="59">
        <v>46.68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9563808.2600000016</v>
      </c>
      <c r="E2821" s="6">
        <f>SUM(E2742:E2820)</f>
        <v>9667625.3299999963</v>
      </c>
      <c r="F2821" s="6">
        <f>SUM(F2741:F2820)</f>
        <v>9769833.1699999962</v>
      </c>
      <c r="G2821" s="6">
        <f>SUM(G2740:G2820)</f>
        <v>9909854.769999994</v>
      </c>
      <c r="H2821" s="6">
        <f t="shared" ref="H2821:M2821" si="29">SUM(H2734:H2820)</f>
        <v>10042927.689999994</v>
      </c>
      <c r="I2821" s="6">
        <f t="shared" si="29"/>
        <v>9891374.1799999941</v>
      </c>
      <c r="J2821" s="6">
        <f t="shared" si="29"/>
        <v>10798715.949999996</v>
      </c>
      <c r="K2821" s="6">
        <f t="shared" si="29"/>
        <v>11139462.259999994</v>
      </c>
      <c r="L2821" s="6">
        <f t="shared" si="29"/>
        <v>11273741.439999998</v>
      </c>
      <c r="M2821" s="6">
        <f t="shared" si="29"/>
        <v>11333127.049999999</v>
      </c>
      <c r="N2821" s="13">
        <f>SUM(N2730:N2820)</f>
        <v>11399097.729999999</v>
      </c>
      <c r="O2821" s="13">
        <f>SUM(O2730:O2820)</f>
        <v>11568333.889999999</v>
      </c>
      <c r="P2821" s="13">
        <f>SUM(P2730:P2820)</f>
        <v>11777771.450000001</v>
      </c>
      <c r="Q2821" s="13">
        <f>SUM(Q2730:Q2820)</f>
        <v>12081881.010000002</v>
      </c>
      <c r="R2821" s="13">
        <f>SUM(R2729:R2820)</f>
        <v>12285505.409999998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 t="shared" ref="H2915:M2915" si="30">SUM(H2828:H2914)</f>
        <v>0</v>
      </c>
      <c r="I2915" s="6">
        <f t="shared" si="30"/>
        <v>0</v>
      </c>
      <c r="J2915" s="6">
        <f t="shared" si="30"/>
        <v>0</v>
      </c>
      <c r="K2915" s="6">
        <f t="shared" si="30"/>
        <v>0</v>
      </c>
      <c r="L2915" s="6">
        <f t="shared" si="30"/>
        <v>0</v>
      </c>
      <c r="M2915" s="6">
        <f t="shared" si="30"/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 t="shared" ref="H3009:M3009" si="31">SUM(H2922:H3008)</f>
        <v>0</v>
      </c>
      <c r="I3009" s="6">
        <f t="shared" si="31"/>
        <v>0</v>
      </c>
      <c r="J3009" s="6">
        <f t="shared" si="31"/>
        <v>0</v>
      </c>
      <c r="K3009" s="6">
        <f t="shared" si="31"/>
        <v>0</v>
      </c>
      <c r="L3009" s="6">
        <f t="shared" si="31"/>
        <v>0</v>
      </c>
      <c r="M3009" s="6">
        <f t="shared" si="31"/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 t="shared" ref="H3103:M3103" si="32">SUM(H3016:H3102)</f>
        <v>0</v>
      </c>
      <c r="I3103" s="6">
        <f t="shared" si="32"/>
        <v>0</v>
      </c>
      <c r="J3103" s="6">
        <f t="shared" si="32"/>
        <v>0</v>
      </c>
      <c r="K3103" s="6">
        <f t="shared" si="32"/>
        <v>0</v>
      </c>
      <c r="L3103" s="6">
        <f t="shared" si="32"/>
        <v>0</v>
      </c>
      <c r="M3103" s="6">
        <f t="shared" si="32"/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 t="shared" ref="H3197:M3197" si="33">SUM(H3110:H3196)</f>
        <v>0</v>
      </c>
      <c r="I3197" s="6">
        <f t="shared" si="33"/>
        <v>0</v>
      </c>
      <c r="J3197" s="6">
        <f t="shared" si="33"/>
        <v>0</v>
      </c>
      <c r="K3197" s="6">
        <f t="shared" si="33"/>
        <v>0</v>
      </c>
      <c r="L3197" s="6">
        <f t="shared" si="33"/>
        <v>0</v>
      </c>
      <c r="M3197" s="6">
        <f t="shared" si="33"/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2656.96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6247.98</v>
      </c>
      <c r="R3200" s="59">
        <v>6247.98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8232.57</v>
      </c>
      <c r="Q3201" s="59">
        <v>8232.57</v>
      </c>
      <c r="R3201" s="59">
        <v>8232.57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6671.08</v>
      </c>
      <c r="P3202" s="59">
        <v>6671.08</v>
      </c>
      <c r="Q3202" s="59">
        <v>6671.08</v>
      </c>
      <c r="R3202" s="59">
        <v>6671.08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8738.7999999999993</v>
      </c>
      <c r="O3203" s="59">
        <v>8738.7999999999993</v>
      </c>
      <c r="P3203" s="59">
        <v>8738.7999999999993</v>
      </c>
      <c r="Q3203" s="59">
        <v>8738.7999999999993</v>
      </c>
      <c r="R3203" s="59">
        <v>8738.7999999999993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5939.34</v>
      </c>
      <c r="N3204" s="59">
        <v>5939.34</v>
      </c>
      <c r="O3204" s="59">
        <v>5939.34</v>
      </c>
      <c r="P3204" s="59">
        <v>5939.34</v>
      </c>
      <c r="Q3204" s="59">
        <v>5939.34</v>
      </c>
      <c r="R3204" s="59">
        <v>5939.34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2187.85</v>
      </c>
      <c r="M3205" s="59">
        <v>2187.85</v>
      </c>
      <c r="N3205" s="59">
        <v>2187.85</v>
      </c>
      <c r="O3205" s="59">
        <v>2187.85</v>
      </c>
      <c r="P3205" s="59">
        <v>2187.85</v>
      </c>
      <c r="Q3205" s="59">
        <v>2187.85</v>
      </c>
      <c r="R3205" s="59">
        <v>2187.85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5385.61</v>
      </c>
      <c r="L3206" s="59">
        <v>5385.61</v>
      </c>
      <c r="M3206" s="59">
        <v>5385.61</v>
      </c>
      <c r="N3206" s="59">
        <v>5385.61</v>
      </c>
      <c r="O3206" s="59">
        <v>5385.61</v>
      </c>
      <c r="P3206" s="59">
        <v>5385.61</v>
      </c>
      <c r="Q3206" s="59">
        <v>5385.61</v>
      </c>
      <c r="R3206" s="59">
        <v>5385.61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19502.28</v>
      </c>
      <c r="K3207" s="59">
        <v>19502.28</v>
      </c>
      <c r="L3207" s="59">
        <v>19502.28</v>
      </c>
      <c r="M3207" s="59">
        <v>19502.28</v>
      </c>
      <c r="N3207" s="59">
        <v>19502.28</v>
      </c>
      <c r="O3207" s="59">
        <v>19502.28</v>
      </c>
      <c r="P3207" s="59">
        <v>19502.28</v>
      </c>
      <c r="Q3207" s="59">
        <v>19502.28</v>
      </c>
      <c r="R3207" s="59">
        <v>19502.28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13933.58</v>
      </c>
      <c r="J3208" s="59">
        <v>13933.58</v>
      </c>
      <c r="K3208" s="59">
        <v>13933.58</v>
      </c>
      <c r="L3208" s="59">
        <v>13933.58</v>
      </c>
      <c r="M3208" s="59">
        <v>13933.58</v>
      </c>
      <c r="N3208" s="59">
        <v>13933.58</v>
      </c>
      <c r="O3208" s="59">
        <v>13933.58</v>
      </c>
      <c r="P3208" s="59">
        <v>13933.58</v>
      </c>
      <c r="Q3208" s="59">
        <v>13933.58</v>
      </c>
      <c r="R3208" s="59">
        <v>13933.58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3523.57</v>
      </c>
      <c r="I3209" s="59">
        <v>3523.57</v>
      </c>
      <c r="J3209" s="59">
        <v>6032.54</v>
      </c>
      <c r="K3209" s="59">
        <v>6032.54</v>
      </c>
      <c r="L3209" s="59">
        <v>6032.54</v>
      </c>
      <c r="M3209" s="59">
        <v>6032.54</v>
      </c>
      <c r="N3209" s="59">
        <v>6032.54</v>
      </c>
      <c r="O3209" s="59">
        <v>6032.54</v>
      </c>
      <c r="P3209" s="59">
        <v>6032.54</v>
      </c>
      <c r="Q3209" s="59">
        <v>6032.54</v>
      </c>
      <c r="R3209" s="59">
        <v>6032.54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39628.49</v>
      </c>
      <c r="H3210" s="59">
        <v>39628.49</v>
      </c>
      <c r="I3210" s="59">
        <v>39628.49</v>
      </c>
      <c r="J3210" s="59">
        <v>43921.94</v>
      </c>
      <c r="K3210" s="59">
        <v>43921.94</v>
      </c>
      <c r="L3210" s="59">
        <v>43921.94</v>
      </c>
      <c r="M3210" s="59">
        <v>43921.94</v>
      </c>
      <c r="N3210" s="59">
        <v>43921.94</v>
      </c>
      <c r="O3210" s="59">
        <v>43921.94</v>
      </c>
      <c r="P3210" s="59">
        <v>43921.94</v>
      </c>
      <c r="Q3210" s="59">
        <v>42817.440000000002</v>
      </c>
      <c r="R3210" s="59">
        <v>42817.440000000002</v>
      </c>
    </row>
    <row r="3211" spans="2:18" x14ac:dyDescent="0.2">
      <c r="B3211" s="4">
        <v>2009</v>
      </c>
      <c r="C3211" s="28"/>
      <c r="D3211" s="28"/>
      <c r="E3211" s="28"/>
      <c r="F3211" s="59">
        <v>171</v>
      </c>
      <c r="G3211" s="59">
        <v>171</v>
      </c>
      <c r="H3211" s="59">
        <v>171</v>
      </c>
      <c r="I3211" s="59">
        <v>171</v>
      </c>
      <c r="J3211" s="59">
        <v>1711.98</v>
      </c>
      <c r="K3211" s="59">
        <v>1711.98</v>
      </c>
      <c r="L3211" s="59">
        <v>1711.98</v>
      </c>
      <c r="M3211" s="59">
        <v>1711.98</v>
      </c>
      <c r="N3211" s="59">
        <v>1711.98</v>
      </c>
      <c r="O3211" s="59">
        <v>1711.98</v>
      </c>
      <c r="P3211" s="59">
        <v>1711.98</v>
      </c>
      <c r="Q3211" s="59">
        <v>987.31</v>
      </c>
      <c r="R3211" s="59">
        <v>987.31</v>
      </c>
    </row>
    <row r="3212" spans="2:18" x14ac:dyDescent="0.2">
      <c r="B3212" s="4">
        <v>2008</v>
      </c>
      <c r="C3212" s="28"/>
      <c r="D3212" s="28"/>
      <c r="E3212" s="59">
        <v>345.39</v>
      </c>
      <c r="F3212" s="59">
        <v>345.39</v>
      </c>
      <c r="G3212" s="59">
        <v>345.39</v>
      </c>
      <c r="H3212" s="59">
        <v>345.39</v>
      </c>
      <c r="I3212" s="59">
        <v>345.39</v>
      </c>
      <c r="J3212" s="59">
        <v>680.66</v>
      </c>
      <c r="K3212" s="59">
        <v>680.66</v>
      </c>
      <c r="L3212" s="59">
        <v>680.66</v>
      </c>
      <c r="M3212" s="59">
        <v>680.66</v>
      </c>
      <c r="N3212" s="59">
        <v>680.66</v>
      </c>
      <c r="O3212" s="59">
        <v>680.66</v>
      </c>
      <c r="P3212" s="59">
        <v>680.66</v>
      </c>
      <c r="Q3212" s="59">
        <v>345.39</v>
      </c>
      <c r="R3212" s="59">
        <v>345.39</v>
      </c>
    </row>
    <row r="3213" spans="2:18" x14ac:dyDescent="0.2">
      <c r="B3213" s="4">
        <v>2007</v>
      </c>
      <c r="C3213" s="28"/>
      <c r="D3213" s="59">
        <v>2286.17</v>
      </c>
      <c r="E3213" s="59">
        <v>2286.17</v>
      </c>
      <c r="F3213" s="59">
        <v>2286.17</v>
      </c>
      <c r="G3213" s="59">
        <v>2286.17</v>
      </c>
      <c r="H3213" s="59">
        <v>2286.17</v>
      </c>
      <c r="I3213" s="59">
        <v>2286.17</v>
      </c>
      <c r="J3213" s="59">
        <v>2286.17</v>
      </c>
      <c r="K3213" s="59">
        <v>2286.17</v>
      </c>
      <c r="L3213" s="59">
        <v>1880.23</v>
      </c>
      <c r="M3213" s="59">
        <v>1880.23</v>
      </c>
      <c r="N3213" s="59">
        <v>1880.23</v>
      </c>
      <c r="O3213" s="59">
        <v>853.94</v>
      </c>
      <c r="P3213" s="59">
        <v>853.94</v>
      </c>
      <c r="Q3213" s="59">
        <v>853.94</v>
      </c>
      <c r="R3213" s="59">
        <v>853.94</v>
      </c>
    </row>
    <row r="3214" spans="2:18" x14ac:dyDescent="0.2">
      <c r="B3214" s="4">
        <v>2006</v>
      </c>
      <c r="C3214" s="59">
        <v>1300.25</v>
      </c>
      <c r="D3214" s="59">
        <v>1300.25</v>
      </c>
      <c r="E3214" s="59">
        <v>1300.25</v>
      </c>
      <c r="F3214" s="59">
        <v>1300.25</v>
      </c>
      <c r="G3214" s="59">
        <v>1300.25</v>
      </c>
      <c r="H3214" s="59">
        <v>1300.25</v>
      </c>
      <c r="I3214" s="59">
        <v>1300.25</v>
      </c>
      <c r="J3214" s="59">
        <v>1631.07</v>
      </c>
      <c r="K3214" s="59">
        <v>1631.07</v>
      </c>
      <c r="L3214" s="59">
        <v>1631.07</v>
      </c>
      <c r="M3214" s="59">
        <v>1631.07</v>
      </c>
      <c r="N3214" s="59">
        <v>1631.07</v>
      </c>
      <c r="O3214" s="59">
        <v>1631.07</v>
      </c>
      <c r="P3214" s="59">
        <v>1631.07</v>
      </c>
      <c r="Q3214" s="59">
        <v>1300.25</v>
      </c>
      <c r="R3214" s="59">
        <v>1300.25</v>
      </c>
    </row>
    <row r="3215" spans="2:18" x14ac:dyDescent="0.2">
      <c r="B3215" s="4">
        <v>2005</v>
      </c>
      <c r="C3215" s="59">
        <v>1022.38</v>
      </c>
      <c r="D3215" s="59">
        <v>1022.38</v>
      </c>
      <c r="E3215" s="59">
        <v>1022.38</v>
      </c>
      <c r="F3215" s="59">
        <v>1022.38</v>
      </c>
      <c r="G3215" s="59">
        <v>1022.38</v>
      </c>
      <c r="H3215" s="59">
        <v>1022.38</v>
      </c>
      <c r="I3215" s="59">
        <v>1022.38</v>
      </c>
      <c r="J3215" s="59">
        <v>1108.1400000000001</v>
      </c>
      <c r="K3215" s="59">
        <v>1108.1400000000001</v>
      </c>
      <c r="L3215" s="59">
        <v>1108.1400000000001</v>
      </c>
      <c r="M3215" s="59">
        <v>1108.1400000000001</v>
      </c>
      <c r="N3215" s="59">
        <v>1108.1400000000001</v>
      </c>
      <c r="O3215" s="59">
        <v>544.57000000000005</v>
      </c>
      <c r="P3215" s="59">
        <v>544.57000000000005</v>
      </c>
      <c r="Q3215" s="59">
        <v>458.81</v>
      </c>
      <c r="R3215" s="59">
        <v>458.81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>
        <v>577.52</v>
      </c>
      <c r="K3216" s="59">
        <v>577.52</v>
      </c>
      <c r="L3216" s="59">
        <v>577.52</v>
      </c>
      <c r="M3216" s="59">
        <v>577.52</v>
      </c>
      <c r="N3216" s="59">
        <v>577.52</v>
      </c>
      <c r="O3216" s="59">
        <v>577.52</v>
      </c>
      <c r="P3216" s="59">
        <v>577.52</v>
      </c>
      <c r="Q3216" s="59">
        <v>0</v>
      </c>
      <c r="R3216" s="59">
        <v>0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>
        <v>294.64</v>
      </c>
      <c r="K3217" s="59">
        <v>294.64</v>
      </c>
      <c r="L3217" s="59">
        <v>294.64</v>
      </c>
      <c r="M3217" s="59">
        <v>294.64</v>
      </c>
      <c r="N3217" s="59">
        <v>294.64</v>
      </c>
      <c r="O3217" s="59">
        <v>294.64</v>
      </c>
      <c r="P3217" s="59">
        <v>294.64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>
        <v>675</v>
      </c>
      <c r="K3219" s="59">
        <v>675</v>
      </c>
      <c r="L3219" s="59">
        <v>675</v>
      </c>
      <c r="M3219" s="59">
        <v>675</v>
      </c>
      <c r="N3219" s="59">
        <v>675</v>
      </c>
      <c r="O3219" s="59">
        <v>675</v>
      </c>
      <c r="P3219" s="59">
        <v>675</v>
      </c>
      <c r="Q3219" s="59">
        <v>0</v>
      </c>
      <c r="R3219" s="59">
        <v>0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>
        <v>1008.38</v>
      </c>
      <c r="K3220" s="59">
        <v>1008.38</v>
      </c>
      <c r="L3220" s="59">
        <v>1008.38</v>
      </c>
      <c r="M3220" s="59">
        <v>1008.38</v>
      </c>
      <c r="N3220" s="59">
        <v>1008.38</v>
      </c>
      <c r="O3220" s="59">
        <v>1008.38</v>
      </c>
      <c r="P3220" s="59">
        <v>1008.38</v>
      </c>
      <c r="Q3220" s="59">
        <v>1008.38</v>
      </c>
      <c r="R3220" s="59">
        <v>1008.38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>
        <v>456.42</v>
      </c>
      <c r="K3221" s="59">
        <v>456.42</v>
      </c>
      <c r="L3221" s="59">
        <v>456.42</v>
      </c>
      <c r="M3221" s="59">
        <v>456.42</v>
      </c>
      <c r="N3221" s="59">
        <v>456.42</v>
      </c>
      <c r="O3221" s="59">
        <v>456.42</v>
      </c>
      <c r="P3221" s="59">
        <v>456.42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>
        <v>1693.01</v>
      </c>
      <c r="K3222" s="59">
        <v>1693.01</v>
      </c>
      <c r="L3222" s="59">
        <v>1693.01</v>
      </c>
      <c r="M3222" s="59">
        <v>1693.01</v>
      </c>
      <c r="N3222" s="59">
        <v>1693.01</v>
      </c>
      <c r="O3222" s="59">
        <v>1693.01</v>
      </c>
      <c r="P3222" s="59">
        <v>1693.01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>
        <v>46.19</v>
      </c>
      <c r="K3223" s="59">
        <v>46.19</v>
      </c>
      <c r="L3223" s="59">
        <v>46.19</v>
      </c>
      <c r="M3223" s="59">
        <v>46.19</v>
      </c>
      <c r="N3223" s="59">
        <v>46.19</v>
      </c>
      <c r="O3223" s="59">
        <v>46.19</v>
      </c>
      <c r="P3223" s="59">
        <v>46.19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>
        <v>2738.03</v>
      </c>
      <c r="K3224" s="59">
        <v>2738.03</v>
      </c>
      <c r="L3224" s="59">
        <v>2738.03</v>
      </c>
      <c r="M3224" s="59">
        <v>2738.03</v>
      </c>
      <c r="N3224" s="59">
        <v>2738.03</v>
      </c>
      <c r="O3224" s="59">
        <v>2738.03</v>
      </c>
      <c r="P3224" s="59">
        <v>2738.03</v>
      </c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>
        <v>2399.2199999999998</v>
      </c>
      <c r="K3225" s="59">
        <v>2399.2199999999998</v>
      </c>
      <c r="L3225" s="59">
        <v>2399.2199999999998</v>
      </c>
      <c r="M3225" s="59">
        <v>2399.2199999999998</v>
      </c>
      <c r="N3225" s="59">
        <v>2399.2199999999998</v>
      </c>
      <c r="O3225" s="59">
        <v>2399.2199999999998</v>
      </c>
      <c r="P3225" s="59">
        <v>2399.2199999999998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>
        <v>400.1</v>
      </c>
      <c r="K3226" s="59">
        <v>400.1</v>
      </c>
      <c r="L3226" s="59">
        <v>400.1</v>
      </c>
      <c r="M3226" s="59">
        <v>400.1</v>
      </c>
      <c r="N3226" s="59">
        <v>400.1</v>
      </c>
      <c r="O3226" s="59">
        <v>400.1</v>
      </c>
      <c r="P3226" s="59">
        <v>400.1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>
        <v>999</v>
      </c>
      <c r="K3227" s="59">
        <v>999</v>
      </c>
      <c r="L3227" s="59">
        <v>999</v>
      </c>
      <c r="M3227" s="59">
        <v>999</v>
      </c>
      <c r="N3227" s="59">
        <v>999</v>
      </c>
      <c r="O3227" s="59">
        <v>999</v>
      </c>
      <c r="P3227" s="59">
        <v>999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>
        <v>121.43</v>
      </c>
      <c r="K3228" s="59">
        <v>121.43</v>
      </c>
      <c r="L3228" s="59">
        <v>121.43</v>
      </c>
      <c r="M3228" s="59">
        <v>121.43</v>
      </c>
      <c r="N3228" s="59">
        <v>121.43</v>
      </c>
      <c r="O3228" s="59">
        <v>121.43</v>
      </c>
      <c r="P3228" s="59">
        <v>121.43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>
        <v>203.52</v>
      </c>
      <c r="K3229" s="59">
        <v>203.52</v>
      </c>
      <c r="L3229" s="59">
        <v>203.52</v>
      </c>
      <c r="M3229" s="59">
        <v>203.52</v>
      </c>
      <c r="N3229" s="59">
        <v>203.52</v>
      </c>
      <c r="O3229" s="59">
        <v>203.52</v>
      </c>
      <c r="P3229" s="59">
        <v>203.52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4608.8</v>
      </c>
      <c r="E3291" s="6">
        <f>SUM(E3212:E3290)</f>
        <v>4954.1899999999996</v>
      </c>
      <c r="F3291" s="6">
        <f>SUM(F3211:F3290)</f>
        <v>5125.1899999999996</v>
      </c>
      <c r="G3291" s="6">
        <f>SUM(G3210:G3290)</f>
        <v>44753.679999999993</v>
      </c>
      <c r="H3291" s="6">
        <f t="shared" ref="H3291:M3291" si="34">SUM(H3204:H3290)</f>
        <v>48277.249999999993</v>
      </c>
      <c r="I3291" s="6">
        <f t="shared" si="34"/>
        <v>62210.829999999994</v>
      </c>
      <c r="J3291" s="6">
        <f t="shared" si="34"/>
        <v>102420.82</v>
      </c>
      <c r="K3291" s="6">
        <f t="shared" si="34"/>
        <v>107806.43000000002</v>
      </c>
      <c r="L3291" s="6">
        <f t="shared" si="34"/>
        <v>109588.34000000001</v>
      </c>
      <c r="M3291" s="6">
        <f t="shared" si="34"/>
        <v>115527.68000000002</v>
      </c>
      <c r="N3291" s="13">
        <f>SUM(N3200:N3290)</f>
        <v>124266.48000000001</v>
      </c>
      <c r="O3291" s="13">
        <f>SUM(O3200:O3290)</f>
        <v>129347.70000000003</v>
      </c>
      <c r="P3291" s="13">
        <f>SUM(P3200:P3290)</f>
        <v>137580.26999999999</v>
      </c>
      <c r="Q3291" s="13">
        <f>SUM(Q3200:Q3290)</f>
        <v>130643.15</v>
      </c>
      <c r="R3291" s="13">
        <f>SUM(R3199:R3290)</f>
        <v>133300.10999999999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4852.6000000000004</v>
      </c>
      <c r="R3294" s="59">
        <v>4852.6000000000004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3990.49</v>
      </c>
      <c r="Q3295" s="59">
        <v>3990.49</v>
      </c>
      <c r="R3295" s="59">
        <v>3990.49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5160.5200000000004</v>
      </c>
      <c r="P3296" s="59">
        <v>5160.5200000000004</v>
      </c>
      <c r="Q3296" s="59">
        <v>5160.5200000000004</v>
      </c>
      <c r="R3296" s="59">
        <v>5160.5200000000004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3175.2</v>
      </c>
      <c r="M3299" s="59">
        <v>3175.2</v>
      </c>
      <c r="N3299" s="59">
        <v>3175.2</v>
      </c>
      <c r="O3299" s="59">
        <v>3175.2</v>
      </c>
      <c r="P3299" s="59">
        <v>3175.2</v>
      </c>
      <c r="Q3299" s="59">
        <v>3175.2</v>
      </c>
      <c r="R3299" s="59">
        <v>3175.2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4793.7700000000004</v>
      </c>
      <c r="L3300" s="59">
        <v>4793.7700000000004</v>
      </c>
      <c r="M3300" s="59">
        <v>4793.7700000000004</v>
      </c>
      <c r="N3300" s="59">
        <v>4793.7700000000004</v>
      </c>
      <c r="O3300" s="59">
        <v>4793.7700000000004</v>
      </c>
      <c r="P3300" s="59">
        <v>4793.7700000000004</v>
      </c>
      <c r="Q3300" s="59">
        <v>4793.7700000000004</v>
      </c>
      <c r="R3300" s="59">
        <v>4793.7700000000004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2379.44</v>
      </c>
      <c r="K3301" s="59">
        <v>2379.44</v>
      </c>
      <c r="L3301" s="59">
        <v>2379.44</v>
      </c>
      <c r="M3301" s="59">
        <v>2379.44</v>
      </c>
      <c r="N3301" s="59">
        <v>2379.44</v>
      </c>
      <c r="O3301" s="59">
        <v>2379.44</v>
      </c>
      <c r="P3301" s="59">
        <v>2379.44</v>
      </c>
      <c r="Q3301" s="59">
        <v>2379.44</v>
      </c>
      <c r="R3301" s="59">
        <v>2379.44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1175.99</v>
      </c>
      <c r="J3302" s="59">
        <v>1175.99</v>
      </c>
      <c r="K3302" s="59">
        <v>1175.99</v>
      </c>
      <c r="L3302" s="59">
        <v>1175.99</v>
      </c>
      <c r="M3302" s="59">
        <v>1175.99</v>
      </c>
      <c r="N3302" s="59">
        <v>1175.99</v>
      </c>
      <c r="O3302" s="59">
        <v>1175.99</v>
      </c>
      <c r="P3302" s="59">
        <v>1175.99</v>
      </c>
      <c r="Q3302" s="59">
        <v>1175.99</v>
      </c>
      <c r="R3302" s="59">
        <v>1175.99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1529.49</v>
      </c>
      <c r="I3303" s="59">
        <v>1529.49</v>
      </c>
      <c r="J3303" s="59">
        <v>1529.49</v>
      </c>
      <c r="K3303" s="59">
        <v>1529.49</v>
      </c>
      <c r="L3303" s="59">
        <v>1529.49</v>
      </c>
      <c r="M3303" s="59">
        <v>1529.49</v>
      </c>
      <c r="N3303" s="59">
        <v>1529.49</v>
      </c>
      <c r="O3303" s="59">
        <v>1529.49</v>
      </c>
      <c r="P3303" s="59">
        <v>1529.49</v>
      </c>
      <c r="Q3303" s="59">
        <v>1529.49</v>
      </c>
      <c r="R3303" s="59">
        <v>1529.49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405.43</v>
      </c>
      <c r="H3304" s="59">
        <v>405.43</v>
      </c>
      <c r="I3304" s="59">
        <v>405.43</v>
      </c>
      <c r="J3304" s="59">
        <v>405.43</v>
      </c>
      <c r="K3304" s="59">
        <v>405.43</v>
      </c>
      <c r="L3304" s="59">
        <v>405.43</v>
      </c>
      <c r="M3304" s="59">
        <v>405.43</v>
      </c>
      <c r="N3304" s="59">
        <v>405.43</v>
      </c>
      <c r="O3304" s="59">
        <v>405.43</v>
      </c>
      <c r="P3304" s="59">
        <v>405.43</v>
      </c>
      <c r="Q3304" s="59">
        <v>405.43</v>
      </c>
      <c r="R3304" s="59">
        <v>405.43</v>
      </c>
    </row>
    <row r="3305" spans="2:18" x14ac:dyDescent="0.2">
      <c r="B3305" s="4">
        <v>2009</v>
      </c>
      <c r="C3305" s="28"/>
      <c r="D3305" s="28"/>
      <c r="E3305" s="28"/>
      <c r="F3305" s="59">
        <v>340.87</v>
      </c>
      <c r="G3305" s="59">
        <v>340.87</v>
      </c>
      <c r="H3305" s="59">
        <v>340.87</v>
      </c>
      <c r="I3305" s="59">
        <v>340.87</v>
      </c>
      <c r="J3305" s="59">
        <v>340.87</v>
      </c>
      <c r="K3305" s="59">
        <v>340.87</v>
      </c>
      <c r="L3305" s="59">
        <v>340.87</v>
      </c>
      <c r="M3305" s="59">
        <v>340.87</v>
      </c>
      <c r="N3305" s="59">
        <v>340.87</v>
      </c>
      <c r="O3305" s="59">
        <v>340.87</v>
      </c>
      <c r="P3305" s="59">
        <v>340.87</v>
      </c>
      <c r="Q3305" s="59">
        <v>340.87</v>
      </c>
      <c r="R3305" s="59">
        <v>340.87</v>
      </c>
    </row>
    <row r="3306" spans="2:18" x14ac:dyDescent="0.2">
      <c r="B3306" s="4">
        <v>2008</v>
      </c>
      <c r="C3306" s="28"/>
      <c r="D3306" s="28"/>
      <c r="E3306" s="59">
        <v>981.87</v>
      </c>
      <c r="F3306" s="59">
        <v>981.87</v>
      </c>
      <c r="G3306" s="59">
        <v>981.87</v>
      </c>
      <c r="H3306" s="59">
        <v>981.87</v>
      </c>
      <c r="I3306" s="59">
        <v>981.87</v>
      </c>
      <c r="J3306" s="59">
        <v>981.87</v>
      </c>
      <c r="K3306" s="59">
        <v>981.87</v>
      </c>
      <c r="L3306" s="59">
        <v>981.87</v>
      </c>
      <c r="M3306" s="59">
        <v>981.87</v>
      </c>
      <c r="N3306" s="59">
        <v>981.87</v>
      </c>
      <c r="O3306" s="59">
        <v>981.87</v>
      </c>
      <c r="P3306" s="59">
        <v>981.87</v>
      </c>
      <c r="Q3306" s="59">
        <v>981.87</v>
      </c>
      <c r="R3306" s="59">
        <v>981.87</v>
      </c>
    </row>
    <row r="3307" spans="2:18" x14ac:dyDescent="0.2">
      <c r="B3307" s="4">
        <v>2007</v>
      </c>
      <c r="C3307" s="28"/>
      <c r="D3307" s="59">
        <v>1565.08</v>
      </c>
      <c r="E3307" s="59">
        <v>1565.08</v>
      </c>
      <c r="F3307" s="59">
        <v>1565.08</v>
      </c>
      <c r="G3307" s="59">
        <v>1565.08</v>
      </c>
      <c r="H3307" s="59">
        <v>1565.08</v>
      </c>
      <c r="I3307" s="59">
        <v>1565.08</v>
      </c>
      <c r="J3307" s="59">
        <v>1565.08</v>
      </c>
      <c r="K3307" s="59">
        <v>1565.08</v>
      </c>
      <c r="L3307" s="59">
        <v>1565.08</v>
      </c>
      <c r="M3307" s="59">
        <v>1565.08</v>
      </c>
      <c r="N3307" s="59">
        <v>1565.08</v>
      </c>
      <c r="O3307" s="59">
        <v>1565.08</v>
      </c>
      <c r="P3307" s="59">
        <v>1565.08</v>
      </c>
      <c r="Q3307" s="59">
        <v>1565.08</v>
      </c>
      <c r="R3307" s="59">
        <v>1565.08</v>
      </c>
    </row>
    <row r="3308" spans="2:18" x14ac:dyDescent="0.2">
      <c r="B3308" s="4">
        <v>2006</v>
      </c>
      <c r="C3308" s="59">
        <v>1444.36</v>
      </c>
      <c r="D3308" s="59">
        <v>1444.36</v>
      </c>
      <c r="E3308" s="59">
        <v>1444.36</v>
      </c>
      <c r="F3308" s="59">
        <v>1444.36</v>
      </c>
      <c r="G3308" s="59">
        <v>1444.36</v>
      </c>
      <c r="H3308" s="59">
        <v>1444.36</v>
      </c>
      <c r="I3308" s="59">
        <v>1444.36</v>
      </c>
      <c r="J3308" s="59">
        <v>1444.36</v>
      </c>
      <c r="K3308" s="59">
        <v>1444.36</v>
      </c>
      <c r="L3308" s="59">
        <v>1444.36</v>
      </c>
      <c r="M3308" s="59">
        <v>1444.36</v>
      </c>
      <c r="N3308" s="59">
        <v>1444.36</v>
      </c>
      <c r="O3308" s="59">
        <v>1444.36</v>
      </c>
      <c r="P3308" s="59">
        <v>1444.36</v>
      </c>
      <c r="Q3308" s="59">
        <v>1444.36</v>
      </c>
      <c r="R3308" s="59">
        <v>1444.36</v>
      </c>
    </row>
    <row r="3309" spans="2:18" x14ac:dyDescent="0.2">
      <c r="B3309" s="4">
        <v>2005</v>
      </c>
      <c r="C3309" s="59">
        <v>3049.51</v>
      </c>
      <c r="D3309" s="59">
        <v>3049.51</v>
      </c>
      <c r="E3309" s="59">
        <v>3049.51</v>
      </c>
      <c r="F3309" s="59">
        <v>3049.51</v>
      </c>
      <c r="G3309" s="59">
        <v>3049.51</v>
      </c>
      <c r="H3309" s="59">
        <v>3049.51</v>
      </c>
      <c r="I3309" s="59">
        <v>3049.51</v>
      </c>
      <c r="J3309" s="59">
        <v>3049.51</v>
      </c>
      <c r="K3309" s="59">
        <v>3049.51</v>
      </c>
      <c r="L3309" s="59">
        <v>3049.51</v>
      </c>
      <c r="M3309" s="59">
        <v>3049.51</v>
      </c>
      <c r="N3309" s="59">
        <v>3049.51</v>
      </c>
      <c r="O3309" s="59">
        <v>3049.51</v>
      </c>
      <c r="P3309" s="59">
        <v>3049.51</v>
      </c>
      <c r="Q3309" s="59">
        <v>3049.51</v>
      </c>
      <c r="R3309" s="59">
        <v>3049.51</v>
      </c>
    </row>
    <row r="3310" spans="2:18" x14ac:dyDescent="0.2">
      <c r="B3310" s="4">
        <v>2004</v>
      </c>
      <c r="C3310" s="59">
        <v>8748.7999999999993</v>
      </c>
      <c r="D3310" s="59">
        <v>8748.7999999999993</v>
      </c>
      <c r="E3310" s="59">
        <v>8748.7999999999993</v>
      </c>
      <c r="F3310" s="59">
        <v>8748.7999999999993</v>
      </c>
      <c r="G3310" s="59">
        <v>8748.7999999999993</v>
      </c>
      <c r="H3310" s="59">
        <v>8748.7999999999993</v>
      </c>
      <c r="I3310" s="59">
        <v>8748.7999999999993</v>
      </c>
      <c r="J3310" s="59">
        <v>8748.7999999999993</v>
      </c>
      <c r="K3310" s="59">
        <v>8748.7999999999993</v>
      </c>
      <c r="L3310" s="59">
        <v>8748.7999999999993</v>
      </c>
      <c r="M3310" s="59">
        <v>1948.41</v>
      </c>
      <c r="N3310" s="59">
        <v>1948.41</v>
      </c>
      <c r="O3310" s="59">
        <v>1948.41</v>
      </c>
      <c r="P3310" s="59">
        <v>1948.41</v>
      </c>
      <c r="Q3310" s="59">
        <v>468.41</v>
      </c>
      <c r="R3310" s="59">
        <v>468.41</v>
      </c>
    </row>
    <row r="3311" spans="2:18" x14ac:dyDescent="0.2">
      <c r="B3311" s="4">
        <v>2003</v>
      </c>
      <c r="C3311" s="59">
        <v>18416.38</v>
      </c>
      <c r="D3311" s="59">
        <v>18416.38</v>
      </c>
      <c r="E3311" s="59">
        <v>18416.38</v>
      </c>
      <c r="F3311" s="59">
        <v>18416.38</v>
      </c>
      <c r="G3311" s="59">
        <v>14098.28</v>
      </c>
      <c r="H3311" s="59">
        <v>14098.28</v>
      </c>
      <c r="I3311" s="59">
        <v>14098.28</v>
      </c>
      <c r="J3311" s="59">
        <v>11889.54</v>
      </c>
      <c r="K3311" s="59">
        <v>11889.54</v>
      </c>
      <c r="L3311" s="59">
        <v>11889.54</v>
      </c>
      <c r="M3311" s="59">
        <v>11889.54</v>
      </c>
      <c r="N3311" s="59">
        <v>11889.54</v>
      </c>
      <c r="O3311" s="59">
        <v>10632.69</v>
      </c>
      <c r="P3311" s="59">
        <v>6168.35</v>
      </c>
      <c r="Q3311" s="59">
        <v>6168.35</v>
      </c>
      <c r="R3311" s="59">
        <v>6168.35</v>
      </c>
    </row>
    <row r="3312" spans="2:18" x14ac:dyDescent="0.2">
      <c r="B3312" s="4">
        <v>2002</v>
      </c>
      <c r="C3312" s="59">
        <v>191.73</v>
      </c>
      <c r="D3312" s="59">
        <v>191.73</v>
      </c>
      <c r="E3312" s="59">
        <v>191.73</v>
      </c>
      <c r="F3312" s="59">
        <v>191.73</v>
      </c>
      <c r="G3312" s="59">
        <v>191.73</v>
      </c>
      <c r="H3312" s="59">
        <v>191.73</v>
      </c>
      <c r="I3312" s="59">
        <v>191.73</v>
      </c>
      <c r="J3312" s="59">
        <v>191.73</v>
      </c>
      <c r="K3312" s="59">
        <v>191.73</v>
      </c>
      <c r="L3312" s="59">
        <v>191.73</v>
      </c>
      <c r="M3312" s="59">
        <v>191.73</v>
      </c>
      <c r="N3312" s="59">
        <v>191.73</v>
      </c>
      <c r="O3312" s="59">
        <v>0</v>
      </c>
      <c r="P3312" s="59"/>
      <c r="Q3312" s="59"/>
      <c r="R3312" s="59"/>
    </row>
    <row r="3313" spans="2:18" x14ac:dyDescent="0.2">
      <c r="B3313" s="4">
        <v>2001</v>
      </c>
      <c r="C3313" s="59">
        <v>53.99</v>
      </c>
      <c r="D3313" s="59">
        <v>53.99</v>
      </c>
      <c r="E3313" s="59">
        <v>53.99</v>
      </c>
      <c r="F3313" s="59">
        <v>53.99</v>
      </c>
      <c r="G3313" s="59">
        <v>53.99</v>
      </c>
      <c r="H3313" s="59">
        <v>53.99</v>
      </c>
      <c r="I3313" s="59">
        <v>53.99</v>
      </c>
      <c r="J3313" s="59">
        <v>53.99</v>
      </c>
      <c r="K3313" s="59">
        <v>53.99</v>
      </c>
      <c r="L3313" s="59">
        <v>53.99</v>
      </c>
      <c r="M3313" s="59">
        <v>53.99</v>
      </c>
      <c r="N3313" s="59">
        <v>0</v>
      </c>
      <c r="O3313" s="59">
        <v>0</v>
      </c>
      <c r="P3313" s="59"/>
      <c r="Q3313" s="59"/>
      <c r="R3313" s="59"/>
    </row>
    <row r="3314" spans="2:18" x14ac:dyDescent="0.2">
      <c r="B3314" s="4">
        <v>2000</v>
      </c>
      <c r="C3314" s="59">
        <v>6379.18</v>
      </c>
      <c r="D3314" s="59">
        <v>6379.18</v>
      </c>
      <c r="E3314" s="59">
        <v>6379.18</v>
      </c>
      <c r="F3314" s="59">
        <v>6379.18</v>
      </c>
      <c r="G3314" s="59">
        <v>6379.18</v>
      </c>
      <c r="H3314" s="59">
        <v>6379.18</v>
      </c>
      <c r="I3314" s="59">
        <v>6379.18</v>
      </c>
      <c r="J3314" s="59">
        <v>6379.18</v>
      </c>
      <c r="K3314" s="59">
        <v>6379.18</v>
      </c>
      <c r="L3314" s="59">
        <v>6379.18</v>
      </c>
      <c r="M3314" s="59">
        <v>3034.48</v>
      </c>
      <c r="N3314" s="59">
        <v>3034.48</v>
      </c>
      <c r="O3314" s="59">
        <v>2659.39</v>
      </c>
      <c r="P3314" s="59">
        <v>2659.39</v>
      </c>
      <c r="Q3314" s="59">
        <v>2659.39</v>
      </c>
      <c r="R3314" s="59">
        <v>2659.39</v>
      </c>
    </row>
    <row r="3315" spans="2:18" x14ac:dyDescent="0.2">
      <c r="B3315" s="4">
        <v>1999</v>
      </c>
      <c r="C3315" s="59">
        <v>6692</v>
      </c>
      <c r="D3315" s="59">
        <v>6692</v>
      </c>
      <c r="E3315" s="59">
        <v>6692</v>
      </c>
      <c r="F3315" s="59">
        <v>6692</v>
      </c>
      <c r="G3315" s="59">
        <v>6692</v>
      </c>
      <c r="H3315" s="59">
        <v>6692</v>
      </c>
      <c r="I3315" s="59">
        <v>6692</v>
      </c>
      <c r="J3315" s="59">
        <v>6692</v>
      </c>
      <c r="K3315" s="59">
        <v>6692</v>
      </c>
      <c r="L3315" s="59">
        <v>6692</v>
      </c>
      <c r="M3315" s="59">
        <v>6692</v>
      </c>
      <c r="N3315" s="59">
        <v>6692</v>
      </c>
      <c r="O3315" s="59">
        <v>5639.04</v>
      </c>
      <c r="P3315" s="59">
        <v>5639.04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1312.91</v>
      </c>
      <c r="D3316" s="59">
        <v>1312.91</v>
      </c>
      <c r="E3316" s="59">
        <v>1312.91</v>
      </c>
      <c r="F3316" s="59">
        <v>1312.91</v>
      </c>
      <c r="G3316" s="59">
        <v>1312.91</v>
      </c>
      <c r="H3316" s="59">
        <v>1312.91</v>
      </c>
      <c r="I3316" s="59">
        <v>1312.91</v>
      </c>
      <c r="J3316" s="59">
        <v>1312.91</v>
      </c>
      <c r="K3316" s="59">
        <v>1312.91</v>
      </c>
      <c r="L3316" s="59">
        <v>1312.91</v>
      </c>
      <c r="M3316" s="59">
        <v>1312.91</v>
      </c>
      <c r="N3316" s="59">
        <v>1312.91</v>
      </c>
      <c r="O3316" s="59">
        <v>0</v>
      </c>
      <c r="P3316" s="59"/>
      <c r="Q3316" s="59"/>
      <c r="R3316" s="59"/>
    </row>
    <row r="3317" spans="2:18" x14ac:dyDescent="0.2">
      <c r="B3317" s="4">
        <v>1997</v>
      </c>
      <c r="C3317" s="59">
        <v>4232</v>
      </c>
      <c r="D3317" s="59">
        <v>4232</v>
      </c>
      <c r="E3317" s="59">
        <v>4232</v>
      </c>
      <c r="F3317" s="59">
        <v>4232</v>
      </c>
      <c r="G3317" s="59">
        <v>4232</v>
      </c>
      <c r="H3317" s="59">
        <v>4232</v>
      </c>
      <c r="I3317" s="59">
        <v>4232</v>
      </c>
      <c r="J3317" s="59">
        <v>4232</v>
      </c>
      <c r="K3317" s="59">
        <v>4232</v>
      </c>
      <c r="L3317" s="59">
        <v>4232</v>
      </c>
      <c r="M3317" s="59">
        <v>4232</v>
      </c>
      <c r="N3317" s="59">
        <v>3522.57</v>
      </c>
      <c r="O3317" s="59">
        <v>0</v>
      </c>
      <c r="P3317" s="59"/>
      <c r="Q3317" s="59"/>
      <c r="R3317" s="59"/>
    </row>
    <row r="3318" spans="2:18" x14ac:dyDescent="0.2">
      <c r="B3318" s="4">
        <v>1996</v>
      </c>
      <c r="C3318" s="59">
        <v>11077.97</v>
      </c>
      <c r="D3318" s="59">
        <v>11077.97</v>
      </c>
      <c r="E3318" s="59">
        <v>11077.97</v>
      </c>
      <c r="F3318" s="59">
        <v>11077.97</v>
      </c>
      <c r="G3318" s="59">
        <v>11077.97</v>
      </c>
      <c r="H3318" s="59">
        <v>11077.97</v>
      </c>
      <c r="I3318" s="59">
        <v>11077.97</v>
      </c>
      <c r="J3318" s="59">
        <v>11077.97</v>
      </c>
      <c r="K3318" s="59">
        <v>11077.97</v>
      </c>
      <c r="L3318" s="59">
        <v>11077.97</v>
      </c>
      <c r="M3318" s="59">
        <v>0</v>
      </c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3058.43</v>
      </c>
      <c r="D3319" s="59">
        <v>3058.43</v>
      </c>
      <c r="E3319" s="59">
        <v>3058.43</v>
      </c>
      <c r="F3319" s="59">
        <v>3058.43</v>
      </c>
      <c r="G3319" s="59">
        <v>3058.43</v>
      </c>
      <c r="H3319" s="59">
        <v>2195.23</v>
      </c>
      <c r="I3319" s="59">
        <v>2195.23</v>
      </c>
      <c r="J3319" s="59">
        <v>2195.23</v>
      </c>
      <c r="K3319" s="59">
        <v>2195.23</v>
      </c>
      <c r="L3319" s="59">
        <v>2195.23</v>
      </c>
      <c r="M3319" s="59">
        <v>0</v>
      </c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66222.340000000011</v>
      </c>
      <c r="E3385" s="6">
        <f>SUM(E3306:E3384)</f>
        <v>67204.210000000006</v>
      </c>
      <c r="F3385" s="6">
        <f>SUM(F3305:F3384)</f>
        <v>67545.08</v>
      </c>
      <c r="G3385" s="6">
        <f>SUM(G3304:G3384)</f>
        <v>63632.41</v>
      </c>
      <c r="H3385" s="6">
        <f t="shared" ref="H3385:M3385" si="35">SUM(H3298:H3384)</f>
        <v>64298.700000000012</v>
      </c>
      <c r="I3385" s="6">
        <f t="shared" si="35"/>
        <v>65474.69000000001</v>
      </c>
      <c r="J3385" s="6">
        <f t="shared" si="35"/>
        <v>65645.390000000014</v>
      </c>
      <c r="K3385" s="6">
        <f t="shared" si="35"/>
        <v>70439.16</v>
      </c>
      <c r="L3385" s="6">
        <f t="shared" si="35"/>
        <v>73614.36</v>
      </c>
      <c r="M3385" s="6">
        <f t="shared" si="35"/>
        <v>50196.070000000014</v>
      </c>
      <c r="N3385" s="13">
        <f>SUM(N3294:N3384)</f>
        <v>49432.650000000016</v>
      </c>
      <c r="O3385" s="13">
        <f>SUM(O3294:O3384)</f>
        <v>46881.060000000005</v>
      </c>
      <c r="P3385" s="13">
        <f>SUM(P3294:P3384)</f>
        <v>46407.210000000006</v>
      </c>
      <c r="Q3385" s="13">
        <f>SUM(Q3294:Q3384)</f>
        <v>44140.770000000004</v>
      </c>
      <c r="R3385" s="13">
        <f>SUM(R3293:R3384)</f>
        <v>44140.770000000004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 t="shared" ref="H3479:M3479" si="36">SUM(H3392:H3478)</f>
        <v>0</v>
      </c>
      <c r="I3479" s="6">
        <f t="shared" si="36"/>
        <v>0</v>
      </c>
      <c r="J3479" s="6">
        <f t="shared" si="36"/>
        <v>0</v>
      </c>
      <c r="K3479" s="6">
        <f t="shared" si="36"/>
        <v>0</v>
      </c>
      <c r="L3479" s="6">
        <f t="shared" si="36"/>
        <v>0</v>
      </c>
      <c r="M3479" s="6">
        <f t="shared" si="36"/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49396.67</v>
      </c>
      <c r="K3489" s="59">
        <v>49396.67</v>
      </c>
      <c r="L3489" s="59">
        <v>49396.67</v>
      </c>
      <c r="M3489" s="59">
        <v>49396.67</v>
      </c>
      <c r="N3489" s="59">
        <v>49396.67</v>
      </c>
      <c r="O3489" s="59">
        <v>49396.67</v>
      </c>
      <c r="P3489" s="59">
        <v>49396.67</v>
      </c>
      <c r="Q3489" s="59">
        <v>49396.67</v>
      </c>
      <c r="R3489" s="59">
        <v>49396.67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82399.990000000005</v>
      </c>
      <c r="J3490" s="59">
        <v>82399.990000000005</v>
      </c>
      <c r="K3490" s="59">
        <v>82399.990000000005</v>
      </c>
      <c r="L3490" s="59">
        <v>82399.990000000005</v>
      </c>
      <c r="M3490" s="59">
        <v>82399.990000000005</v>
      </c>
      <c r="N3490" s="59">
        <v>82399.990000000005</v>
      </c>
      <c r="O3490" s="59">
        <v>82399.990000000005</v>
      </c>
      <c r="P3490" s="59">
        <v>82399.990000000005</v>
      </c>
      <c r="Q3490" s="59">
        <v>82399.990000000005</v>
      </c>
      <c r="R3490" s="59">
        <v>82399.990000000005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123966.36</v>
      </c>
      <c r="I3491" s="59">
        <v>123966.36</v>
      </c>
      <c r="J3491" s="59">
        <v>123966.36</v>
      </c>
      <c r="K3491" s="59">
        <v>123966.36</v>
      </c>
      <c r="L3491" s="59">
        <v>123966.36</v>
      </c>
      <c r="M3491" s="59">
        <v>123966.36</v>
      </c>
      <c r="N3491" s="59">
        <v>123966.36</v>
      </c>
      <c r="O3491" s="59">
        <v>123966.36</v>
      </c>
      <c r="P3491" s="59">
        <v>123966.36</v>
      </c>
      <c r="Q3491" s="59">
        <v>123966.36</v>
      </c>
      <c r="R3491" s="59">
        <v>123966.36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248180.8</v>
      </c>
      <c r="H3492" s="59">
        <v>257738.69</v>
      </c>
      <c r="I3492" s="59">
        <v>257738.69</v>
      </c>
      <c r="J3492" s="59">
        <v>262618.57</v>
      </c>
      <c r="K3492" s="59">
        <v>262618.57</v>
      </c>
      <c r="L3492" s="59">
        <v>262618.57</v>
      </c>
      <c r="M3492" s="59">
        <v>262618.57</v>
      </c>
      <c r="N3492" s="59">
        <v>262618.57</v>
      </c>
      <c r="O3492" s="59">
        <v>262618.57</v>
      </c>
      <c r="P3492" s="59">
        <v>262618.57</v>
      </c>
      <c r="Q3492" s="59">
        <v>262618.57</v>
      </c>
      <c r="R3492" s="59">
        <v>262618.57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>
        <v>169635.21</v>
      </c>
      <c r="K3506" s="59">
        <v>169635.21</v>
      </c>
      <c r="L3506" s="59">
        <v>169635.21</v>
      </c>
      <c r="M3506" s="59">
        <v>169635.21</v>
      </c>
      <c r="N3506" s="59">
        <v>169635.21</v>
      </c>
      <c r="O3506" s="59">
        <v>169635.21</v>
      </c>
      <c r="P3506" s="59">
        <v>169635.21</v>
      </c>
      <c r="Q3506" s="59">
        <v>169635.21</v>
      </c>
      <c r="R3506" s="59">
        <v>169635.21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>
        <v>8048.76</v>
      </c>
      <c r="K3507" s="59">
        <v>8048.76</v>
      </c>
      <c r="L3507" s="59">
        <v>8048.76</v>
      </c>
      <c r="M3507" s="59">
        <v>8048.76</v>
      </c>
      <c r="N3507" s="59">
        <v>8048.76</v>
      </c>
      <c r="O3507" s="59">
        <v>8048.76</v>
      </c>
      <c r="P3507" s="59">
        <v>8048.76</v>
      </c>
      <c r="Q3507" s="59">
        <v>8048.76</v>
      </c>
      <c r="R3507" s="59">
        <v>8048.76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>
        <v>7194.9</v>
      </c>
      <c r="K3508" s="59">
        <v>7194.9</v>
      </c>
      <c r="L3508" s="59">
        <v>7194.9</v>
      </c>
      <c r="M3508" s="59">
        <v>7194.9</v>
      </c>
      <c r="N3508" s="59">
        <v>7194.9</v>
      </c>
      <c r="O3508" s="59">
        <v>7194.9</v>
      </c>
      <c r="P3508" s="59">
        <v>7194.9</v>
      </c>
      <c r="Q3508" s="59">
        <v>7194.9</v>
      </c>
      <c r="R3508" s="59">
        <v>7194.9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>
        <v>35155.29</v>
      </c>
      <c r="K3510" s="59">
        <v>35155.29</v>
      </c>
      <c r="L3510" s="59">
        <v>35155.29</v>
      </c>
      <c r="M3510" s="59">
        <v>35155.29</v>
      </c>
      <c r="N3510" s="59">
        <v>35155.29</v>
      </c>
      <c r="O3510" s="59">
        <v>35155.29</v>
      </c>
      <c r="P3510" s="59">
        <v>35155.29</v>
      </c>
      <c r="Q3510" s="59">
        <v>35155.29</v>
      </c>
      <c r="R3510" s="59">
        <v>35155.29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248180.8</v>
      </c>
      <c r="H3573" s="6">
        <f t="shared" ref="H3573:M3573" si="37">SUM(H3486:H3572)</f>
        <v>381705.05</v>
      </c>
      <c r="I3573" s="6">
        <f t="shared" si="37"/>
        <v>464105.04000000004</v>
      </c>
      <c r="J3573" s="6">
        <f t="shared" si="37"/>
        <v>738415.75000000012</v>
      </c>
      <c r="K3573" s="6">
        <f t="shared" si="37"/>
        <v>738415.75000000012</v>
      </c>
      <c r="L3573" s="6">
        <f t="shared" si="37"/>
        <v>738415.75000000012</v>
      </c>
      <c r="M3573" s="6">
        <f t="shared" si="37"/>
        <v>738415.75000000012</v>
      </c>
      <c r="N3573" s="13">
        <f>SUM(N3482:N3572)</f>
        <v>738415.75000000012</v>
      </c>
      <c r="O3573" s="13">
        <f>SUM(O3482:O3572)</f>
        <v>738415.75000000012</v>
      </c>
      <c r="P3573" s="13">
        <f>SUM(P3482:P3572)</f>
        <v>738415.75000000012</v>
      </c>
      <c r="Q3573" s="13">
        <f>SUM(Q3482:Q3572)</f>
        <v>738415.75000000012</v>
      </c>
      <c r="R3573" s="13">
        <f>SUM(R3481:R3572)</f>
        <v>738415.75000000012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 t="shared" ref="H3667:M3667" si="38">SUM(H3580:H3666)</f>
        <v>0</v>
      </c>
      <c r="I3667" s="6">
        <f t="shared" si="38"/>
        <v>0</v>
      </c>
      <c r="J3667" s="6">
        <f t="shared" si="38"/>
        <v>0</v>
      </c>
      <c r="K3667" s="6">
        <f t="shared" si="38"/>
        <v>0</v>
      </c>
      <c r="L3667" s="6">
        <f t="shared" si="38"/>
        <v>0</v>
      </c>
      <c r="M3667" s="6">
        <f t="shared" si="38"/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9685.94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670.24</v>
      </c>
      <c r="P3672" s="59">
        <v>670.24</v>
      </c>
      <c r="Q3672" s="59">
        <v>670.24</v>
      </c>
      <c r="R3672" s="59">
        <v>670.24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10100.85</v>
      </c>
      <c r="N3674" s="59">
        <v>10100.85</v>
      </c>
      <c r="O3674" s="59">
        <v>10100.85</v>
      </c>
      <c r="P3674" s="59">
        <v>10100.85</v>
      </c>
      <c r="Q3674" s="59">
        <v>10100.85</v>
      </c>
      <c r="R3674" s="59">
        <v>10100.85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4396</v>
      </c>
      <c r="L3676" s="59">
        <v>4396</v>
      </c>
      <c r="M3676" s="59">
        <v>4396</v>
      </c>
      <c r="N3676" s="59">
        <v>4396</v>
      </c>
      <c r="O3676" s="59">
        <v>4396</v>
      </c>
      <c r="P3676" s="59">
        <v>4396</v>
      </c>
      <c r="Q3676" s="59">
        <v>4396</v>
      </c>
      <c r="R3676" s="59">
        <v>4396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2024.54</v>
      </c>
      <c r="K3677" s="59">
        <v>2024.54</v>
      </c>
      <c r="L3677" s="59">
        <v>2024.54</v>
      </c>
      <c r="M3677" s="59">
        <v>2024.54</v>
      </c>
      <c r="N3677" s="59">
        <v>2024.54</v>
      </c>
      <c r="O3677" s="59">
        <v>2024.54</v>
      </c>
      <c r="P3677" s="59">
        <v>2024.54</v>
      </c>
      <c r="Q3677" s="59">
        <v>2024.54</v>
      </c>
      <c r="R3677" s="59">
        <v>2024.54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3252.47</v>
      </c>
      <c r="J3678" s="59">
        <v>3252.47</v>
      </c>
      <c r="K3678" s="59">
        <v>3252.47</v>
      </c>
      <c r="L3678" s="59">
        <v>3252.47</v>
      </c>
      <c r="M3678" s="59">
        <v>3252.47</v>
      </c>
      <c r="N3678" s="59">
        <v>3252.47</v>
      </c>
      <c r="O3678" s="59">
        <v>3252.47</v>
      </c>
      <c r="P3678" s="59">
        <v>3252.47</v>
      </c>
      <c r="Q3678" s="59">
        <v>3252.47</v>
      </c>
      <c r="R3678" s="59">
        <v>3252.47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5255.51</v>
      </c>
      <c r="I3679" s="59">
        <v>5255.51</v>
      </c>
      <c r="J3679" s="59">
        <v>5255.51</v>
      </c>
      <c r="K3679" s="59">
        <v>5255.51</v>
      </c>
      <c r="L3679" s="59">
        <v>5255.51</v>
      </c>
      <c r="M3679" s="59">
        <v>5255.51</v>
      </c>
      <c r="N3679" s="59">
        <v>5255.51</v>
      </c>
      <c r="O3679" s="59">
        <v>5255.51</v>
      </c>
      <c r="P3679" s="59">
        <v>5255.51</v>
      </c>
      <c r="Q3679" s="59">
        <v>5255.51</v>
      </c>
      <c r="R3679" s="59">
        <v>5255.51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582</v>
      </c>
      <c r="H3680" s="59">
        <v>582</v>
      </c>
      <c r="I3680" s="59">
        <v>582</v>
      </c>
      <c r="J3680" s="59">
        <v>582</v>
      </c>
      <c r="K3680" s="59">
        <v>582</v>
      </c>
      <c r="L3680" s="59">
        <v>582</v>
      </c>
      <c r="M3680" s="59">
        <v>582</v>
      </c>
      <c r="N3680" s="59">
        <v>582</v>
      </c>
      <c r="O3680" s="59">
        <v>582</v>
      </c>
      <c r="P3680" s="59">
        <v>582</v>
      </c>
      <c r="Q3680" s="59">
        <v>582</v>
      </c>
      <c r="R3680" s="59">
        <v>582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5320.27</v>
      </c>
      <c r="F3682" s="59">
        <v>5320.27</v>
      </c>
      <c r="G3682" s="59">
        <v>5320.27</v>
      </c>
      <c r="H3682" s="59">
        <v>5320.27</v>
      </c>
      <c r="I3682" s="59">
        <v>5320.27</v>
      </c>
      <c r="J3682" s="59">
        <v>5320.27</v>
      </c>
      <c r="K3682" s="59">
        <v>5320.27</v>
      </c>
      <c r="L3682" s="59">
        <v>5320.27</v>
      </c>
      <c r="M3682" s="59">
        <v>5320.27</v>
      </c>
      <c r="N3682" s="59">
        <v>5320.27</v>
      </c>
      <c r="O3682" s="59">
        <v>5320.27</v>
      </c>
      <c r="P3682" s="59">
        <v>5320.27</v>
      </c>
      <c r="Q3682" s="59">
        <v>5320.27</v>
      </c>
      <c r="R3682" s="59">
        <v>5320.27</v>
      </c>
    </row>
    <row r="3683" spans="2:18" x14ac:dyDescent="0.2">
      <c r="B3683" s="4">
        <v>2007</v>
      </c>
      <c r="C3683" s="28"/>
      <c r="D3683" s="59">
        <v>305.04000000000002</v>
      </c>
      <c r="E3683" s="59">
        <v>305.04000000000002</v>
      </c>
      <c r="F3683" s="59">
        <v>305.04000000000002</v>
      </c>
      <c r="G3683" s="59">
        <v>305.04000000000002</v>
      </c>
      <c r="H3683" s="59">
        <v>305.04000000000002</v>
      </c>
      <c r="I3683" s="59">
        <v>305.04000000000002</v>
      </c>
      <c r="J3683" s="59">
        <v>305.04000000000002</v>
      </c>
      <c r="K3683" s="59">
        <v>305.04000000000002</v>
      </c>
      <c r="L3683" s="59">
        <v>305.04000000000002</v>
      </c>
      <c r="M3683" s="59">
        <v>305.04000000000002</v>
      </c>
      <c r="N3683" s="59">
        <v>305.04000000000002</v>
      </c>
      <c r="O3683" s="59">
        <v>305.04000000000002</v>
      </c>
      <c r="P3683" s="59">
        <v>305.04000000000002</v>
      </c>
      <c r="Q3683" s="59">
        <v>305.04000000000002</v>
      </c>
      <c r="R3683" s="59">
        <v>305.04000000000002</v>
      </c>
    </row>
    <row r="3684" spans="2:18" x14ac:dyDescent="0.2">
      <c r="B3684" s="4">
        <v>2006</v>
      </c>
      <c r="C3684" s="59">
        <v>1552.22</v>
      </c>
      <c r="D3684" s="59">
        <v>1552.22</v>
      </c>
      <c r="E3684" s="59">
        <v>1552.22</v>
      </c>
      <c r="F3684" s="59">
        <v>1552.22</v>
      </c>
      <c r="G3684" s="59">
        <v>1552.22</v>
      </c>
      <c r="H3684" s="59">
        <v>1552.22</v>
      </c>
      <c r="I3684" s="59">
        <v>1552.22</v>
      </c>
      <c r="J3684" s="59">
        <v>1552.22</v>
      </c>
      <c r="K3684" s="59">
        <v>1552.22</v>
      </c>
      <c r="L3684" s="59">
        <v>1552.22</v>
      </c>
      <c r="M3684" s="59">
        <v>1552.22</v>
      </c>
      <c r="N3684" s="59">
        <v>1552.22</v>
      </c>
      <c r="O3684" s="59">
        <v>1552.22</v>
      </c>
      <c r="P3684" s="59">
        <v>1552.22</v>
      </c>
      <c r="Q3684" s="59">
        <v>1552.22</v>
      </c>
      <c r="R3684" s="59">
        <v>1552.22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12742.7</v>
      </c>
      <c r="D3686" s="59">
        <v>12742.7</v>
      </c>
      <c r="E3686" s="59">
        <v>12742.7</v>
      </c>
      <c r="F3686" s="59">
        <v>12742.7</v>
      </c>
      <c r="G3686" s="59">
        <v>12742.7</v>
      </c>
      <c r="H3686" s="59">
        <v>12742.7</v>
      </c>
      <c r="I3686" s="59">
        <v>11617.1</v>
      </c>
      <c r="J3686" s="59">
        <v>11617.1</v>
      </c>
      <c r="K3686" s="59">
        <v>11617.1</v>
      </c>
      <c r="L3686" s="59">
        <v>11617.1</v>
      </c>
      <c r="M3686" s="59">
        <v>11617.1</v>
      </c>
      <c r="N3686" s="59">
        <v>11617.1</v>
      </c>
      <c r="O3686" s="59">
        <v>11617.1</v>
      </c>
      <c r="P3686" s="59">
        <v>11617.1</v>
      </c>
      <c r="Q3686" s="59">
        <v>11617.1</v>
      </c>
      <c r="R3686" s="59">
        <v>11617.1</v>
      </c>
    </row>
    <row r="3687" spans="2:18" x14ac:dyDescent="0.2">
      <c r="B3687" s="4">
        <v>2003</v>
      </c>
      <c r="C3687" s="59">
        <v>63</v>
      </c>
      <c r="D3687" s="59">
        <v>63</v>
      </c>
      <c r="E3687" s="59">
        <v>63</v>
      </c>
      <c r="F3687" s="59">
        <v>63</v>
      </c>
      <c r="G3687" s="59">
        <v>63</v>
      </c>
      <c r="H3687" s="59">
        <v>63</v>
      </c>
      <c r="I3687" s="59">
        <v>63</v>
      </c>
      <c r="J3687" s="59">
        <v>63</v>
      </c>
      <c r="K3687" s="59">
        <v>63</v>
      </c>
      <c r="L3687" s="59">
        <v>63</v>
      </c>
      <c r="M3687" s="59">
        <v>63</v>
      </c>
      <c r="N3687" s="59">
        <v>63</v>
      </c>
      <c r="O3687" s="59">
        <v>63</v>
      </c>
      <c r="P3687" s="59">
        <v>63</v>
      </c>
      <c r="Q3687" s="59">
        <v>63</v>
      </c>
      <c r="R3687" s="59">
        <v>63</v>
      </c>
    </row>
    <row r="3688" spans="2:18" x14ac:dyDescent="0.2">
      <c r="B3688" s="4">
        <v>2002</v>
      </c>
      <c r="C3688" s="59">
        <v>3939.64</v>
      </c>
      <c r="D3688" s="59">
        <v>3939.64</v>
      </c>
      <c r="E3688" s="59">
        <v>3939.64</v>
      </c>
      <c r="F3688" s="59">
        <v>3939.64</v>
      </c>
      <c r="G3688" s="59">
        <v>3939.64</v>
      </c>
      <c r="H3688" s="59">
        <v>3939.64</v>
      </c>
      <c r="I3688" s="59">
        <v>3939.64</v>
      </c>
      <c r="J3688" s="59">
        <v>3939.64</v>
      </c>
      <c r="K3688" s="59">
        <v>3939.64</v>
      </c>
      <c r="L3688" s="59">
        <v>3939.64</v>
      </c>
      <c r="M3688" s="59">
        <v>3939.64</v>
      </c>
      <c r="N3688" s="59">
        <v>3939.64</v>
      </c>
      <c r="O3688" s="59">
        <v>3939.64</v>
      </c>
      <c r="P3688" s="59">
        <v>3939.64</v>
      </c>
      <c r="Q3688" s="59">
        <v>3939.64</v>
      </c>
      <c r="R3688" s="59">
        <v>627.92999999999995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34200.339999999997</v>
      </c>
      <c r="D3690" s="59">
        <v>34200.339999999997</v>
      </c>
      <c r="E3690" s="59">
        <v>34200.339999999997</v>
      </c>
      <c r="F3690" s="59">
        <v>34200.339999999997</v>
      </c>
      <c r="G3690" s="59">
        <v>34200.339999999997</v>
      </c>
      <c r="H3690" s="59">
        <v>34200.339999999997</v>
      </c>
      <c r="I3690" s="59">
        <v>34200.339999999997</v>
      </c>
      <c r="J3690" s="59">
        <v>34200.339999999997</v>
      </c>
      <c r="K3690" s="59">
        <v>34200.339999999997</v>
      </c>
      <c r="L3690" s="59">
        <v>34200.339999999997</v>
      </c>
      <c r="M3690" s="59">
        <v>34200.339999999997</v>
      </c>
      <c r="N3690" s="59">
        <v>34200.339999999997</v>
      </c>
      <c r="O3690" s="59">
        <v>34200.339999999997</v>
      </c>
      <c r="P3690" s="59">
        <v>34200.339999999997</v>
      </c>
      <c r="Q3690" s="59">
        <v>34200.339999999997</v>
      </c>
      <c r="R3690" s="59">
        <v>34200.339999999997</v>
      </c>
    </row>
    <row r="3691" spans="2:18" x14ac:dyDescent="0.2">
      <c r="B3691" s="4">
        <v>1999</v>
      </c>
      <c r="C3691" s="59">
        <v>14795.22</v>
      </c>
      <c r="D3691" s="59">
        <v>12657.04</v>
      </c>
      <c r="E3691" s="59">
        <v>12657.04</v>
      </c>
      <c r="F3691" s="59">
        <v>12657.04</v>
      </c>
      <c r="G3691" s="59">
        <v>12657.04</v>
      </c>
      <c r="H3691" s="59">
        <v>12657.04</v>
      </c>
      <c r="I3691" s="59">
        <v>12657.04</v>
      </c>
      <c r="J3691" s="59">
        <v>12657.04</v>
      </c>
      <c r="K3691" s="59">
        <v>12657.04</v>
      </c>
      <c r="L3691" s="59">
        <v>12657.04</v>
      </c>
      <c r="M3691" s="59">
        <v>12657.04</v>
      </c>
      <c r="N3691" s="59">
        <v>12657.04</v>
      </c>
      <c r="O3691" s="59">
        <v>12657.04</v>
      </c>
      <c r="P3691" s="59">
        <v>7110.5</v>
      </c>
      <c r="Q3691" s="59">
        <v>7110.5</v>
      </c>
      <c r="R3691" s="59">
        <v>7110.5</v>
      </c>
    </row>
    <row r="3692" spans="2:18" x14ac:dyDescent="0.2">
      <c r="B3692" s="4">
        <v>1998</v>
      </c>
      <c r="C3692" s="59">
        <v>1015.79</v>
      </c>
      <c r="D3692" s="59">
        <v>1015.79</v>
      </c>
      <c r="E3692" s="59">
        <v>1015.79</v>
      </c>
      <c r="F3692" s="59">
        <v>1015.79</v>
      </c>
      <c r="G3692" s="59">
        <v>1015.79</v>
      </c>
      <c r="H3692" s="59">
        <v>1015.79</v>
      </c>
      <c r="I3692" s="59">
        <v>1015.79</v>
      </c>
      <c r="J3692" s="59">
        <v>1015.79</v>
      </c>
      <c r="K3692" s="59">
        <v>1015.79</v>
      </c>
      <c r="L3692" s="59">
        <v>1015.79</v>
      </c>
      <c r="M3692" s="59">
        <v>1015.79</v>
      </c>
      <c r="N3692" s="59">
        <v>1015.79</v>
      </c>
      <c r="O3692" s="59">
        <v>1015.79</v>
      </c>
      <c r="P3692" s="59">
        <v>770.37</v>
      </c>
      <c r="Q3692" s="59">
        <v>770.37</v>
      </c>
      <c r="R3692" s="59">
        <v>770.37</v>
      </c>
    </row>
    <row r="3693" spans="2:18" x14ac:dyDescent="0.2">
      <c r="B3693" s="4">
        <v>1997</v>
      </c>
      <c r="C3693" s="59">
        <v>1864.87</v>
      </c>
      <c r="D3693" s="59">
        <v>1864.87</v>
      </c>
      <c r="E3693" s="59">
        <v>1864.87</v>
      </c>
      <c r="F3693" s="59">
        <v>1864.87</v>
      </c>
      <c r="G3693" s="59">
        <v>1864.87</v>
      </c>
      <c r="H3693" s="59">
        <v>1864.87</v>
      </c>
      <c r="I3693" s="59">
        <v>1864.87</v>
      </c>
      <c r="J3693" s="59">
        <v>1864.87</v>
      </c>
      <c r="K3693" s="59">
        <v>1864.87</v>
      </c>
      <c r="L3693" s="59">
        <v>1864.87</v>
      </c>
      <c r="M3693" s="59">
        <v>1864.87</v>
      </c>
      <c r="N3693" s="59">
        <v>1864.87</v>
      </c>
      <c r="O3693" s="59">
        <v>1864.87</v>
      </c>
      <c r="P3693" s="59">
        <v>1864.87</v>
      </c>
      <c r="Q3693" s="59">
        <v>1864.87</v>
      </c>
      <c r="R3693" s="59">
        <v>1864.87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>
        <v>2325.08</v>
      </c>
      <c r="D3695" s="59">
        <v>2325.08</v>
      </c>
      <c r="E3695" s="59">
        <v>2325.08</v>
      </c>
      <c r="F3695" s="59">
        <v>2325.08</v>
      </c>
      <c r="G3695" s="59">
        <v>2325.08</v>
      </c>
      <c r="H3695" s="59">
        <v>2325.08</v>
      </c>
      <c r="I3695" s="59">
        <v>2325.08</v>
      </c>
      <c r="J3695" s="59">
        <v>2325.08</v>
      </c>
      <c r="K3695" s="59">
        <v>2325.08</v>
      </c>
      <c r="L3695" s="59">
        <v>1851.02</v>
      </c>
      <c r="M3695" s="59">
        <v>1851.02</v>
      </c>
      <c r="N3695" s="59">
        <v>1851.02</v>
      </c>
      <c r="O3695" s="59">
        <v>1851.02</v>
      </c>
      <c r="P3695" s="59">
        <v>1851.02</v>
      </c>
      <c r="Q3695" s="59">
        <v>1851.02</v>
      </c>
      <c r="R3695" s="59">
        <v>1851.02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11807.05</v>
      </c>
      <c r="D3697" s="59">
        <v>11807.05</v>
      </c>
      <c r="E3697" s="59">
        <v>11807.05</v>
      </c>
      <c r="F3697" s="59">
        <v>11807.05</v>
      </c>
      <c r="G3697" s="59">
        <v>11807.05</v>
      </c>
      <c r="H3697" s="59">
        <v>11807.05</v>
      </c>
      <c r="I3697" s="59">
        <v>11807.05</v>
      </c>
      <c r="J3697" s="59">
        <v>11807.05</v>
      </c>
      <c r="K3697" s="59">
        <v>11807.05</v>
      </c>
      <c r="L3697" s="59">
        <v>11807.05</v>
      </c>
      <c r="M3697" s="59">
        <v>11807.05</v>
      </c>
      <c r="N3697" s="59">
        <v>11807.05</v>
      </c>
      <c r="O3697" s="59">
        <v>11807.05</v>
      </c>
      <c r="P3697" s="59">
        <v>11807.05</v>
      </c>
      <c r="Q3697" s="59">
        <v>11807.05</v>
      </c>
      <c r="R3697" s="59">
        <v>11807.05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82472.77</v>
      </c>
      <c r="E3761" s="6">
        <f>SUM(E3682:E3760)</f>
        <v>87793.04</v>
      </c>
      <c r="F3761" s="6">
        <f>SUM(F3681:F3760)</f>
        <v>87793.04</v>
      </c>
      <c r="G3761" s="6">
        <f>SUM(G3680:G3760)</f>
        <v>88375.039999999994</v>
      </c>
      <c r="H3761" s="6">
        <f t="shared" ref="H3761:M3761" si="39">SUM(H3674:H3760)</f>
        <v>93630.55</v>
      </c>
      <c r="I3761" s="6">
        <f t="shared" si="39"/>
        <v>95757.42</v>
      </c>
      <c r="J3761" s="6">
        <f t="shared" si="39"/>
        <v>97781.96</v>
      </c>
      <c r="K3761" s="6">
        <f t="shared" si="39"/>
        <v>102177.96</v>
      </c>
      <c r="L3761" s="6">
        <f t="shared" si="39"/>
        <v>101703.90000000001</v>
      </c>
      <c r="M3761" s="6">
        <f t="shared" si="39"/>
        <v>111804.74999999999</v>
      </c>
      <c r="N3761" s="13">
        <f>SUM(N3670:N3760)</f>
        <v>111804.74999999999</v>
      </c>
      <c r="O3761" s="13">
        <f>SUM(O3670:O3760)</f>
        <v>112474.99</v>
      </c>
      <c r="P3761" s="13">
        <f>SUM(P3670:P3760)</f>
        <v>106683.03</v>
      </c>
      <c r="Q3761" s="13">
        <f>SUM(Q3670:Q3760)</f>
        <v>106683.03</v>
      </c>
      <c r="R3761" s="13">
        <f>SUM(R3669:R3760)</f>
        <v>113057.26000000001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 t="shared" ref="H3855:M3855" si="40">SUM(H3768:H3854)</f>
        <v>0</v>
      </c>
      <c r="I3855" s="6">
        <f t="shared" si="40"/>
        <v>0</v>
      </c>
      <c r="J3855" s="6">
        <f t="shared" si="40"/>
        <v>0</v>
      </c>
      <c r="K3855" s="6">
        <f t="shared" si="40"/>
        <v>0</v>
      </c>
      <c r="L3855" s="6">
        <f t="shared" si="40"/>
        <v>0</v>
      </c>
      <c r="M3855" s="6">
        <f t="shared" si="40"/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46524.5</v>
      </c>
      <c r="O3861" s="59">
        <v>46524.5</v>
      </c>
      <c r="P3861" s="59">
        <v>46524.5</v>
      </c>
      <c r="Q3861" s="59">
        <v>46524.5</v>
      </c>
      <c r="R3861" s="59">
        <v>46524.5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50376.95</v>
      </c>
      <c r="D3872" s="59">
        <v>57625.760000000002</v>
      </c>
      <c r="E3872" s="59">
        <v>57625.760000000002</v>
      </c>
      <c r="F3872" s="59">
        <v>57625.760000000002</v>
      </c>
      <c r="G3872" s="59">
        <v>57625.760000000002</v>
      </c>
      <c r="H3872" s="59">
        <v>57625.760000000002</v>
      </c>
      <c r="I3872" s="59">
        <v>57625.760000000002</v>
      </c>
      <c r="J3872" s="59">
        <v>57625.760000000002</v>
      </c>
      <c r="K3872" s="59">
        <v>57625.760000000002</v>
      </c>
      <c r="L3872" s="59">
        <v>57625.760000000002</v>
      </c>
      <c r="M3872" s="59">
        <v>57625.760000000002</v>
      </c>
      <c r="N3872" s="59">
        <v>57625.760000000002</v>
      </c>
      <c r="O3872" s="59">
        <v>57625.760000000002</v>
      </c>
      <c r="P3872" s="59">
        <v>57625.760000000002</v>
      </c>
      <c r="Q3872" s="59">
        <v>57625.760000000002</v>
      </c>
      <c r="R3872" s="59">
        <v>57625.760000000002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>
        <v>23484.47</v>
      </c>
      <c r="D3874" s="59">
        <v>23484.47</v>
      </c>
      <c r="E3874" s="59">
        <v>23484.47</v>
      </c>
      <c r="F3874" s="59">
        <v>23484.47</v>
      </c>
      <c r="G3874" s="59">
        <v>23484.47</v>
      </c>
      <c r="H3874" s="59">
        <v>23484.47</v>
      </c>
      <c r="I3874" s="59">
        <v>23484.47</v>
      </c>
      <c r="J3874" s="59">
        <v>23484.47</v>
      </c>
      <c r="K3874" s="59">
        <v>23484.47</v>
      </c>
      <c r="L3874" s="59">
        <v>23484.47</v>
      </c>
      <c r="M3874" s="59">
        <v>23484.47</v>
      </c>
      <c r="N3874" s="59">
        <v>23484.47</v>
      </c>
      <c r="O3874" s="59">
        <v>23484.47</v>
      </c>
      <c r="P3874" s="59">
        <v>23484.47</v>
      </c>
      <c r="Q3874" s="59">
        <v>23484.47</v>
      </c>
      <c r="R3874" s="59">
        <v>23484.47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43162.94</v>
      </c>
      <c r="D3879" s="59">
        <v>43162.94</v>
      </c>
      <c r="E3879" s="59">
        <v>43162.94</v>
      </c>
      <c r="F3879" s="59">
        <v>43162.94</v>
      </c>
      <c r="G3879" s="59">
        <v>43162.94</v>
      </c>
      <c r="H3879" s="59">
        <v>43162.94</v>
      </c>
      <c r="I3879" s="59">
        <v>43162.94</v>
      </c>
      <c r="J3879" s="59">
        <v>43162.94</v>
      </c>
      <c r="K3879" s="59">
        <v>43162.94</v>
      </c>
      <c r="L3879" s="59">
        <v>43162.94</v>
      </c>
      <c r="M3879" s="59">
        <v>43162.94</v>
      </c>
      <c r="N3879" s="59">
        <v>43162.94</v>
      </c>
      <c r="O3879" s="59">
        <v>43162.94</v>
      </c>
      <c r="P3879" s="59">
        <v>43162.94</v>
      </c>
      <c r="Q3879" s="59">
        <v>43162.94</v>
      </c>
      <c r="R3879" s="59">
        <v>43162.94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>
        <v>27449.25</v>
      </c>
      <c r="D3883" s="59">
        <v>27449.25</v>
      </c>
      <c r="E3883" s="59">
        <v>27449.25</v>
      </c>
      <c r="F3883" s="59">
        <v>27449.25</v>
      </c>
      <c r="G3883" s="59">
        <v>27449.25</v>
      </c>
      <c r="H3883" s="59">
        <v>27449.25</v>
      </c>
      <c r="I3883" s="59">
        <v>27449.25</v>
      </c>
      <c r="J3883" s="59">
        <v>27449.25</v>
      </c>
      <c r="K3883" s="59">
        <v>27449.25</v>
      </c>
      <c r="L3883" s="59">
        <v>27449.25</v>
      </c>
      <c r="M3883" s="59">
        <v>27449.25</v>
      </c>
      <c r="N3883" s="59">
        <v>27449.25</v>
      </c>
      <c r="O3883" s="59">
        <v>27449.25</v>
      </c>
      <c r="P3883" s="59">
        <v>27449.25</v>
      </c>
      <c r="Q3883" s="59">
        <v>27449.25</v>
      </c>
      <c r="R3883" s="59">
        <v>27449.25</v>
      </c>
    </row>
    <row r="3884" spans="2:18" x14ac:dyDescent="0.2">
      <c r="B3884" s="4">
        <v>1994</v>
      </c>
      <c r="C3884" s="59">
        <v>47576.46</v>
      </c>
      <c r="D3884" s="59">
        <v>47576.46</v>
      </c>
      <c r="E3884" s="59">
        <v>47576.46</v>
      </c>
      <c r="F3884" s="59">
        <v>47576.46</v>
      </c>
      <c r="G3884" s="59">
        <v>47576.46</v>
      </c>
      <c r="H3884" s="59">
        <v>47576.46</v>
      </c>
      <c r="I3884" s="59">
        <v>47576.46</v>
      </c>
      <c r="J3884" s="59">
        <v>47576.46</v>
      </c>
      <c r="K3884" s="59">
        <v>47576.46</v>
      </c>
      <c r="L3884" s="59">
        <v>47576.46</v>
      </c>
      <c r="M3884" s="59">
        <v>47576.46</v>
      </c>
      <c r="N3884" s="59">
        <v>47576.46</v>
      </c>
      <c r="O3884" s="59">
        <v>47576.46</v>
      </c>
      <c r="P3884" s="59">
        <v>47576.46</v>
      </c>
      <c r="Q3884" s="59">
        <v>47576.46</v>
      </c>
      <c r="R3884" s="59">
        <v>47576.46</v>
      </c>
    </row>
    <row r="3885" spans="2:18" x14ac:dyDescent="0.2">
      <c r="B3885" s="4">
        <v>1993</v>
      </c>
      <c r="C3885" s="59">
        <v>615615.32999999996</v>
      </c>
      <c r="D3885" s="59">
        <v>615615.32999999996</v>
      </c>
      <c r="E3885" s="59">
        <v>615615.32999999996</v>
      </c>
      <c r="F3885" s="59">
        <v>615615.32999999996</v>
      </c>
      <c r="G3885" s="59">
        <v>537739.30000000005</v>
      </c>
      <c r="H3885" s="59">
        <v>529131.28</v>
      </c>
      <c r="I3885" s="59">
        <v>529131.28</v>
      </c>
      <c r="J3885" s="59">
        <v>529131.28</v>
      </c>
      <c r="K3885" s="59">
        <v>529131.28</v>
      </c>
      <c r="L3885" s="59">
        <v>529131.28</v>
      </c>
      <c r="M3885" s="59">
        <v>529131.28</v>
      </c>
      <c r="N3885" s="59">
        <v>529131.28</v>
      </c>
      <c r="O3885" s="59">
        <v>529131.28</v>
      </c>
      <c r="P3885" s="59">
        <v>529131.28</v>
      </c>
      <c r="Q3885" s="59">
        <v>529131.28</v>
      </c>
      <c r="R3885" s="59">
        <v>529131.28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814914.21</v>
      </c>
      <c r="E3949" s="6">
        <f>SUM(E3870:E3948)</f>
        <v>814914.21</v>
      </c>
      <c r="F3949" s="6">
        <f>SUM(F3869:F3948)</f>
        <v>814914.21</v>
      </c>
      <c r="G3949" s="6">
        <f>SUM(G3868:G3948)</f>
        <v>737038.18</v>
      </c>
      <c r="H3949" s="6">
        <f t="shared" ref="H3949:M3949" si="41">SUM(H3862:H3948)</f>
        <v>728430.16</v>
      </c>
      <c r="I3949" s="6">
        <f t="shared" si="41"/>
        <v>728430.16</v>
      </c>
      <c r="J3949" s="6">
        <f t="shared" si="41"/>
        <v>728430.16</v>
      </c>
      <c r="K3949" s="6">
        <f t="shared" si="41"/>
        <v>728430.16</v>
      </c>
      <c r="L3949" s="6">
        <f t="shared" si="41"/>
        <v>728430.16</v>
      </c>
      <c r="M3949" s="6">
        <f t="shared" si="41"/>
        <v>728430.16</v>
      </c>
      <c r="N3949" s="13">
        <f>SUM(N3858:N3948)</f>
        <v>774954.66</v>
      </c>
      <c r="O3949" s="13">
        <f>SUM(O3858:O3948)</f>
        <v>774954.66</v>
      </c>
      <c r="P3949" s="13">
        <f>SUM(P3858:P3948)</f>
        <v>774954.66</v>
      </c>
      <c r="Q3949" s="13">
        <f>SUM(Q3858:Q3948)</f>
        <v>774954.66</v>
      </c>
      <c r="R3949" s="13">
        <f>SUM(R3857:R3948)</f>
        <v>774954.66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 t="shared" ref="H4043:M4043" si="42">SUM(H3956:H4042)</f>
        <v>0</v>
      </c>
      <c r="I4043" s="6">
        <f t="shared" si="42"/>
        <v>0</v>
      </c>
      <c r="J4043" s="6">
        <f t="shared" si="42"/>
        <v>0</v>
      </c>
      <c r="K4043" s="6">
        <f t="shared" si="42"/>
        <v>0</v>
      </c>
      <c r="L4043" s="6">
        <f t="shared" si="42"/>
        <v>0</v>
      </c>
      <c r="M4043" s="6">
        <f t="shared" si="42"/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 t="shared" ref="H4137:M4137" si="43">SUM(H4050:H4136)</f>
        <v>0</v>
      </c>
      <c r="I4137" s="13">
        <f t="shared" si="43"/>
        <v>0</v>
      </c>
      <c r="J4137" s="13">
        <f t="shared" si="43"/>
        <v>0</v>
      </c>
      <c r="K4137" s="13">
        <f t="shared" si="43"/>
        <v>0</v>
      </c>
      <c r="L4137" s="13">
        <f t="shared" si="43"/>
        <v>0</v>
      </c>
      <c r="M4137" s="13">
        <f t="shared" si="43"/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 t="shared" ref="H95:M95" si="0">SUM(H8:H94)</f>
        <v>0</v>
      </c>
      <c r="I95" s="6">
        <f t="shared" si="0"/>
        <v>0</v>
      </c>
      <c r="J95" s="6">
        <f t="shared" si="0"/>
        <v>0</v>
      </c>
      <c r="K95" s="6">
        <f t="shared" si="0"/>
        <v>0</v>
      </c>
      <c r="L95" s="6">
        <f t="shared" si="0"/>
        <v>0</v>
      </c>
      <c r="M95" s="6">
        <f t="shared" si="0"/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 t="shared" ref="H189:M189" si="1">SUM(H102:H188)</f>
        <v>0</v>
      </c>
      <c r="I189" s="6">
        <f t="shared" si="1"/>
        <v>0</v>
      </c>
      <c r="J189" s="6">
        <f t="shared" si="1"/>
        <v>0</v>
      </c>
      <c r="K189" s="6">
        <f t="shared" si="1"/>
        <v>0</v>
      </c>
      <c r="L189" s="6">
        <f t="shared" si="1"/>
        <v>0</v>
      </c>
      <c r="M189" s="6">
        <f t="shared" si="1"/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 t="shared" ref="H283:M283" si="2">SUM(H196:H282)</f>
        <v>0</v>
      </c>
      <c r="I283" s="6">
        <f t="shared" si="2"/>
        <v>0</v>
      </c>
      <c r="J283" s="6">
        <f t="shared" si="2"/>
        <v>0</v>
      </c>
      <c r="K283" s="6">
        <f t="shared" si="2"/>
        <v>0</v>
      </c>
      <c r="L283" s="6">
        <f t="shared" si="2"/>
        <v>0</v>
      </c>
      <c r="M283" s="6">
        <f t="shared" si="2"/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 t="shared" ref="H377:M377" si="3">SUM(H290:H376)</f>
        <v>0</v>
      </c>
      <c r="I377" s="6">
        <f t="shared" si="3"/>
        <v>0</v>
      </c>
      <c r="J377" s="6">
        <f t="shared" si="3"/>
        <v>0</v>
      </c>
      <c r="K377" s="6">
        <f t="shared" si="3"/>
        <v>0</v>
      </c>
      <c r="L377" s="6">
        <f t="shared" si="3"/>
        <v>0</v>
      </c>
      <c r="M377" s="6">
        <f t="shared" si="3"/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 t="shared" ref="H471:M471" si="4">SUM(H384:H470)</f>
        <v>0</v>
      </c>
      <c r="I471" s="6">
        <f t="shared" si="4"/>
        <v>0</v>
      </c>
      <c r="J471" s="6">
        <f t="shared" si="4"/>
        <v>0</v>
      </c>
      <c r="K471" s="6">
        <f t="shared" si="4"/>
        <v>0</v>
      </c>
      <c r="L471" s="6">
        <f t="shared" si="4"/>
        <v>0</v>
      </c>
      <c r="M471" s="6">
        <f t="shared" si="4"/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 t="shared" ref="H565:M565" si="5">SUM(H478:H564)</f>
        <v>0</v>
      </c>
      <c r="I565" s="6">
        <f t="shared" si="5"/>
        <v>0</v>
      </c>
      <c r="J565" s="6">
        <f t="shared" si="5"/>
        <v>0</v>
      </c>
      <c r="K565" s="6">
        <f t="shared" si="5"/>
        <v>0</v>
      </c>
      <c r="L565" s="6">
        <f t="shared" si="5"/>
        <v>0</v>
      </c>
      <c r="M565" s="6">
        <f t="shared" si="5"/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 t="shared" ref="H659:M659" si="6">SUM(H572:H658)</f>
        <v>0</v>
      </c>
      <c r="I659" s="6">
        <f t="shared" si="6"/>
        <v>0</v>
      </c>
      <c r="J659" s="6">
        <f t="shared" si="6"/>
        <v>0</v>
      </c>
      <c r="K659" s="6">
        <f t="shared" si="6"/>
        <v>0</v>
      </c>
      <c r="L659" s="6">
        <f t="shared" si="6"/>
        <v>0</v>
      </c>
      <c r="M659" s="6">
        <f t="shared" si="6"/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 t="shared" ref="H753:M753" si="7">SUM(H666:H752)</f>
        <v>0</v>
      </c>
      <c r="I753" s="6">
        <f t="shared" si="7"/>
        <v>0</v>
      </c>
      <c r="J753" s="6">
        <f t="shared" si="7"/>
        <v>0</v>
      </c>
      <c r="K753" s="6">
        <f t="shared" si="7"/>
        <v>0</v>
      </c>
      <c r="L753" s="6">
        <f t="shared" si="7"/>
        <v>0</v>
      </c>
      <c r="M753" s="6">
        <f t="shared" si="7"/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 t="shared" ref="H847:M847" si="8">SUM(H760:H846)</f>
        <v>0</v>
      </c>
      <c r="I847" s="6">
        <f t="shared" si="8"/>
        <v>0</v>
      </c>
      <c r="J847" s="6">
        <f t="shared" si="8"/>
        <v>0</v>
      </c>
      <c r="K847" s="6">
        <f t="shared" si="8"/>
        <v>0</v>
      </c>
      <c r="L847" s="6">
        <f t="shared" si="8"/>
        <v>0</v>
      </c>
      <c r="M847" s="6">
        <f t="shared" si="8"/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 t="shared" ref="H941:M941" si="9">SUM(H854:H940)</f>
        <v>0</v>
      </c>
      <c r="I941" s="6">
        <f t="shared" si="9"/>
        <v>0</v>
      </c>
      <c r="J941" s="6">
        <f t="shared" si="9"/>
        <v>0</v>
      </c>
      <c r="K941" s="6">
        <f t="shared" si="9"/>
        <v>0</v>
      </c>
      <c r="L941" s="6">
        <f t="shared" si="9"/>
        <v>0</v>
      </c>
      <c r="M941" s="6">
        <f t="shared" si="9"/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 t="shared" ref="H1035:M1035" si="10">SUM(H948:H1034)</f>
        <v>0</v>
      </c>
      <c r="I1035" s="6">
        <f t="shared" si="10"/>
        <v>0</v>
      </c>
      <c r="J1035" s="6">
        <f t="shared" si="10"/>
        <v>0</v>
      </c>
      <c r="K1035" s="6">
        <f t="shared" si="10"/>
        <v>0</v>
      </c>
      <c r="L1035" s="6">
        <f t="shared" si="10"/>
        <v>0</v>
      </c>
      <c r="M1035" s="6">
        <f t="shared" si="10"/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 t="shared" ref="H1129:M1129" si="11">SUM(H1042:H1128)</f>
        <v>0</v>
      </c>
      <c r="I1129" s="6">
        <f t="shared" si="11"/>
        <v>0</v>
      </c>
      <c r="J1129" s="6">
        <f t="shared" si="11"/>
        <v>0</v>
      </c>
      <c r="K1129" s="6">
        <f t="shared" si="11"/>
        <v>0</v>
      </c>
      <c r="L1129" s="6">
        <f t="shared" si="11"/>
        <v>0</v>
      </c>
      <c r="M1129" s="6">
        <f t="shared" si="11"/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 t="shared" ref="H1223:M1223" si="12">SUM(H1136:H1222)</f>
        <v>0</v>
      </c>
      <c r="I1223" s="6">
        <f t="shared" si="12"/>
        <v>0</v>
      </c>
      <c r="J1223" s="6">
        <f t="shared" si="12"/>
        <v>0</v>
      </c>
      <c r="K1223" s="6">
        <f t="shared" si="12"/>
        <v>0</v>
      </c>
      <c r="L1223" s="6">
        <f t="shared" si="12"/>
        <v>0</v>
      </c>
      <c r="M1223" s="6">
        <f t="shared" si="12"/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 t="shared" ref="H1317:M1317" si="13">SUM(H1230:H1316)</f>
        <v>0</v>
      </c>
      <c r="I1317" s="6">
        <f t="shared" si="13"/>
        <v>0</v>
      </c>
      <c r="J1317" s="6">
        <f t="shared" si="13"/>
        <v>0</v>
      </c>
      <c r="K1317" s="6">
        <f t="shared" si="13"/>
        <v>0</v>
      </c>
      <c r="L1317" s="6">
        <f t="shared" si="13"/>
        <v>0</v>
      </c>
      <c r="M1317" s="6">
        <f t="shared" si="13"/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 t="shared" ref="H1411:M1411" si="14">SUM(H1324:H1410)</f>
        <v>0</v>
      </c>
      <c r="I1411" s="6">
        <f t="shared" si="14"/>
        <v>0</v>
      </c>
      <c r="J1411" s="6">
        <f t="shared" si="14"/>
        <v>0</v>
      </c>
      <c r="K1411" s="6">
        <f t="shared" si="14"/>
        <v>0</v>
      </c>
      <c r="L1411" s="6">
        <f t="shared" si="14"/>
        <v>0</v>
      </c>
      <c r="M1411" s="6">
        <f t="shared" si="14"/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 t="shared" ref="H1505:M1505" si="15">SUM(H1418:H1504)</f>
        <v>0</v>
      </c>
      <c r="I1505" s="6">
        <f t="shared" si="15"/>
        <v>0</v>
      </c>
      <c r="J1505" s="6">
        <f t="shared" si="15"/>
        <v>0</v>
      </c>
      <c r="K1505" s="6">
        <f t="shared" si="15"/>
        <v>0</v>
      </c>
      <c r="L1505" s="6">
        <f t="shared" si="15"/>
        <v>0</v>
      </c>
      <c r="M1505" s="6">
        <f t="shared" si="15"/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 t="shared" ref="H1599:M1599" si="16">SUM(H1512:H1598)</f>
        <v>0</v>
      </c>
      <c r="I1599" s="6">
        <f t="shared" si="16"/>
        <v>0</v>
      </c>
      <c r="J1599" s="6">
        <f t="shared" si="16"/>
        <v>0</v>
      </c>
      <c r="K1599" s="6">
        <f t="shared" si="16"/>
        <v>0</v>
      </c>
      <c r="L1599" s="6">
        <f t="shared" si="16"/>
        <v>0</v>
      </c>
      <c r="M1599" s="6">
        <f t="shared" si="16"/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 t="shared" ref="H1693:M1693" si="17">SUM(H1606:H1692)</f>
        <v>0</v>
      </c>
      <c r="I1693" s="6">
        <f t="shared" si="17"/>
        <v>0</v>
      </c>
      <c r="J1693" s="6">
        <f t="shared" si="17"/>
        <v>0</v>
      </c>
      <c r="K1693" s="6">
        <f t="shared" si="17"/>
        <v>0</v>
      </c>
      <c r="L1693" s="6">
        <f t="shared" si="17"/>
        <v>0</v>
      </c>
      <c r="M1693" s="6">
        <f t="shared" si="17"/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 t="shared" ref="H1787:M1787" si="18">SUM(H1700:H1786)</f>
        <v>0</v>
      </c>
      <c r="I1787" s="6">
        <f t="shared" si="18"/>
        <v>0</v>
      </c>
      <c r="J1787" s="6">
        <f t="shared" si="18"/>
        <v>0</v>
      </c>
      <c r="K1787" s="6">
        <f t="shared" si="18"/>
        <v>0</v>
      </c>
      <c r="L1787" s="6">
        <f t="shared" si="18"/>
        <v>0</v>
      </c>
      <c r="M1787" s="6">
        <f t="shared" si="18"/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 t="shared" ref="H1881:M1881" si="19">SUM(H1794:H1880)</f>
        <v>0</v>
      </c>
      <c r="I1881" s="6">
        <f t="shared" si="19"/>
        <v>0</v>
      </c>
      <c r="J1881" s="6">
        <f t="shared" si="19"/>
        <v>0</v>
      </c>
      <c r="K1881" s="6">
        <f t="shared" si="19"/>
        <v>0</v>
      </c>
      <c r="L1881" s="6">
        <f t="shared" si="19"/>
        <v>0</v>
      </c>
      <c r="M1881" s="6">
        <f t="shared" si="19"/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 t="shared" ref="H1975:M1975" si="20">SUM(H1888:H1974)</f>
        <v>0</v>
      </c>
      <c r="I1975" s="6">
        <f t="shared" si="20"/>
        <v>0</v>
      </c>
      <c r="J1975" s="6">
        <f t="shared" si="20"/>
        <v>0</v>
      </c>
      <c r="K1975" s="6">
        <f t="shared" si="20"/>
        <v>0</v>
      </c>
      <c r="L1975" s="6">
        <f t="shared" si="20"/>
        <v>0</v>
      </c>
      <c r="M1975" s="6">
        <f t="shared" si="20"/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 t="shared" ref="H2069:M2069" si="21">SUM(H1982:H2068)</f>
        <v>0</v>
      </c>
      <c r="I2069" s="6">
        <f t="shared" si="21"/>
        <v>0</v>
      </c>
      <c r="J2069" s="6">
        <f t="shared" si="21"/>
        <v>0</v>
      </c>
      <c r="K2069" s="6">
        <f t="shared" si="21"/>
        <v>0</v>
      </c>
      <c r="L2069" s="6">
        <f t="shared" si="21"/>
        <v>0</v>
      </c>
      <c r="M2069" s="6">
        <f t="shared" si="21"/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 t="shared" ref="H2163:M2163" si="22">SUM(H2076:H2162)</f>
        <v>0</v>
      </c>
      <c r="I2163" s="6">
        <f t="shared" si="22"/>
        <v>0</v>
      </c>
      <c r="J2163" s="6">
        <f t="shared" si="22"/>
        <v>0</v>
      </c>
      <c r="K2163" s="6">
        <f t="shared" si="22"/>
        <v>0</v>
      </c>
      <c r="L2163" s="6">
        <f t="shared" si="22"/>
        <v>0</v>
      </c>
      <c r="M2163" s="6">
        <f t="shared" si="22"/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 t="shared" ref="H2257:M2257" si="23">SUM(H2170:H2256)</f>
        <v>0</v>
      </c>
      <c r="I2257" s="6">
        <f t="shared" si="23"/>
        <v>0</v>
      </c>
      <c r="J2257" s="6">
        <f t="shared" si="23"/>
        <v>0</v>
      </c>
      <c r="K2257" s="6">
        <f t="shared" si="23"/>
        <v>0</v>
      </c>
      <c r="L2257" s="6">
        <f t="shared" si="23"/>
        <v>0</v>
      </c>
      <c r="M2257" s="6">
        <f t="shared" si="23"/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 t="shared" ref="H2351:M2351" si="24">SUM(H2264:H2350)</f>
        <v>0</v>
      </c>
      <c r="I2351" s="6">
        <f t="shared" si="24"/>
        <v>0</v>
      </c>
      <c r="J2351" s="6">
        <f t="shared" si="24"/>
        <v>0</v>
      </c>
      <c r="K2351" s="6">
        <f t="shared" si="24"/>
        <v>0</v>
      </c>
      <c r="L2351" s="6">
        <f t="shared" si="24"/>
        <v>0</v>
      </c>
      <c r="M2351" s="6">
        <f t="shared" si="24"/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 t="shared" ref="H2445:M2445" si="25">SUM(H2358:H2444)</f>
        <v>0</v>
      </c>
      <c r="I2445" s="6">
        <f t="shared" si="25"/>
        <v>0</v>
      </c>
      <c r="J2445" s="6">
        <f t="shared" si="25"/>
        <v>0</v>
      </c>
      <c r="K2445" s="6">
        <f t="shared" si="25"/>
        <v>0</v>
      </c>
      <c r="L2445" s="6">
        <f t="shared" si="25"/>
        <v>0</v>
      </c>
      <c r="M2445" s="6">
        <f t="shared" si="25"/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 t="shared" ref="H2539:M2539" si="26">SUM(H2452:H2538)</f>
        <v>0</v>
      </c>
      <c r="I2539" s="6">
        <f t="shared" si="26"/>
        <v>0</v>
      </c>
      <c r="J2539" s="6">
        <f t="shared" si="26"/>
        <v>0</v>
      </c>
      <c r="K2539" s="6">
        <f t="shared" si="26"/>
        <v>0</v>
      </c>
      <c r="L2539" s="6">
        <f t="shared" si="26"/>
        <v>0</v>
      </c>
      <c r="M2539" s="6">
        <f t="shared" si="26"/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 t="shared" ref="H2633:M2633" si="27">SUM(H2546:H2632)</f>
        <v>0</v>
      </c>
      <c r="I2633" s="6">
        <f t="shared" si="27"/>
        <v>0</v>
      </c>
      <c r="J2633" s="6">
        <f t="shared" si="27"/>
        <v>0</v>
      </c>
      <c r="K2633" s="6">
        <f t="shared" si="27"/>
        <v>0</v>
      </c>
      <c r="L2633" s="6">
        <f t="shared" si="27"/>
        <v>0</v>
      </c>
      <c r="M2633" s="6">
        <f t="shared" si="27"/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 t="shared" ref="H2727:M2727" si="28">SUM(H2640:H2726)</f>
        <v>0</v>
      </c>
      <c r="I2727" s="6">
        <f t="shared" si="28"/>
        <v>0</v>
      </c>
      <c r="J2727" s="6">
        <f t="shared" si="28"/>
        <v>0</v>
      </c>
      <c r="K2727" s="6">
        <f t="shared" si="28"/>
        <v>0</v>
      </c>
      <c r="L2727" s="6">
        <f t="shared" si="28"/>
        <v>0</v>
      </c>
      <c r="M2727" s="6">
        <f t="shared" si="28"/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 t="shared" ref="H2821:M2821" si="29">SUM(H2734:H2820)</f>
        <v>0</v>
      </c>
      <c r="I2821" s="6">
        <f t="shared" si="29"/>
        <v>0</v>
      </c>
      <c r="J2821" s="6">
        <f t="shared" si="29"/>
        <v>0</v>
      </c>
      <c r="K2821" s="6">
        <f t="shared" si="29"/>
        <v>0</v>
      </c>
      <c r="L2821" s="6">
        <f t="shared" si="29"/>
        <v>0</v>
      </c>
      <c r="M2821" s="6">
        <f t="shared" si="29"/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 t="shared" ref="H2915:M2915" si="30">SUM(H2828:H2914)</f>
        <v>0</v>
      </c>
      <c r="I2915" s="6">
        <f t="shared" si="30"/>
        <v>0</v>
      </c>
      <c r="J2915" s="6">
        <f t="shared" si="30"/>
        <v>0</v>
      </c>
      <c r="K2915" s="6">
        <f t="shared" si="30"/>
        <v>0</v>
      </c>
      <c r="L2915" s="6">
        <f t="shared" si="30"/>
        <v>0</v>
      </c>
      <c r="M2915" s="6">
        <f t="shared" si="30"/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 t="shared" ref="H3009:M3009" si="31">SUM(H2922:H3008)</f>
        <v>0</v>
      </c>
      <c r="I3009" s="6">
        <f t="shared" si="31"/>
        <v>0</v>
      </c>
      <c r="J3009" s="6">
        <f t="shared" si="31"/>
        <v>0</v>
      </c>
      <c r="K3009" s="6">
        <f t="shared" si="31"/>
        <v>0</v>
      </c>
      <c r="L3009" s="6">
        <f t="shared" si="31"/>
        <v>0</v>
      </c>
      <c r="M3009" s="6">
        <f t="shared" si="31"/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 t="shared" ref="H3103:M3103" si="32">SUM(H3016:H3102)</f>
        <v>0</v>
      </c>
      <c r="I3103" s="6">
        <f t="shared" si="32"/>
        <v>0</v>
      </c>
      <c r="J3103" s="6">
        <f t="shared" si="32"/>
        <v>0</v>
      </c>
      <c r="K3103" s="6">
        <f t="shared" si="32"/>
        <v>0</v>
      </c>
      <c r="L3103" s="6">
        <f t="shared" si="32"/>
        <v>0</v>
      </c>
      <c r="M3103" s="6">
        <f t="shared" si="32"/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 t="shared" ref="H3197:M3197" si="33">SUM(H3110:H3196)</f>
        <v>0</v>
      </c>
      <c r="I3197" s="6">
        <f t="shared" si="33"/>
        <v>0</v>
      </c>
      <c r="J3197" s="6">
        <f t="shared" si="33"/>
        <v>0</v>
      </c>
      <c r="K3197" s="6">
        <f t="shared" si="33"/>
        <v>0</v>
      </c>
      <c r="L3197" s="6">
        <f t="shared" si="33"/>
        <v>0</v>
      </c>
      <c r="M3197" s="6">
        <f t="shared" si="33"/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 t="shared" ref="H3291:M3291" si="34">SUM(H3204:H3290)</f>
        <v>0</v>
      </c>
      <c r="I3291" s="6">
        <f t="shared" si="34"/>
        <v>0</v>
      </c>
      <c r="J3291" s="6">
        <f t="shared" si="34"/>
        <v>0</v>
      </c>
      <c r="K3291" s="6">
        <f t="shared" si="34"/>
        <v>0</v>
      </c>
      <c r="L3291" s="6">
        <f t="shared" si="34"/>
        <v>0</v>
      </c>
      <c r="M3291" s="6">
        <f t="shared" si="34"/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 t="shared" ref="H3385:M3385" si="35">SUM(H3298:H3384)</f>
        <v>0</v>
      </c>
      <c r="I3385" s="6">
        <f t="shared" si="35"/>
        <v>0</v>
      </c>
      <c r="J3385" s="6">
        <f t="shared" si="35"/>
        <v>0</v>
      </c>
      <c r="K3385" s="6">
        <f t="shared" si="35"/>
        <v>0</v>
      </c>
      <c r="L3385" s="6">
        <f t="shared" si="35"/>
        <v>0</v>
      </c>
      <c r="M3385" s="6">
        <f t="shared" si="35"/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 t="shared" ref="H3479:M3479" si="36">SUM(H3392:H3478)</f>
        <v>0</v>
      </c>
      <c r="I3479" s="6">
        <f t="shared" si="36"/>
        <v>0</v>
      </c>
      <c r="J3479" s="6">
        <f t="shared" si="36"/>
        <v>0</v>
      </c>
      <c r="K3479" s="6">
        <f t="shared" si="36"/>
        <v>0</v>
      </c>
      <c r="L3479" s="6">
        <f t="shared" si="36"/>
        <v>0</v>
      </c>
      <c r="M3479" s="6">
        <f t="shared" si="36"/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 t="shared" ref="H3573:M3573" si="37">SUM(H3486:H3572)</f>
        <v>0</v>
      </c>
      <c r="I3573" s="6">
        <f t="shared" si="37"/>
        <v>0</v>
      </c>
      <c r="J3573" s="6">
        <f t="shared" si="37"/>
        <v>0</v>
      </c>
      <c r="K3573" s="6">
        <f t="shared" si="37"/>
        <v>0</v>
      </c>
      <c r="L3573" s="6">
        <f t="shared" si="37"/>
        <v>0</v>
      </c>
      <c r="M3573" s="6">
        <f t="shared" si="37"/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 t="shared" ref="H3667:M3667" si="38">SUM(H3580:H3666)</f>
        <v>0</v>
      </c>
      <c r="I3667" s="6">
        <f t="shared" si="38"/>
        <v>0</v>
      </c>
      <c r="J3667" s="6">
        <f t="shared" si="38"/>
        <v>0</v>
      </c>
      <c r="K3667" s="6">
        <f t="shared" si="38"/>
        <v>0</v>
      </c>
      <c r="L3667" s="6">
        <f t="shared" si="38"/>
        <v>0</v>
      </c>
      <c r="M3667" s="6">
        <f t="shared" si="38"/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 t="shared" ref="H3761:M3761" si="39">SUM(H3674:H3760)</f>
        <v>0</v>
      </c>
      <c r="I3761" s="6">
        <f t="shared" si="39"/>
        <v>0</v>
      </c>
      <c r="J3761" s="6">
        <f t="shared" si="39"/>
        <v>0</v>
      </c>
      <c r="K3761" s="6">
        <f t="shared" si="39"/>
        <v>0</v>
      </c>
      <c r="L3761" s="6">
        <f t="shared" si="39"/>
        <v>0</v>
      </c>
      <c r="M3761" s="6">
        <f t="shared" si="39"/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 t="shared" ref="H3855:M3855" si="40">SUM(H3768:H3854)</f>
        <v>0</v>
      </c>
      <c r="I3855" s="6">
        <f t="shared" si="40"/>
        <v>0</v>
      </c>
      <c r="J3855" s="6">
        <f t="shared" si="40"/>
        <v>0</v>
      </c>
      <c r="K3855" s="6">
        <f t="shared" si="40"/>
        <v>0</v>
      </c>
      <c r="L3855" s="6">
        <f t="shared" si="40"/>
        <v>0</v>
      </c>
      <c r="M3855" s="6">
        <f t="shared" si="40"/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 t="shared" ref="H3949:M3949" si="41">SUM(H3862:H3948)</f>
        <v>0</v>
      </c>
      <c r="I3949" s="6">
        <f t="shared" si="41"/>
        <v>0</v>
      </c>
      <c r="J3949" s="6">
        <f t="shared" si="41"/>
        <v>0</v>
      </c>
      <c r="K3949" s="6">
        <f t="shared" si="41"/>
        <v>0</v>
      </c>
      <c r="L3949" s="6">
        <f t="shared" si="41"/>
        <v>0</v>
      </c>
      <c r="M3949" s="6">
        <f t="shared" si="41"/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 t="shared" ref="H4043:M4043" si="42">SUM(H3956:H4042)</f>
        <v>0</v>
      </c>
      <c r="I4043" s="6">
        <f t="shared" si="42"/>
        <v>0</v>
      </c>
      <c r="J4043" s="6">
        <f t="shared" si="42"/>
        <v>0</v>
      </c>
      <c r="K4043" s="6">
        <f t="shared" si="42"/>
        <v>0</v>
      </c>
      <c r="L4043" s="6">
        <f t="shared" si="42"/>
        <v>0</v>
      </c>
      <c r="M4043" s="6">
        <f t="shared" si="42"/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 t="shared" ref="H4137:M4137" si="43">SUM(H4050:H4136)</f>
        <v>0</v>
      </c>
      <c r="I4137" s="13">
        <f t="shared" si="43"/>
        <v>0</v>
      </c>
      <c r="J4137" s="13">
        <f t="shared" si="43"/>
        <v>0</v>
      </c>
      <c r="K4137" s="13">
        <f t="shared" si="43"/>
        <v>0</v>
      </c>
      <c r="L4137" s="13">
        <f t="shared" si="43"/>
        <v>0</v>
      </c>
      <c r="M4137" s="13">
        <f t="shared" si="43"/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2023-03-17T08:46:39Z</dcterms:modified>
</cp:coreProperties>
</file>