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<sst xmlns="http://schemas.openxmlformats.org/spreadsheetml/2006/main" count="407" uniqueCount="169">
  <si>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</si>
  <si>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</si>
  <si>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</si>
  <si>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</si>
  <si>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</si>
  <si>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</si>
  <si>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</si>
  <si>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</si>
  <si>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</si>
  <si>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</si>
  <si>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</si>
  <si>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</si>
  <si>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</si>
  <si>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</si>
  <si>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</si>
  <si>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</si>
  <si>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</si>
  <si>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</si>
  <si>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</si>
  <si>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</si>
  <si>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</si>
  <si>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</si>
  <si>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</si>
  <si>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</si>
  <si>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</si>
  <si>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</si>
  <si>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</si>
  <si>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</si>
  <si>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</si>
  <si>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</si>
  <si>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</si>
  <si>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</si>
  <si>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</si>
  <si>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</si>
  <si>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</si>
  <si>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</si>
  <si>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</si>
  <si>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</si>
  <si>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</si>
  <si>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</si>
  <si>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</si>
  <si>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</si>
  <si>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</si>
  <si>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</si>
  <si>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</si>
  <si>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</si>
  <si>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</si>
  <si>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</si>
  <si>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</si>
  <si>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</si>
  <si>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</si>
  <si>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</si>
  <si>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</si>
  <si>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</si>
  <si>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</si>
  <si>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</si>
  <si>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</si>
  <si>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</si>
  <si>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</si>
  <si>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</si>
  <si>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</si>
  <si>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</si>
  <si>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</si>
  <si>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</si>
  <si>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</si>
  <si>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</si>
  <si>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</si>
  <si>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</si>
  <si>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</si>
  <si>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</si>
  <si>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</si>
  <si>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</si>
  <si>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</si>
  <si>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</si>
  <si>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</si>
  <si>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</si>
  <si>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</si>
  <si>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</si>
  <si>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</si>
  <si>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</si>
  <si>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</si>
  <si>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</si>
  <si>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</si>
  <si>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</si>
  <si>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</si>
  <si>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</si>
  <si>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</si>
  <si>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</si>
  <si>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</si>
  <si>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</si>
  <si>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</si>
  <si>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</si>
  <si>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</si>
  <si>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</si>
  <si>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</si>
  <si>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</si>
  <si>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</si>
  <si>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</si>
  <si>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</si>
  <si>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</si>
  <si>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</si>
  <si>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</si>
  <si>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</si>
  <si>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</si>
  <si>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</si>
  <si>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</si>
  <si>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</si>
  <si>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</si>
  <si>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</si>
  <si>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</si>
  <si>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</si>
  <si>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</si>
  <si>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</si>
  <si>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</si>
  <si>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</si>
  <si>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</si>
  <si>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</si>
  <si>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</si>
  <si>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</si>
  <si>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</si>
  <si>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</si>
  <si>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</si>
  <si>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</si>
  <si>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</si>
  <si>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</si>
  <si>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</si>
  <si>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</si>
  <si>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</si>
  <si>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</si>
  <si>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</si>
  <si>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</si>
  <si>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</si>
  <si>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</si>
  <si>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</si>
  <si>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</si>
  <si>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</si>
  <si>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</si>
  <si>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</si>
  <si>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</si>
  <si>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</si>
  <si>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</si>
  <si>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</si>
  <si>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</si>
  <si>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</si>
  <si>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</si>
  <si>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</si>
  <si>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</si>
  <si>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</si>
  <si>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</si>
  <si>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</si>
  <si>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</si>
  <si>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</si>
  <si>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</si>
  <si>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</si>
  <si>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</si>
  <si>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</si>
  <si>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</si>
  <si>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</si>
  <si>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</si>
  <si>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</si>
  <si>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</si>
  <si>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</si>
  <si>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</si>
  <si>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</si>
  <si>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</si>
  <si>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</si>
  <si>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</si>
  <si>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</si>
  <si>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Aalen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</si>
</sst>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12001779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2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47844.635788566884</v>
      </c>
      <c r="D5" s="21">
        <v>47042.858446006903</v>
      </c>
      <c r="E5" s="21">
        <v>49272.389029049591</v>
      </c>
      <c r="F5" s="21">
        <v>49432.318225999988</v>
      </c>
      <c r="G5" s="21">
        <v>53676.946095109211</v>
      </c>
      <c r="H5" s="21">
        <v>54251.073575999995</v>
      </c>
      <c r="I5" s="21">
        <v>53415.01508099999</v>
      </c>
      <c r="J5" s="21">
        <v>52828.174625</v>
      </c>
      <c r="K5" s="21">
        <v>50419.352408999999</v>
      </c>
      <c r="L5" s="21">
        <v>50191.659899999999</v>
      </c>
      <c r="M5" s="21">
        <v>47778.561336999999</v>
      </c>
      <c r="N5" s="21">
        <v>50468.04338321097</v>
      </c>
      <c r="O5" s="21">
        <v>49177.333893645926</v>
      </c>
      <c r="P5" s="21">
        <v>48194.812664942721</v>
      </c>
      <c r="Q5" s="21">
        <v>53176.777600970556</v>
      </c>
      <c r="R5" s="21">
        <v>48612.485665999993</v>
      </c>
    </row>
    <row r="6" spans="1:18" ht="18.75" customHeight="1" x14ac:dyDescent="0.25">
      <c r="A6" s="47">
        <v>2</v>
      </c>
      <c r="B6" s="48" t="s">
        <v>54</v>
      </c>
      <c r="C6" s="21">
        <v>30.8</v>
      </c>
      <c r="D6" s="21">
        <v>30.1</v>
      </c>
      <c r="E6" s="21">
        <v>31</v>
      </c>
      <c r="F6" s="21">
        <v>30.8</v>
      </c>
      <c r="G6" s="21">
        <v>33</v>
      </c>
      <c r="H6" s="21">
        <v>33.6</v>
      </c>
      <c r="I6" s="21">
        <v>33.5</v>
      </c>
      <c r="J6" s="21">
        <v>33.4</v>
      </c>
      <c r="K6" s="21">
        <v>32</v>
      </c>
      <c r="L6" s="21">
        <v>31.7</v>
      </c>
      <c r="M6" s="21">
        <v>31.2</v>
      </c>
      <c r="N6" s="21">
        <v>31.26</v>
      </c>
      <c r="O6" s="21">
        <v>31.67</v>
      </c>
      <c r="P6" s="21">
        <v>30.79</v>
      </c>
      <c r="Q6" s="21">
        <v>31.87</v>
      </c>
      <c r="R6" s="21">
        <v>30.79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7924355.9000000004</v>
      </c>
      <c r="D8" s="22">
        <v>6300219.1699999999</v>
      </c>
      <c r="E8" s="22">
        <v>6260513.0999999996</v>
      </c>
      <c r="F8" s="22">
        <v>6489699.25</v>
      </c>
      <c r="G8" s="22">
        <v>7633741.9800000004</v>
      </c>
      <c r="H8" s="22">
        <v>7513644.3700000001</v>
      </c>
      <c r="I8" s="22">
        <v>6673303.4699999997</v>
      </c>
      <c r="J8" s="22">
        <v>9534681.3599999994</v>
      </c>
      <c r="K8" s="22">
        <v>9015110.1600000001</v>
      </c>
      <c r="L8" s="22">
        <v>7703431.1699999999</v>
      </c>
      <c r="M8" s="22">
        <v>7673075.4100000001</v>
      </c>
      <c r="N8" s="22">
        <v>8959638.6600000001</v>
      </c>
      <c r="O8" s="22">
        <v>9236580.3599999994</v>
      </c>
      <c r="P8" s="22">
        <v>8354547.2800000003</v>
      </c>
      <c r="Q8" s="22">
        <v>7457296.3399999999</v>
      </c>
      <c r="R8" s="22">
        <v>8475104.3200000003</v>
      </c>
    </row>
    <row r="9" spans="1:18" ht="18.75" customHeight="1" x14ac:dyDescent="0.25">
      <c r="A9" s="47" t="s">
        <v>90</v>
      </c>
      <c r="B9" s="48" t="s">
        <v>115</v>
      </c>
      <c r="C9" s="22">
        <v>720772.21</v>
      </c>
      <c r="D9" s="22">
        <v>169055.27</v>
      </c>
      <c r="E9" s="22">
        <v>70604.92</v>
      </c>
      <c r="F9" s="22">
        <v>234170.12</v>
      </c>
      <c r="G9" s="22">
        <v>177264.89</v>
      </c>
      <c r="H9" s="22">
        <v>138336.46</v>
      </c>
      <c r="I9" s="22">
        <v>253439</v>
      </c>
      <c r="J9" s="22">
        <v>242960.27</v>
      </c>
      <c r="K9" s="22">
        <v>200581.18</v>
      </c>
      <c r="L9" s="22">
        <v>207871.54</v>
      </c>
      <c r="M9" s="22">
        <v>217962.65</v>
      </c>
      <c r="N9" s="22">
        <v>193219.19</v>
      </c>
      <c r="O9" s="22">
        <v>200014</v>
      </c>
      <c r="P9" s="22">
        <v>182645.8</v>
      </c>
      <c r="Q9" s="22">
        <v>181797.44</v>
      </c>
      <c r="R9" s="22">
        <v>209565.8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97957.119999999995</v>
      </c>
      <c r="D11" s="22">
        <v>81291.929999999993</v>
      </c>
      <c r="E11" s="22">
        <v>90880.27</v>
      </c>
      <c r="F11" s="22">
        <v>98272.74</v>
      </c>
      <c r="G11" s="22">
        <v>82447.05</v>
      </c>
      <c r="H11" s="22">
        <v>106211.57</v>
      </c>
      <c r="I11" s="22">
        <v>79575.289999999994</v>
      </c>
      <c r="J11" s="22">
        <v>61678.78</v>
      </c>
      <c r="K11" s="22">
        <v>71133.649999999994</v>
      </c>
      <c r="L11" s="22">
        <v>78984.78</v>
      </c>
      <c r="M11" s="22">
        <v>73202.64</v>
      </c>
      <c r="N11" s="22">
        <v>74571.16</v>
      </c>
      <c r="O11" s="22">
        <v>97188.71</v>
      </c>
      <c r="P11" s="22">
        <v>255044.87</v>
      </c>
      <c r="Q11" s="22">
        <v>116024.77</v>
      </c>
      <c r="R11" s="22">
        <v>130835.75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138026.47</v>
      </c>
      <c r="D13" s="22">
        <v>149831.03</v>
      </c>
      <c r="E13" s="22">
        <v>887277.4</v>
      </c>
      <c r="F13" s="22">
        <v>267132.77</v>
      </c>
      <c r="G13" s="22">
        <v>182903.99</v>
      </c>
      <c r="H13" s="22">
        <v>169779.25</v>
      </c>
      <c r="I13" s="22">
        <v>240495.43</v>
      </c>
      <c r="J13" s="22">
        <v>161595.62</v>
      </c>
      <c r="K13" s="22">
        <v>161396.44</v>
      </c>
      <c r="L13" s="22">
        <v>193881.16</v>
      </c>
      <c r="M13" s="22">
        <v>176310</v>
      </c>
      <c r="N13" s="22">
        <v>2256086.61</v>
      </c>
      <c r="O13" s="22">
        <v>2032548.56</v>
      </c>
      <c r="P13" s="22">
        <v>2321425.9300000002</v>
      </c>
      <c r="Q13" s="22">
        <v>1901019.96</v>
      </c>
      <c r="R13" s="22">
        <v>1888507.49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1631593.22</v>
      </c>
      <c r="O14" s="22">
        <v>1942692.63</v>
      </c>
      <c r="P14" s="22">
        <v>1880583.52</v>
      </c>
      <c r="Q14" s="22">
        <v>1614532.6</v>
      </c>
      <c r="R14" s="22">
        <v>1568298.33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1754658.09</v>
      </c>
      <c r="D16" s="22">
        <v>1577260.1</v>
      </c>
      <c r="E16" s="22">
        <v>1703502.51</v>
      </c>
      <c r="F16" s="22">
        <v>1770187.13</v>
      </c>
      <c r="G16" s="22">
        <v>2030406.26</v>
      </c>
      <c r="H16" s="22">
        <v>1969379.93</v>
      </c>
      <c r="I16" s="22">
        <v>2073603.55</v>
      </c>
      <c r="J16" s="22">
        <v>2117177.0499999998</v>
      </c>
      <c r="K16" s="22">
        <v>2159724.75</v>
      </c>
      <c r="L16" s="22">
        <v>2193184.02</v>
      </c>
      <c r="M16" s="22">
        <v>2145602.4300000002</v>
      </c>
      <c r="N16" s="22">
        <v>2295674.73</v>
      </c>
      <c r="O16" s="22">
        <v>2305684.0099999998</v>
      </c>
      <c r="P16" s="22">
        <v>2404836.19</v>
      </c>
      <c r="Q16" s="22">
        <v>2615387.42</v>
      </c>
      <c r="R16" s="22">
        <v>2418940.4700000002</v>
      </c>
    </row>
    <row r="17" spans="1:18" ht="18.75" customHeight="1" x14ac:dyDescent="0.25">
      <c r="A17" s="50">
        <v>2</v>
      </c>
      <c r="B17" s="48" t="s">
        <v>60</v>
      </c>
      <c r="C17" s="22">
        <v>19432.669999999998</v>
      </c>
      <c r="D17" s="22">
        <v>1061742.0800000001</v>
      </c>
      <c r="E17" s="22">
        <v>1090598.19</v>
      </c>
      <c r="F17" s="22">
        <v>1416497.68</v>
      </c>
      <c r="G17" s="22">
        <v>2007584.52</v>
      </c>
      <c r="H17" s="22">
        <v>2036346.48</v>
      </c>
      <c r="I17" s="22">
        <v>1841924.14</v>
      </c>
      <c r="J17" s="22">
        <v>2328130.84</v>
      </c>
      <c r="K17" s="22">
        <v>2121981.7200000002</v>
      </c>
      <c r="L17" s="22">
        <v>1791844.12</v>
      </c>
      <c r="M17" s="22">
        <v>2717151.63</v>
      </c>
      <c r="N17" s="22">
        <v>558317.42000000004</v>
      </c>
      <c r="O17" s="22">
        <v>447077.87</v>
      </c>
      <c r="P17" s="22">
        <v>593969.69999999995</v>
      </c>
      <c r="Q17" s="22">
        <v>412378.78</v>
      </c>
      <c r="R17" s="22">
        <v>58948.44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187480.71</v>
      </c>
      <c r="E19" s="22">
        <v>749531.26</v>
      </c>
      <c r="F19" s="22">
        <v>811295.19</v>
      </c>
      <c r="G19" s="22">
        <v>1228500</v>
      </c>
      <c r="H19" s="22">
        <v>1195999.92</v>
      </c>
      <c r="I19" s="22">
        <v>1183000.03</v>
      </c>
      <c r="J19" s="22">
        <v>1364250.02</v>
      </c>
      <c r="K19" s="22">
        <v>1471757.49</v>
      </c>
      <c r="L19" s="22">
        <v>1522581.79</v>
      </c>
      <c r="M19" s="22">
        <v>1610992.05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1016712.93</v>
      </c>
      <c r="D20" s="22">
        <v>527893.72</v>
      </c>
      <c r="E20" s="22">
        <v>516507.86</v>
      </c>
      <c r="F20" s="22">
        <v>561565.86</v>
      </c>
      <c r="G20" s="22">
        <v>612001.06999999995</v>
      </c>
      <c r="H20" s="22">
        <v>599877.67000000004</v>
      </c>
      <c r="I20" s="22">
        <v>657822.16</v>
      </c>
      <c r="J20" s="22">
        <v>743342.58</v>
      </c>
      <c r="K20" s="22">
        <v>739474.22</v>
      </c>
      <c r="L20" s="22">
        <v>561660.69999999995</v>
      </c>
      <c r="M20" s="22">
        <v>655752.75</v>
      </c>
      <c r="N20" s="22">
        <v>382390.99</v>
      </c>
      <c r="O20" s="22">
        <v>580614.73</v>
      </c>
      <c r="P20" s="22">
        <v>493647.12</v>
      </c>
      <c r="Q20" s="22">
        <v>435054.79</v>
      </c>
      <c r="R20" s="22">
        <v>530094.17000000004</v>
      </c>
    </row>
    <row r="21" spans="1:18" ht="18.75" customHeight="1" x14ac:dyDescent="0.25">
      <c r="A21" s="47" t="s">
        <v>52</v>
      </c>
      <c r="B21" s="48" t="s">
        <v>78</v>
      </c>
      <c r="C21" s="22">
        <v>717912.85</v>
      </c>
      <c r="D21" s="22">
        <v>169055.27</v>
      </c>
      <c r="E21" s="22">
        <v>79035.33</v>
      </c>
      <c r="F21" s="22">
        <v>234170.12</v>
      </c>
      <c r="G21" s="22">
        <v>177264.89</v>
      </c>
      <c r="H21" s="22">
        <v>157241.29999999999</v>
      </c>
      <c r="I21" s="22">
        <v>194095.14</v>
      </c>
      <c r="J21" s="22">
        <v>249960.27</v>
      </c>
      <c r="K21" s="22">
        <v>193578.78</v>
      </c>
      <c r="L21" s="22">
        <v>207994.39</v>
      </c>
      <c r="M21" s="22">
        <v>217962.65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1700351.64</v>
      </c>
      <c r="D22" s="22">
        <v>1617633.25</v>
      </c>
      <c r="E22" s="22">
        <v>1566539.48</v>
      </c>
      <c r="F22" s="22">
        <v>1089582.04</v>
      </c>
      <c r="G22" s="22">
        <v>1260634.1499999999</v>
      </c>
      <c r="H22" s="22">
        <v>1260765.3799999999</v>
      </c>
      <c r="I22" s="22">
        <v>1213820.21</v>
      </c>
      <c r="J22" s="22">
        <v>1172841.5900000001</v>
      </c>
      <c r="K22" s="22">
        <v>1098964.9099999999</v>
      </c>
      <c r="L22" s="22">
        <v>1075813.92</v>
      </c>
      <c r="M22" s="22">
        <v>1096573.3999999999</v>
      </c>
      <c r="N22" s="22">
        <v>1069526.95</v>
      </c>
      <c r="O22" s="22">
        <v>1055035.33</v>
      </c>
      <c r="P22" s="22">
        <v>1054096.22</v>
      </c>
      <c r="Q22" s="22">
        <v>1151316.58</v>
      </c>
      <c r="R22" s="22">
        <v>1058369.6100000001</v>
      </c>
    </row>
    <row r="23" spans="1:18" ht="18.75" customHeight="1" x14ac:dyDescent="0.25">
      <c r="A23" s="47">
        <v>5</v>
      </c>
      <c r="B23" s="48" t="s">
        <v>64</v>
      </c>
      <c r="C23" s="22">
        <v>356.11</v>
      </c>
      <c r="D23" s="22">
        <v>7712.85</v>
      </c>
      <c r="E23" s="22">
        <v>11090.87</v>
      </c>
      <c r="F23" s="22">
        <v>5240.91</v>
      </c>
      <c r="G23" s="22">
        <v>6453.23</v>
      </c>
      <c r="H23" s="22">
        <v>0</v>
      </c>
      <c r="I23" s="22">
        <v>187455</v>
      </c>
      <c r="J23" s="22">
        <v>0</v>
      </c>
      <c r="K23" s="22">
        <v>37011.31</v>
      </c>
      <c r="L23" s="22">
        <v>0</v>
      </c>
      <c r="M23" s="22">
        <v>0</v>
      </c>
      <c r="N23" s="22">
        <v>20918.349999999999</v>
      </c>
      <c r="O23" s="22">
        <v>5365.76</v>
      </c>
      <c r="P23" s="22">
        <v>1084.6300000000001</v>
      </c>
      <c r="Q23" s="22">
        <v>1752.93</v>
      </c>
      <c r="R23" s="22">
        <v>4810.43</v>
      </c>
    </row>
    <row r="24" spans="1:18" ht="18.75" customHeight="1" x14ac:dyDescent="0.25">
      <c r="A24" s="47">
        <v>6</v>
      </c>
      <c r="B24" s="48" t="s">
        <v>65</v>
      </c>
      <c r="C24" s="22">
        <v>404129.22</v>
      </c>
      <c r="D24" s="22">
        <v>366704.96</v>
      </c>
      <c r="E24" s="22">
        <v>360791.66</v>
      </c>
      <c r="F24" s="22">
        <v>354022.44</v>
      </c>
      <c r="G24" s="22">
        <v>374710.35</v>
      </c>
      <c r="H24" s="22">
        <v>328203.93</v>
      </c>
      <c r="I24" s="22">
        <v>341066.7</v>
      </c>
      <c r="J24" s="22">
        <v>388526.27</v>
      </c>
      <c r="K24" s="22">
        <v>444684.34</v>
      </c>
      <c r="L24" s="22">
        <v>211254.11</v>
      </c>
      <c r="M24" s="22">
        <v>168681.08</v>
      </c>
      <c r="N24" s="22">
        <v>131831.35</v>
      </c>
      <c r="O24" s="22">
        <v>124592.87</v>
      </c>
      <c r="P24" s="22">
        <v>125595.89</v>
      </c>
      <c r="Q24" s="22">
        <v>111959.77</v>
      </c>
      <c r="R24" s="22">
        <v>93089.27</v>
      </c>
    </row>
    <row r="25" spans="1:18" ht="18.75" customHeight="1" x14ac:dyDescent="0.25">
      <c r="A25" s="47">
        <v>7</v>
      </c>
      <c r="B25" s="48" t="s">
        <v>81</v>
      </c>
      <c r="C25" s="22">
        <v>45507.12</v>
      </c>
      <c r="D25" s="22">
        <v>61674.71</v>
      </c>
      <c r="E25" s="22">
        <v>43941.89</v>
      </c>
      <c r="F25" s="22">
        <v>39688.03</v>
      </c>
      <c r="G25" s="22">
        <v>39666.019999999997</v>
      </c>
      <c r="H25" s="22">
        <v>49796.54</v>
      </c>
      <c r="I25" s="22">
        <v>38445.919999999998</v>
      </c>
      <c r="J25" s="22">
        <v>24236.92</v>
      </c>
      <c r="K25" s="22">
        <v>393743.48</v>
      </c>
      <c r="L25" s="22">
        <v>46329.31</v>
      </c>
      <c r="M25" s="22">
        <v>68134.69</v>
      </c>
      <c r="N25" s="22">
        <v>39280.82</v>
      </c>
      <c r="O25" s="22">
        <v>242348.48</v>
      </c>
      <c r="P25" s="22">
        <v>68233.97</v>
      </c>
      <c r="Q25" s="22">
        <v>22454.65</v>
      </c>
      <c r="R25" s="22">
        <v>18485.86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22492817.649999999</v>
      </c>
      <c r="D27" s="22">
        <v>22866832.600000001</v>
      </c>
      <c r="E27" s="22">
        <v>22876173.66</v>
      </c>
      <c r="F27" s="22">
        <v>23725990.140000001</v>
      </c>
      <c r="G27" s="22">
        <v>27640141.370000001</v>
      </c>
      <c r="H27" s="22">
        <v>28237209.030000001</v>
      </c>
      <c r="I27" s="22">
        <v>27887027.960000001</v>
      </c>
      <c r="J27" s="22">
        <v>30056791.550000001</v>
      </c>
      <c r="K27" s="22">
        <v>29937892.670000002</v>
      </c>
      <c r="L27" s="22">
        <v>30940163.16</v>
      </c>
      <c r="M27" s="22">
        <v>31481543.66</v>
      </c>
      <c r="N27" s="22">
        <v>33423953.039999999</v>
      </c>
      <c r="O27" s="22">
        <v>35349302.399999999</v>
      </c>
      <c r="P27" s="22">
        <v>36329455.990000002</v>
      </c>
      <c r="Q27" s="22">
        <v>37305487.399999999</v>
      </c>
      <c r="R27" s="22">
        <v>39281340.950000003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18406626.02</v>
      </c>
      <c r="D28" s="22">
        <v>18406626.02</v>
      </c>
      <c r="E28" s="22">
        <v>18406626.02</v>
      </c>
      <c r="F28" s="22">
        <v>18406626.02</v>
      </c>
      <c r="G28" s="22">
        <v>18406626.02</v>
      </c>
      <c r="H28" s="22">
        <v>20043126.02</v>
      </c>
      <c r="I28" s="22">
        <v>20334221.329999998</v>
      </c>
      <c r="J28" s="22">
        <v>20381206.82</v>
      </c>
      <c r="K28" s="22">
        <v>20450850</v>
      </c>
      <c r="L28" s="22">
        <v>20450850</v>
      </c>
      <c r="M28" s="22">
        <v>20450850</v>
      </c>
      <c r="N28" s="22">
        <v>20450850</v>
      </c>
      <c r="O28" s="22">
        <v>20450850</v>
      </c>
      <c r="P28" s="22">
        <v>20450850</v>
      </c>
      <c r="Q28" s="22">
        <v>20450850</v>
      </c>
      <c r="R28" s="22">
        <v>20450850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20352.580000000002</v>
      </c>
      <c r="D29" s="22">
        <v>20352.580000000002</v>
      </c>
      <c r="E29" s="22">
        <v>20352.580000000002</v>
      </c>
      <c r="F29" s="22">
        <v>20352.580000000002</v>
      </c>
      <c r="G29" s="22">
        <v>20352.580000000002</v>
      </c>
      <c r="H29" s="22">
        <v>20352.580000000002</v>
      </c>
      <c r="I29" s="22">
        <v>20352.580000000002</v>
      </c>
      <c r="J29" s="22">
        <v>20352.580000000002</v>
      </c>
      <c r="K29" s="22">
        <v>20353.27</v>
      </c>
      <c r="L29" s="22">
        <v>20353.27</v>
      </c>
      <c r="M29" s="22">
        <v>20353.27</v>
      </c>
      <c r="N29" s="22">
        <v>20353.27</v>
      </c>
      <c r="O29" s="22">
        <v>20353.27</v>
      </c>
      <c r="P29" s="22">
        <v>20353.27</v>
      </c>
      <c r="Q29" s="22">
        <v>20353.27</v>
      </c>
      <c r="R29" s="22">
        <v>20353.27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2153977.15</v>
      </c>
      <c r="D30" s="22">
        <v>4065839.05</v>
      </c>
      <c r="E30" s="22">
        <v>4439854</v>
      </c>
      <c r="F30" s="22">
        <v>4449195.0599999996</v>
      </c>
      <c r="G30" s="22">
        <v>8350007.5199999996</v>
      </c>
      <c r="H30" s="22">
        <v>7227804.3300000001</v>
      </c>
      <c r="I30" s="22">
        <v>7409020.4100000001</v>
      </c>
      <c r="J30" s="22">
        <v>7428124.6299999999</v>
      </c>
      <c r="K30" s="22">
        <v>7359060.6399999997</v>
      </c>
      <c r="L30" s="22">
        <v>9162849.2200000007</v>
      </c>
      <c r="M30" s="22">
        <v>10440009.779999999</v>
      </c>
      <c r="N30" s="22">
        <v>11010340.390000001</v>
      </c>
      <c r="O30" s="22">
        <v>12952749.77</v>
      </c>
      <c r="P30" s="22">
        <v>14878099.130000001</v>
      </c>
      <c r="Q30" s="22">
        <v>15858373.52</v>
      </c>
      <c r="R30" s="22">
        <v>16834284.120000001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1911861.91</v>
      </c>
      <c r="D32" s="22">
        <v>374014.95</v>
      </c>
      <c r="E32" s="22">
        <v>9341.0499999999993</v>
      </c>
      <c r="F32" s="22">
        <v>849816.49</v>
      </c>
      <c r="G32" s="22">
        <v>863155.25</v>
      </c>
      <c r="H32" s="22">
        <v>945926.1</v>
      </c>
      <c r="I32" s="22">
        <v>123433.65</v>
      </c>
      <c r="J32" s="22">
        <v>2227107.52</v>
      </c>
      <c r="K32" s="22">
        <v>2107628.7599999998</v>
      </c>
      <c r="L32" s="22">
        <v>1306110.6599999999</v>
      </c>
      <c r="M32" s="22">
        <v>570330.61</v>
      </c>
      <c r="N32" s="22">
        <v>1942409.37</v>
      </c>
      <c r="O32" s="22">
        <v>1925349.36</v>
      </c>
      <c r="P32" s="22">
        <v>980153.58</v>
      </c>
      <c r="Q32" s="22">
        <v>975910.6</v>
      </c>
      <c r="R32" s="22">
        <v>1975853.56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1352432</v>
      </c>
      <c r="D33" s="22">
        <v>1779885.41</v>
      </c>
      <c r="E33" s="22">
        <v>1939694.41</v>
      </c>
      <c r="F33" s="22">
        <v>1972885.73</v>
      </c>
      <c r="G33" s="22">
        <v>695126.22</v>
      </c>
      <c r="H33" s="22">
        <v>740759.34</v>
      </c>
      <c r="I33" s="22">
        <v>1069748.43</v>
      </c>
      <c r="J33" s="22">
        <v>1862173.5</v>
      </c>
      <c r="K33" s="22">
        <v>1046625.09</v>
      </c>
      <c r="L33" s="22">
        <v>682860.9</v>
      </c>
      <c r="M33" s="22">
        <v>535887.18000000005</v>
      </c>
      <c r="N33" s="22">
        <v>651658.28</v>
      </c>
      <c r="O33" s="22">
        <v>354636.29</v>
      </c>
      <c r="P33" s="22">
        <v>270204.42</v>
      </c>
      <c r="Q33" s="22">
        <v>429322.33</v>
      </c>
      <c r="R33" s="22">
        <v>468640.23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7054384.2199999997</v>
      </c>
      <c r="D34" s="22">
        <v>6261212.8200000003</v>
      </c>
      <c r="E34" s="22">
        <v>5739203.8499999996</v>
      </c>
      <c r="F34" s="22">
        <v>5547208.2199999997</v>
      </c>
      <c r="G34" s="22">
        <v>5994730.0800000001</v>
      </c>
      <c r="H34" s="22">
        <v>5856160.0700000003</v>
      </c>
      <c r="I34" s="22">
        <v>6504709.9800000004</v>
      </c>
      <c r="J34" s="22">
        <v>6160688.3899999997</v>
      </c>
      <c r="K34" s="22">
        <v>5662527.2300000004</v>
      </c>
      <c r="L34" s="22">
        <v>4889311.2300000004</v>
      </c>
      <c r="M34" s="22">
        <v>4789811.33</v>
      </c>
      <c r="N34" s="22">
        <v>4640185.8499999996</v>
      </c>
      <c r="O34" s="22">
        <v>6284479.5899999999</v>
      </c>
      <c r="P34" s="22">
        <v>4733544.08</v>
      </c>
      <c r="Q34" s="22">
        <v>4458759.25</v>
      </c>
      <c r="R34" s="22">
        <v>4375831.2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>
        <v>0</v>
      </c>
      <c r="K36" s="53">
        <v>49810.32</v>
      </c>
      <c r="L36" s="53">
        <v>67651.87</v>
      </c>
      <c r="M36" s="53">
        <v>91178.7</v>
      </c>
      <c r="N36" s="53">
        <v>115359.24</v>
      </c>
      <c r="O36" s="53">
        <v>111477.66</v>
      </c>
      <c r="P36" s="53">
        <v>157708.87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6341704.7000000002</v>
      </c>
      <c r="D38" s="53">
        <v>6126048.6500000004</v>
      </c>
      <c r="E38" s="53">
        <v>5674859.7199999997</v>
      </c>
      <c r="F38" s="53">
        <v>5418822.04</v>
      </c>
      <c r="G38" s="53">
        <v>5842222.8499999996</v>
      </c>
      <c r="H38" s="53">
        <v>5513290.3700000001</v>
      </c>
      <c r="I38" s="53">
        <v>5705108.5700000003</v>
      </c>
      <c r="J38" s="53">
        <v>6093268.8099999996</v>
      </c>
      <c r="K38" s="53">
        <v>5392776.3700000001</v>
      </c>
      <c r="L38" s="53">
        <v>4614696.22</v>
      </c>
      <c r="M38" s="53">
        <v>4480712.7</v>
      </c>
      <c r="N38" s="53">
        <v>4155581.77</v>
      </c>
      <c r="O38" s="53">
        <v>4597140.57</v>
      </c>
      <c r="P38" s="53">
        <v>3923126.45</v>
      </c>
      <c r="Q38" s="53">
        <v>3689029.46</v>
      </c>
      <c r="R38" s="53">
        <v>4225256.45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11895.23</v>
      </c>
      <c r="P6" s="59">
        <v>84351.3</v>
      </c>
      <c r="Q6" s="59">
        <v>84351.3</v>
      </c>
      <c r="R6" s="59">
        <v>84351.3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>
        <v>0</v>
      </c>
      <c r="P7" s="59">
        <v>3688.3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180.64</v>
      </c>
      <c r="H15" s="59">
        <v>0</v>
      </c>
      <c r="I15" s="59">
        <v>175.75</v>
      </c>
      <c r="J15" s="59">
        <v>169.94</v>
      </c>
      <c r="K15" s="59">
        <v>148.24</v>
      </c>
      <c r="L15" s="59">
        <v>148.24</v>
      </c>
      <c r="M15" s="59">
        <v>147.02000000000001</v>
      </c>
      <c r="N15" s="59">
        <v>144.46</v>
      </c>
      <c r="O15" s="59">
        <v>148.24</v>
      </c>
      <c r="P15" s="59">
        <v>145.09</v>
      </c>
      <c r="Q15" s="59">
        <v>168.08</v>
      </c>
      <c r="R15" s="59">
        <v>144.27000000000001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91398.66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10421.129999999999</v>
      </c>
      <c r="D23" s="59">
        <v>10782.1</v>
      </c>
      <c r="E23" s="59">
        <v>10888.77</v>
      </c>
      <c r="F23" s="59">
        <v>10962.62</v>
      </c>
      <c r="G23" s="59">
        <v>11118.53</v>
      </c>
      <c r="H23" s="59">
        <v>11487.78</v>
      </c>
      <c r="I23" s="59">
        <v>11487.78</v>
      </c>
      <c r="J23" s="59">
        <v>11471.37</v>
      </c>
      <c r="K23" s="59">
        <v>10979.03</v>
      </c>
      <c r="L23" s="59">
        <v>10979.03</v>
      </c>
      <c r="M23" s="59">
        <v>10445.67</v>
      </c>
      <c r="N23" s="59">
        <v>10586.66</v>
      </c>
      <c r="O23" s="59">
        <v>10249.68</v>
      </c>
      <c r="P23" s="59">
        <v>9423.91</v>
      </c>
      <c r="Q23" s="59">
        <v>9593.6299999999992</v>
      </c>
      <c r="R23" s="59">
        <v>9305.1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20173.02</v>
      </c>
      <c r="D25" s="59">
        <v>20173.02</v>
      </c>
      <c r="E25" s="59">
        <v>20348.02</v>
      </c>
      <c r="F25" s="59">
        <v>20348.02</v>
      </c>
      <c r="G25" s="59">
        <v>20348.02</v>
      </c>
      <c r="H25" s="59">
        <v>20348.02</v>
      </c>
      <c r="I25" s="59">
        <v>20348.02</v>
      </c>
      <c r="J25" s="59">
        <v>20348.02</v>
      </c>
      <c r="K25" s="59">
        <v>20348.02</v>
      </c>
      <c r="L25" s="59">
        <v>20348.02</v>
      </c>
      <c r="M25" s="59">
        <v>20348.02</v>
      </c>
      <c r="N25" s="59">
        <v>20348.02</v>
      </c>
      <c r="O25" s="59">
        <v>20348.02</v>
      </c>
      <c r="P25" s="59">
        <v>20348.02</v>
      </c>
      <c r="Q25" s="59">
        <v>20348.02</v>
      </c>
      <c r="R25" s="59">
        <v>20348.02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255.65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63.91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276.10000000000002</v>
      </c>
      <c r="D32" s="59">
        <v>276.10000000000002</v>
      </c>
      <c r="E32" s="59">
        <v>276.10000000000002</v>
      </c>
      <c r="F32" s="59">
        <v>276.10000000000002</v>
      </c>
      <c r="G32" s="59">
        <v>276.10000000000002</v>
      </c>
      <c r="H32" s="59">
        <v>276.10000000000002</v>
      </c>
      <c r="I32" s="59">
        <v>276.10000000000002</v>
      </c>
      <c r="J32" s="59">
        <v>276.10000000000002</v>
      </c>
      <c r="K32" s="59">
        <v>276.10000000000002</v>
      </c>
      <c r="L32" s="59">
        <v>276.10000000000002</v>
      </c>
      <c r="M32" s="59">
        <v>276.10000000000002</v>
      </c>
      <c r="N32" s="59">
        <v>276.10000000000002</v>
      </c>
      <c r="O32" s="59">
        <v>276.10000000000002</v>
      </c>
      <c r="P32" s="59">
        <v>276.10000000000002</v>
      </c>
      <c r="Q32" s="59">
        <v>276.10000000000002</v>
      </c>
      <c r="R32" s="59">
        <v>276.10000000000002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562.41999999999996</v>
      </c>
      <c r="D35" s="59">
        <v>562.41999999999996</v>
      </c>
      <c r="E35" s="59">
        <v>562.41999999999996</v>
      </c>
      <c r="F35" s="59">
        <v>562.41999999999996</v>
      </c>
      <c r="G35" s="59">
        <v>562.41999999999996</v>
      </c>
      <c r="H35" s="59">
        <v>562.41999999999996</v>
      </c>
      <c r="I35" s="59">
        <v>562.41999999999996</v>
      </c>
      <c r="J35" s="59">
        <v>562.41999999999996</v>
      </c>
      <c r="K35" s="59">
        <v>562.41999999999996</v>
      </c>
      <c r="L35" s="59">
        <v>562.41999999999996</v>
      </c>
      <c r="M35" s="59">
        <v>562.41999999999996</v>
      </c>
      <c r="N35" s="59">
        <v>562.41999999999996</v>
      </c>
      <c r="O35" s="59">
        <v>562.41999999999996</v>
      </c>
      <c r="P35" s="59">
        <v>562.41999999999996</v>
      </c>
      <c r="Q35" s="59">
        <v>562.41999999999996</v>
      </c>
      <c r="R35" s="59">
        <v>562.41999999999996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1037.92</v>
      </c>
      <c r="D37" s="59">
        <v>1136.83</v>
      </c>
      <c r="E37" s="59">
        <v>1136.83</v>
      </c>
      <c r="F37" s="59">
        <v>1136.83</v>
      </c>
      <c r="G37" s="59">
        <v>1136.83</v>
      </c>
      <c r="H37" s="59">
        <v>1136.83</v>
      </c>
      <c r="I37" s="59">
        <v>1136.83</v>
      </c>
      <c r="J37" s="59">
        <v>1136.83</v>
      </c>
      <c r="K37" s="59">
        <v>1136.83</v>
      </c>
      <c r="L37" s="59">
        <v>1136.83</v>
      </c>
      <c r="M37" s="59">
        <v>1136.83</v>
      </c>
      <c r="N37" s="59">
        <v>1136.83</v>
      </c>
      <c r="O37" s="59">
        <v>1136.83</v>
      </c>
      <c r="P37" s="59">
        <v>1136.83</v>
      </c>
      <c r="Q37" s="59">
        <v>1136.83</v>
      </c>
      <c r="R37" s="59">
        <v>1136.83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8968.06</v>
      </c>
      <c r="D42" s="59">
        <v>8968.06</v>
      </c>
      <c r="E42" s="59">
        <v>8968.06</v>
      </c>
      <c r="F42" s="59">
        <v>8968.06</v>
      </c>
      <c r="G42" s="59">
        <v>8968.06</v>
      </c>
      <c r="H42" s="59">
        <v>8968.06</v>
      </c>
      <c r="I42" s="59">
        <v>8968.06</v>
      </c>
      <c r="J42" s="59">
        <v>8968.06</v>
      </c>
      <c r="K42" s="59">
        <v>8968.06</v>
      </c>
      <c r="L42" s="59">
        <v>8968.06</v>
      </c>
      <c r="M42" s="59">
        <v>8968.06</v>
      </c>
      <c r="N42" s="59">
        <v>8968.06</v>
      </c>
      <c r="O42" s="59">
        <v>8968.06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343.59</v>
      </c>
      <c r="D43" s="59">
        <v>1498.59</v>
      </c>
      <c r="E43" s="59">
        <v>1498.59</v>
      </c>
      <c r="F43" s="59">
        <v>1498.59</v>
      </c>
      <c r="G43" s="59">
        <v>1498.59</v>
      </c>
      <c r="H43" s="59">
        <v>1498.59</v>
      </c>
      <c r="I43" s="59">
        <v>1498.59</v>
      </c>
      <c r="J43" s="59">
        <v>1498.59</v>
      </c>
      <c r="K43" s="59">
        <v>1498.59</v>
      </c>
      <c r="L43" s="59">
        <v>1498.59</v>
      </c>
      <c r="M43" s="59">
        <v>1498.59</v>
      </c>
      <c r="N43" s="59">
        <v>1498.59</v>
      </c>
      <c r="O43" s="59">
        <v>1498.59</v>
      </c>
      <c r="P43" s="59">
        <v>1498.59</v>
      </c>
      <c r="Q43" s="59">
        <v>1498.59</v>
      </c>
      <c r="R43" s="59">
        <v>1498.59</v>
      </c>
    </row>
    <row r="44" spans="2:18" x14ac:dyDescent="0.2">
      <c r="B44" s="4">
        <v>1980</v>
      </c>
      <c r="C44" s="59">
        <v>24466.34</v>
      </c>
      <c r="D44" s="59">
        <v>25306.34</v>
      </c>
      <c r="E44" s="59">
        <v>25306.34</v>
      </c>
      <c r="F44" s="59">
        <v>25306.34</v>
      </c>
      <c r="G44" s="59">
        <v>25306.34</v>
      </c>
      <c r="H44" s="59">
        <v>25306.34</v>
      </c>
      <c r="I44" s="59">
        <v>25306.34</v>
      </c>
      <c r="J44" s="59">
        <v>25306.34</v>
      </c>
      <c r="K44" s="59">
        <v>25306.34</v>
      </c>
      <c r="L44" s="59">
        <v>25306.34</v>
      </c>
      <c r="M44" s="59">
        <v>25306.34</v>
      </c>
      <c r="N44" s="59">
        <v>25306.34</v>
      </c>
      <c r="O44" s="59">
        <v>25306.34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1264.94</v>
      </c>
      <c r="D45" s="59">
        <v>1334.94</v>
      </c>
      <c r="E45" s="59">
        <v>1334.94</v>
      </c>
      <c r="F45" s="59">
        <v>1334.94</v>
      </c>
      <c r="G45" s="59">
        <v>1334.94</v>
      </c>
      <c r="H45" s="59">
        <v>1334.94</v>
      </c>
      <c r="I45" s="59">
        <v>1334.94</v>
      </c>
      <c r="J45" s="59">
        <v>1334.94</v>
      </c>
      <c r="K45" s="59">
        <v>1334.94</v>
      </c>
      <c r="L45" s="59">
        <v>1334.94</v>
      </c>
      <c r="M45" s="59">
        <v>1334.94</v>
      </c>
      <c r="N45" s="59">
        <v>1334.94</v>
      </c>
      <c r="O45" s="59">
        <v>1334.94</v>
      </c>
      <c r="P45" s="59">
        <v>1334.94</v>
      </c>
      <c r="Q45" s="59">
        <v>1334.94</v>
      </c>
      <c r="R45" s="59">
        <v>1334.94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44818.400000000001</v>
      </c>
      <c r="D48" s="59">
        <v>46886.89</v>
      </c>
      <c r="E48" s="59">
        <v>54649.62</v>
      </c>
      <c r="F48" s="59">
        <v>65129.31</v>
      </c>
      <c r="G48" s="59">
        <v>66798.3</v>
      </c>
      <c r="H48" s="59">
        <v>65523.62</v>
      </c>
      <c r="I48" s="59">
        <v>48877.71</v>
      </c>
      <c r="J48" s="59">
        <v>42360.68</v>
      </c>
      <c r="K48" s="59">
        <v>40083.65</v>
      </c>
      <c r="L48" s="59">
        <v>40083.65</v>
      </c>
      <c r="M48" s="59">
        <v>35734.639999999999</v>
      </c>
      <c r="N48" s="59">
        <v>34392.080000000002</v>
      </c>
      <c r="O48" s="59">
        <v>50610.04</v>
      </c>
      <c r="P48" s="59">
        <v>42517.46</v>
      </c>
      <c r="Q48" s="59">
        <v>74399.360000000001</v>
      </c>
      <c r="R48" s="59">
        <v>59018.52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2463.92</v>
      </c>
      <c r="E53" s="59">
        <v>2463.92</v>
      </c>
      <c r="F53" s="59">
        <v>2463.92</v>
      </c>
      <c r="G53" s="59">
        <v>2463.92</v>
      </c>
      <c r="H53" s="59">
        <v>2463.92</v>
      </c>
      <c r="I53" s="59">
        <v>2463.92</v>
      </c>
      <c r="J53" s="59">
        <v>2463.92</v>
      </c>
      <c r="K53" s="59">
        <v>2463.92</v>
      </c>
      <c r="L53" s="59">
        <v>2463.92</v>
      </c>
      <c r="M53" s="59">
        <v>2463.92</v>
      </c>
      <c r="N53" s="59">
        <v>2463.92</v>
      </c>
      <c r="O53" s="59">
        <v>2463.92</v>
      </c>
      <c r="P53" s="59">
        <v>2463.92</v>
      </c>
      <c r="Q53" s="59">
        <v>2463.92</v>
      </c>
      <c r="R53" s="59">
        <v>2463.92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36334.449999999997</v>
      </c>
      <c r="D55" s="59">
        <v>36334.449999999997</v>
      </c>
      <c r="E55" s="59">
        <v>36334.449999999997</v>
      </c>
      <c r="F55" s="59">
        <v>36334.449999999997</v>
      </c>
      <c r="G55" s="59">
        <v>36334.449999999997</v>
      </c>
      <c r="H55" s="59">
        <v>36334.449999999997</v>
      </c>
      <c r="I55" s="59">
        <v>36334.449999999997</v>
      </c>
      <c r="J55" s="59">
        <v>36334.449999999997</v>
      </c>
      <c r="K55" s="59">
        <v>36334.449999999997</v>
      </c>
      <c r="L55" s="59">
        <v>36334.449999999997</v>
      </c>
      <c r="M55" s="59">
        <v>36334.449999999997</v>
      </c>
      <c r="N55" s="59">
        <v>36334.449999999997</v>
      </c>
      <c r="O55" s="59">
        <v>36334.449999999997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3752.88</v>
      </c>
      <c r="D58" s="59">
        <v>9300.3799999999992</v>
      </c>
      <c r="E58" s="59">
        <v>9300.3799999999992</v>
      </c>
      <c r="F58" s="59">
        <v>9300.3799999999992</v>
      </c>
      <c r="G58" s="59">
        <v>9300.3799999999992</v>
      </c>
      <c r="H58" s="59">
        <v>9300.3799999999992</v>
      </c>
      <c r="I58" s="59">
        <v>9300.3799999999992</v>
      </c>
      <c r="J58" s="59">
        <v>9300.3799999999992</v>
      </c>
      <c r="K58" s="59">
        <v>9300.3799999999992</v>
      </c>
      <c r="L58" s="59">
        <v>9300.3799999999992</v>
      </c>
      <c r="M58" s="59">
        <v>9300.3799999999992</v>
      </c>
      <c r="N58" s="59">
        <v>9300.3799999999992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25.59</v>
      </c>
      <c r="D60" s="59">
        <v>142.16</v>
      </c>
      <c r="E60" s="59">
        <v>165.7</v>
      </c>
      <c r="F60" s="59">
        <v>197.48</v>
      </c>
      <c r="G60" s="59">
        <v>202.54</v>
      </c>
      <c r="H60" s="59">
        <v>196.42</v>
      </c>
      <c r="I60" s="59">
        <v>146.52000000000001</v>
      </c>
      <c r="J60" s="59">
        <v>126.98</v>
      </c>
      <c r="K60" s="59">
        <v>120.16</v>
      </c>
      <c r="L60" s="59">
        <v>120.16</v>
      </c>
      <c r="M60" s="59">
        <v>105.92</v>
      </c>
      <c r="N60" s="59">
        <v>101.94</v>
      </c>
      <c r="O60" s="59">
        <v>139.47</v>
      </c>
      <c r="P60" s="59">
        <v>117.17</v>
      </c>
      <c r="Q60" s="59">
        <v>205.03</v>
      </c>
      <c r="R60" s="59">
        <v>162.63999999999999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241.84</v>
      </c>
      <c r="D62" s="59">
        <v>539.34</v>
      </c>
      <c r="E62" s="59">
        <v>539.34</v>
      </c>
      <c r="F62" s="59">
        <v>539.34</v>
      </c>
      <c r="G62" s="59">
        <v>539.34</v>
      </c>
      <c r="H62" s="59">
        <v>539.34</v>
      </c>
      <c r="I62" s="59">
        <v>539.34</v>
      </c>
      <c r="J62" s="59">
        <v>539.34</v>
      </c>
      <c r="K62" s="59">
        <v>539.34</v>
      </c>
      <c r="L62" s="59">
        <v>539.34</v>
      </c>
      <c r="M62" s="59">
        <v>539.34</v>
      </c>
      <c r="N62" s="59">
        <v>539.34</v>
      </c>
      <c r="O62" s="59">
        <v>539.34</v>
      </c>
      <c r="P62" s="59">
        <v>539.34</v>
      </c>
      <c r="Q62" s="59">
        <v>539.34</v>
      </c>
      <c r="R62" s="59">
        <v>539.34</v>
      </c>
    </row>
    <row r="63" spans="2:18" x14ac:dyDescent="0.2">
      <c r="B63" s="4">
        <v>1961</v>
      </c>
      <c r="C63" s="59">
        <v>311.38</v>
      </c>
      <c r="D63" s="59">
        <v>311.38</v>
      </c>
      <c r="E63" s="59">
        <v>311.38</v>
      </c>
      <c r="F63" s="59">
        <v>311.38</v>
      </c>
      <c r="G63" s="59">
        <v>311.38</v>
      </c>
      <c r="H63" s="59">
        <v>311.38</v>
      </c>
      <c r="I63" s="59">
        <v>311.38</v>
      </c>
      <c r="J63" s="59">
        <v>311.38</v>
      </c>
      <c r="K63" s="59">
        <v>311.38</v>
      </c>
      <c r="L63" s="59">
        <v>311.38</v>
      </c>
      <c r="M63" s="59">
        <v>311.38</v>
      </c>
      <c r="N63" s="59">
        <v>311.38</v>
      </c>
      <c r="O63" s="59">
        <v>311.38</v>
      </c>
      <c r="P63" s="59">
        <v>311.38</v>
      </c>
      <c r="Q63" s="59">
        <v>311.38</v>
      </c>
      <c r="R63" s="59">
        <v>311.38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2792.16</v>
      </c>
      <c r="D69" s="59">
        <v>3667.16</v>
      </c>
      <c r="E69" s="59">
        <v>3667.16</v>
      </c>
      <c r="F69" s="59">
        <v>3667.16</v>
      </c>
      <c r="G69" s="59">
        <v>3667.16</v>
      </c>
      <c r="H69" s="59">
        <v>3667.16</v>
      </c>
      <c r="I69" s="59">
        <v>3667.16</v>
      </c>
      <c r="J69" s="59">
        <v>3667.16</v>
      </c>
      <c r="K69" s="59">
        <v>3667.16</v>
      </c>
      <c r="L69" s="59">
        <v>3667.16</v>
      </c>
      <c r="M69" s="59">
        <v>3667.16</v>
      </c>
      <c r="N69" s="59">
        <v>3667.16</v>
      </c>
      <c r="O69" s="59">
        <v>3667.16</v>
      </c>
      <c r="P69" s="59">
        <v>3667.16</v>
      </c>
      <c r="Q69" s="59">
        <v>3667.16</v>
      </c>
      <c r="R69" s="59">
        <v>3667.16</v>
      </c>
    </row>
    <row r="70" spans="2:18" x14ac:dyDescent="0.2">
      <c r="B70" s="4">
        <v>1954</v>
      </c>
      <c r="C70" s="59">
        <v>1180.58</v>
      </c>
      <c r="D70" s="59">
        <v>3403.08</v>
      </c>
      <c r="E70" s="59">
        <v>3403.08</v>
      </c>
      <c r="F70" s="59">
        <v>3403.08</v>
      </c>
      <c r="G70" s="59">
        <v>3403.08</v>
      </c>
      <c r="H70" s="59">
        <v>3403.08</v>
      </c>
      <c r="I70" s="59">
        <v>3403.08</v>
      </c>
      <c r="J70" s="59">
        <v>3403.08</v>
      </c>
      <c r="K70" s="59">
        <v>3403.08</v>
      </c>
      <c r="L70" s="59">
        <v>3403.08</v>
      </c>
      <c r="M70" s="59">
        <v>3403.08</v>
      </c>
      <c r="N70" s="59">
        <v>3403.08</v>
      </c>
      <c r="O70" s="59">
        <v>3403.08</v>
      </c>
      <c r="P70" s="59">
        <v>796.15</v>
      </c>
      <c r="Q70" s="59">
        <v>796.15</v>
      </c>
      <c r="R70" s="59">
        <v>796.15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17048.52</v>
      </c>
      <c r="D76" s="59">
        <v>43333.52</v>
      </c>
      <c r="E76" s="59">
        <v>43333.52</v>
      </c>
      <c r="F76" s="59">
        <v>43333.52</v>
      </c>
      <c r="G76" s="59">
        <v>43333.52</v>
      </c>
      <c r="H76" s="59">
        <v>43333.52</v>
      </c>
      <c r="I76" s="59">
        <v>43333.52</v>
      </c>
      <c r="J76" s="59">
        <v>43333.52</v>
      </c>
      <c r="K76" s="59">
        <v>43333.52</v>
      </c>
      <c r="L76" s="59">
        <v>43333.52</v>
      </c>
      <c r="M76" s="59">
        <v>43333.52</v>
      </c>
      <c r="N76" s="59">
        <v>43333.52</v>
      </c>
      <c r="O76" s="59">
        <v>43333.52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233.15</v>
      </c>
      <c r="D94" s="59">
        <v>233.15</v>
      </c>
      <c r="E94" s="59">
        <v>233.15</v>
      </c>
      <c r="F94" s="59">
        <v>233.15</v>
      </c>
      <c r="G94" s="59">
        <v>233.15</v>
      </c>
      <c r="H94" s="59">
        <v>233.15</v>
      </c>
      <c r="I94" s="59">
        <v>233.15</v>
      </c>
      <c r="J94" s="59">
        <v>233.15</v>
      </c>
      <c r="K94" s="59">
        <v>233.15</v>
      </c>
      <c r="L94" s="59">
        <v>233.15</v>
      </c>
      <c r="M94" s="59">
        <v>233.15</v>
      </c>
      <c r="N94" s="59">
        <v>233.15</v>
      </c>
      <c r="O94" s="59">
        <v>233.15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216653.82999999996</v>
      </c>
      <c r="E95" s="6">
        <f>SUM(E16:E94)</f>
        <v>224721.77</v>
      </c>
      <c r="F95" s="6">
        <f>SUM(F15:F94)</f>
        <v>235307.08999999997</v>
      </c>
      <c r="G95" s="6">
        <f>SUM(G14:G94)</f>
        <v>237317.69</v>
      </c>
      <c r="H95" s="6">
        <f t="shared" ref="H95:M95" si="0">SUM(H8:H94)</f>
        <v>236225.5</v>
      </c>
      <c r="I95" s="6">
        <f t="shared" si="0"/>
        <v>219705.43999999997</v>
      </c>
      <c r="J95" s="6">
        <f t="shared" si="0"/>
        <v>213146.65</v>
      </c>
      <c r="K95" s="6">
        <f t="shared" si="0"/>
        <v>210348.75999999998</v>
      </c>
      <c r="L95" s="6">
        <f t="shared" si="0"/>
        <v>210348.75999999998</v>
      </c>
      <c r="M95" s="6">
        <f t="shared" si="0"/>
        <v>205450.93</v>
      </c>
      <c r="N95" s="13">
        <f>SUM(N4:N94)</f>
        <v>204242.81999999998</v>
      </c>
      <c r="O95" s="13">
        <f>SUM(O4:O94)</f>
        <v>222759.95999999996</v>
      </c>
      <c r="P95" s="13">
        <f>SUM(P4:P94)</f>
        <v>173178.08000000005</v>
      </c>
      <c r="Q95" s="13">
        <f>SUM(Q4:Q94)</f>
        <v>201652.25000000003</v>
      </c>
      <c r="R95" s="13">
        <f>SUM(R3:R94)</f>
        <v>185916.68000000005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140000</v>
      </c>
      <c r="Q99" s="59">
        <v>140000</v>
      </c>
      <c r="R99" s="59">
        <v>140000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852.33</v>
      </c>
      <c r="O101" s="59">
        <v>5168.99</v>
      </c>
      <c r="P101" s="59">
        <v>4342.47</v>
      </c>
      <c r="Q101" s="59">
        <v>11569.25</v>
      </c>
      <c r="R101" s="59">
        <v>9177.5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21428.86</v>
      </c>
      <c r="N102" s="59">
        <v>21406.98</v>
      </c>
      <c r="O102" s="59">
        <v>21889.9</v>
      </c>
      <c r="P102" s="59">
        <v>21412.84</v>
      </c>
      <c r="Q102" s="59">
        <v>22757.74</v>
      </c>
      <c r="R102" s="59">
        <v>21848.85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63334.51</v>
      </c>
      <c r="I107" s="59">
        <v>63334.51</v>
      </c>
      <c r="J107" s="59">
        <v>63334.51</v>
      </c>
      <c r="K107" s="59">
        <v>63334.51</v>
      </c>
      <c r="L107" s="59">
        <v>63334.51</v>
      </c>
      <c r="M107" s="59">
        <v>63334.51</v>
      </c>
      <c r="N107" s="59">
        <v>63334.51</v>
      </c>
      <c r="O107" s="59">
        <v>63334.51</v>
      </c>
      <c r="P107" s="59">
        <v>63334.51</v>
      </c>
      <c r="Q107" s="59">
        <v>63334.51</v>
      </c>
      <c r="R107" s="59">
        <v>63334.51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879.15</v>
      </c>
      <c r="G109" s="59">
        <v>2164.6799999999998</v>
      </c>
      <c r="H109" s="59">
        <v>874.43</v>
      </c>
      <c r="I109" s="59">
        <v>1881.1</v>
      </c>
      <c r="J109" s="59">
        <v>1753.53</v>
      </c>
      <c r="K109" s="59">
        <v>1571.41</v>
      </c>
      <c r="L109" s="59">
        <v>1571.41</v>
      </c>
      <c r="M109" s="59">
        <v>1499.46</v>
      </c>
      <c r="N109" s="59">
        <v>1463.85</v>
      </c>
      <c r="O109" s="59">
        <v>1657.38</v>
      </c>
      <c r="P109" s="59">
        <v>1536.09</v>
      </c>
      <c r="Q109" s="59">
        <v>2087.94</v>
      </c>
      <c r="R109" s="59">
        <v>1732.76</v>
      </c>
    </row>
    <row r="110" spans="1:18" x14ac:dyDescent="0.2">
      <c r="B110" s="4">
        <v>2008</v>
      </c>
      <c r="C110" s="28"/>
      <c r="D110" s="28"/>
      <c r="E110" s="59">
        <v>3205.74</v>
      </c>
      <c r="F110" s="59">
        <v>4003.04</v>
      </c>
      <c r="G110" s="59">
        <v>4482.3100000000004</v>
      </c>
      <c r="H110" s="59">
        <v>4358.1400000000003</v>
      </c>
      <c r="I110" s="59">
        <v>4264.8100000000004</v>
      </c>
      <c r="J110" s="59">
        <v>4042.97</v>
      </c>
      <c r="K110" s="59">
        <v>3665.65</v>
      </c>
      <c r="L110" s="59">
        <v>3665.65</v>
      </c>
      <c r="M110" s="59">
        <v>3733.33</v>
      </c>
      <c r="N110" s="59">
        <v>3731.96</v>
      </c>
      <c r="O110" s="59">
        <v>3791.22</v>
      </c>
      <c r="P110" s="59">
        <v>3837.82</v>
      </c>
      <c r="Q110" s="59">
        <v>3868.52</v>
      </c>
      <c r="R110" s="59">
        <v>3719.18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1040.0899999999999</v>
      </c>
      <c r="D112" s="59">
        <v>966.57</v>
      </c>
      <c r="E112" s="59">
        <v>1126.5999999999999</v>
      </c>
      <c r="F112" s="59">
        <v>1342.64</v>
      </c>
      <c r="G112" s="59">
        <v>1377.05</v>
      </c>
      <c r="H112" s="59">
        <v>1335.44</v>
      </c>
      <c r="I112" s="59">
        <v>996.18</v>
      </c>
      <c r="J112" s="59">
        <v>863.36</v>
      </c>
      <c r="K112" s="59">
        <v>816.95</v>
      </c>
      <c r="L112" s="59">
        <v>816.95</v>
      </c>
      <c r="M112" s="59">
        <v>720.13</v>
      </c>
      <c r="N112" s="59">
        <v>693.07</v>
      </c>
      <c r="O112" s="59">
        <v>948.25</v>
      </c>
      <c r="P112" s="59">
        <v>796.63</v>
      </c>
      <c r="Q112" s="59">
        <v>1393.98</v>
      </c>
      <c r="R112" s="59">
        <v>1105.8</v>
      </c>
    </row>
    <row r="113" spans="2:18" x14ac:dyDescent="0.2">
      <c r="B113" s="4">
        <v>2005</v>
      </c>
      <c r="C113" s="59">
        <v>7871.44</v>
      </c>
      <c r="D113" s="59">
        <v>7315.07</v>
      </c>
      <c r="E113" s="59">
        <v>8526.17</v>
      </c>
      <c r="F113" s="59">
        <v>10161.16</v>
      </c>
      <c r="G113" s="59">
        <v>10421.549999999999</v>
      </c>
      <c r="H113" s="59">
        <v>10106.66</v>
      </c>
      <c r="I113" s="59">
        <v>7539.12</v>
      </c>
      <c r="J113" s="59">
        <v>6533.91</v>
      </c>
      <c r="K113" s="59">
        <v>6182.69</v>
      </c>
      <c r="L113" s="59">
        <v>6182.69</v>
      </c>
      <c r="M113" s="59">
        <v>5449.97</v>
      </c>
      <c r="N113" s="59">
        <v>5245.21</v>
      </c>
      <c r="O113" s="59">
        <v>7176.42</v>
      </c>
      <c r="P113" s="59">
        <v>6028.91</v>
      </c>
      <c r="Q113" s="59">
        <v>10549.71</v>
      </c>
      <c r="R113" s="59">
        <v>8368.73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2778.06</v>
      </c>
      <c r="D117" s="59">
        <v>2670.13</v>
      </c>
      <c r="E117" s="59">
        <v>2445.5100000000002</v>
      </c>
      <c r="F117" s="59">
        <v>2159.37</v>
      </c>
      <c r="G117" s="59">
        <v>2214.71</v>
      </c>
      <c r="H117" s="59">
        <v>2147.79</v>
      </c>
      <c r="I117" s="59">
        <v>1602.15</v>
      </c>
      <c r="J117" s="59">
        <v>1388.53</v>
      </c>
      <c r="K117" s="59">
        <v>1733.13</v>
      </c>
      <c r="L117" s="59">
        <v>1733.13</v>
      </c>
      <c r="M117" s="59">
        <v>1158.18</v>
      </c>
      <c r="N117" s="59">
        <v>1114.67</v>
      </c>
      <c r="O117" s="59">
        <v>1525.08</v>
      </c>
      <c r="P117" s="59">
        <v>1281.22</v>
      </c>
      <c r="Q117" s="59">
        <v>2241.94</v>
      </c>
      <c r="R117" s="59">
        <v>1778.46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17603.349999999999</v>
      </c>
      <c r="D119" s="59">
        <v>18664.71</v>
      </c>
      <c r="E119" s="59">
        <v>18945</v>
      </c>
      <c r="F119" s="59">
        <v>19038.419999999998</v>
      </c>
      <c r="G119" s="59">
        <v>19204.52</v>
      </c>
      <c r="H119" s="59">
        <v>19567.849999999999</v>
      </c>
      <c r="I119" s="59">
        <v>19318.71</v>
      </c>
      <c r="J119" s="59">
        <v>18768.52</v>
      </c>
      <c r="K119" s="59">
        <v>16910.36</v>
      </c>
      <c r="L119" s="59">
        <v>16910.36</v>
      </c>
      <c r="M119" s="59">
        <v>15581.61</v>
      </c>
      <c r="N119" s="59">
        <v>15185.12</v>
      </c>
      <c r="O119" s="59">
        <v>15527.68</v>
      </c>
      <c r="P119" s="59">
        <v>15189.28</v>
      </c>
      <c r="Q119" s="59">
        <v>16143.29</v>
      </c>
      <c r="R119" s="59">
        <v>15498.56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1658.58</v>
      </c>
      <c r="D123" s="59">
        <v>1541.35</v>
      </c>
      <c r="E123" s="59">
        <v>1796.54</v>
      </c>
      <c r="F123" s="59">
        <v>2141.04</v>
      </c>
      <c r="G123" s="59">
        <v>2195.91</v>
      </c>
      <c r="H123" s="59">
        <v>2129.56</v>
      </c>
      <c r="I123" s="59">
        <v>1588.56</v>
      </c>
      <c r="J123" s="59">
        <v>1376.75</v>
      </c>
      <c r="K123" s="59">
        <v>1302.74</v>
      </c>
      <c r="L123" s="59">
        <v>1302.74</v>
      </c>
      <c r="M123" s="59">
        <v>1148.3499999999999</v>
      </c>
      <c r="N123" s="59">
        <v>1105.21</v>
      </c>
      <c r="O123" s="59">
        <v>1512.13</v>
      </c>
      <c r="P123" s="59">
        <v>1270.3399999999999</v>
      </c>
      <c r="Q123" s="59">
        <v>2222.91</v>
      </c>
      <c r="R123" s="59">
        <v>1763.36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10314.290000000001</v>
      </c>
      <c r="D137" s="59">
        <v>10314.290000000001</v>
      </c>
      <c r="E137" s="59">
        <v>10314.290000000001</v>
      </c>
      <c r="F137" s="59">
        <v>10314.290000000001</v>
      </c>
      <c r="G137" s="59">
        <v>10314.290000000001</v>
      </c>
      <c r="H137" s="59">
        <v>10314.290000000001</v>
      </c>
      <c r="I137" s="59">
        <v>10314.290000000001</v>
      </c>
      <c r="J137" s="59">
        <v>10314.290000000001</v>
      </c>
      <c r="K137" s="59">
        <v>10314.290000000001</v>
      </c>
      <c r="L137" s="59">
        <v>10314.290000000001</v>
      </c>
      <c r="M137" s="59">
        <v>10314.290000000001</v>
      </c>
      <c r="N137" s="59">
        <v>10314.290000000001</v>
      </c>
      <c r="O137" s="59">
        <v>10314.290000000001</v>
      </c>
      <c r="P137" s="59">
        <v>10314.290000000001</v>
      </c>
      <c r="Q137" s="59">
        <v>10314.290000000001</v>
      </c>
      <c r="R137" s="59">
        <v>10314.290000000001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92605.7</v>
      </c>
      <c r="D144" s="59">
        <v>92605.7</v>
      </c>
      <c r="E144" s="59">
        <v>92605.7</v>
      </c>
      <c r="F144" s="59">
        <v>92605.7</v>
      </c>
      <c r="G144" s="59">
        <v>92605.7</v>
      </c>
      <c r="H144" s="59">
        <v>92605.7</v>
      </c>
      <c r="I144" s="59">
        <v>92605.7</v>
      </c>
      <c r="J144" s="59">
        <v>92605.7</v>
      </c>
      <c r="K144" s="59">
        <v>92605.7</v>
      </c>
      <c r="L144" s="59">
        <v>92605.7</v>
      </c>
      <c r="M144" s="59">
        <v>92605.7</v>
      </c>
      <c r="N144" s="59">
        <v>92605.7</v>
      </c>
      <c r="O144" s="59">
        <v>92605.7</v>
      </c>
      <c r="P144" s="59">
        <v>92605.7</v>
      </c>
      <c r="Q144" s="59">
        <v>92605.7</v>
      </c>
      <c r="R144" s="59">
        <v>92605.7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20919</v>
      </c>
      <c r="D150" s="59">
        <v>20919</v>
      </c>
      <c r="E150" s="59">
        <v>20919</v>
      </c>
      <c r="F150" s="59">
        <v>20919</v>
      </c>
      <c r="G150" s="59">
        <v>20919</v>
      </c>
      <c r="H150" s="59">
        <v>20919</v>
      </c>
      <c r="I150" s="59">
        <v>20919</v>
      </c>
      <c r="J150" s="59">
        <v>20919</v>
      </c>
      <c r="K150" s="59">
        <v>20919</v>
      </c>
      <c r="L150" s="59">
        <v>20919</v>
      </c>
      <c r="M150" s="59">
        <v>20919</v>
      </c>
      <c r="N150" s="59">
        <v>20919</v>
      </c>
      <c r="O150" s="59">
        <v>20919</v>
      </c>
      <c r="P150" s="59">
        <v>20919</v>
      </c>
      <c r="Q150" s="59">
        <v>20919</v>
      </c>
      <c r="R150" s="59">
        <v>20919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4495.28</v>
      </c>
      <c r="D152" s="59">
        <v>4495.28</v>
      </c>
      <c r="E152" s="59">
        <v>4495.28</v>
      </c>
      <c r="F152" s="59">
        <v>4495.28</v>
      </c>
      <c r="G152" s="59">
        <v>4495.28</v>
      </c>
      <c r="H152" s="59">
        <v>4495.28</v>
      </c>
      <c r="I152" s="59">
        <v>4495.28</v>
      </c>
      <c r="J152" s="59">
        <v>4495.28</v>
      </c>
      <c r="K152" s="59">
        <v>4495.28</v>
      </c>
      <c r="L152" s="59">
        <v>4495.28</v>
      </c>
      <c r="M152" s="59">
        <v>4495.28</v>
      </c>
      <c r="N152" s="59">
        <v>4495.28</v>
      </c>
      <c r="O152" s="59">
        <v>4495.28</v>
      </c>
      <c r="P152" s="59">
        <v>4495.28</v>
      </c>
      <c r="Q152" s="59">
        <v>4495.28</v>
      </c>
      <c r="R152" s="59">
        <v>4495.28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7673.47</v>
      </c>
      <c r="D154" s="59">
        <v>2251.2199999999998</v>
      </c>
      <c r="E154" s="59">
        <v>2251.2199999999998</v>
      </c>
      <c r="F154" s="59">
        <v>2251.2199999999998</v>
      </c>
      <c r="G154" s="59">
        <v>2251.2199999999998</v>
      </c>
      <c r="H154" s="59">
        <v>2251.2199999999998</v>
      </c>
      <c r="I154" s="59">
        <v>2251.2199999999998</v>
      </c>
      <c r="J154" s="59">
        <v>2251.2199999999998</v>
      </c>
      <c r="K154" s="59">
        <v>2251.2199999999998</v>
      </c>
      <c r="L154" s="59">
        <v>2251.2199999999998</v>
      </c>
      <c r="M154" s="59">
        <v>2251.2199999999998</v>
      </c>
      <c r="N154" s="59">
        <v>2251.2199999999998</v>
      </c>
      <c r="O154" s="59">
        <v>2251.2199999999998</v>
      </c>
      <c r="P154" s="59">
        <v>2251.2199999999998</v>
      </c>
      <c r="Q154" s="59">
        <v>2251.2199999999998</v>
      </c>
      <c r="R154" s="59">
        <v>2251.2199999999998</v>
      </c>
    </row>
    <row r="155" spans="2:18" x14ac:dyDescent="0.2">
      <c r="B155" s="4">
        <v>1963</v>
      </c>
      <c r="C155" s="59">
        <v>7805.38</v>
      </c>
      <c r="D155" s="59">
        <v>7805.38</v>
      </c>
      <c r="E155" s="59">
        <v>7805.38</v>
      </c>
      <c r="F155" s="59">
        <v>7805.38</v>
      </c>
      <c r="G155" s="59">
        <v>7805.38</v>
      </c>
      <c r="H155" s="59">
        <v>7805.38</v>
      </c>
      <c r="I155" s="59">
        <v>7805.38</v>
      </c>
      <c r="J155" s="59">
        <v>7805.38</v>
      </c>
      <c r="K155" s="59">
        <v>7805.38</v>
      </c>
      <c r="L155" s="59">
        <v>7805.38</v>
      </c>
      <c r="M155" s="59">
        <v>7805.38</v>
      </c>
      <c r="N155" s="59">
        <v>7805.38</v>
      </c>
      <c r="O155" s="59">
        <v>7805.38</v>
      </c>
      <c r="P155" s="59">
        <v>7805.38</v>
      </c>
      <c r="Q155" s="59">
        <v>7805.38</v>
      </c>
      <c r="R155" s="59">
        <v>7805.38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50404.68</v>
      </c>
      <c r="D157" s="59">
        <v>48930.63</v>
      </c>
      <c r="E157" s="59">
        <v>48930.63</v>
      </c>
      <c r="F157" s="59">
        <v>48930.63</v>
      </c>
      <c r="G157" s="59">
        <v>48930.63</v>
      </c>
      <c r="H157" s="59">
        <v>48930.63</v>
      </c>
      <c r="I157" s="59">
        <v>48930.63</v>
      </c>
      <c r="J157" s="59">
        <v>48930.63</v>
      </c>
      <c r="K157" s="59">
        <v>48930.63</v>
      </c>
      <c r="L157" s="59">
        <v>48930.63</v>
      </c>
      <c r="M157" s="59">
        <v>48930.63</v>
      </c>
      <c r="N157" s="59">
        <v>48930.63</v>
      </c>
      <c r="O157" s="59">
        <v>48930.63</v>
      </c>
      <c r="P157" s="59">
        <v>48930.63</v>
      </c>
      <c r="Q157" s="59">
        <v>48930.63</v>
      </c>
      <c r="R157" s="59">
        <v>48930.63</v>
      </c>
    </row>
    <row r="158" spans="2:18" x14ac:dyDescent="0.2">
      <c r="B158" s="4">
        <v>1960</v>
      </c>
      <c r="C158" s="59">
        <v>3086.67</v>
      </c>
      <c r="D158" s="59">
        <v>3086.67</v>
      </c>
      <c r="E158" s="59">
        <v>3086.67</v>
      </c>
      <c r="F158" s="59">
        <v>3086.67</v>
      </c>
      <c r="G158" s="59">
        <v>3086.67</v>
      </c>
      <c r="H158" s="59">
        <v>3086.67</v>
      </c>
      <c r="I158" s="59">
        <v>3086.67</v>
      </c>
      <c r="J158" s="59">
        <v>3086.67</v>
      </c>
      <c r="K158" s="59">
        <v>3086.67</v>
      </c>
      <c r="L158" s="59">
        <v>3086.67</v>
      </c>
      <c r="M158" s="59">
        <v>3086.67</v>
      </c>
      <c r="N158" s="59">
        <v>3086.67</v>
      </c>
      <c r="O158" s="59">
        <v>3086.67</v>
      </c>
      <c r="P158" s="59">
        <v>3086.67</v>
      </c>
      <c r="Q158" s="59">
        <v>3086.67</v>
      </c>
      <c r="R158" s="59">
        <v>3086.67</v>
      </c>
    </row>
    <row r="159" spans="2:18" x14ac:dyDescent="0.2">
      <c r="B159" s="4">
        <v>1959</v>
      </c>
      <c r="C159" s="59">
        <v>19259.849999999999</v>
      </c>
      <c r="D159" s="59">
        <v>19259.849999999999</v>
      </c>
      <c r="E159" s="59">
        <v>19259.849999999999</v>
      </c>
      <c r="F159" s="59">
        <v>19259.849999999999</v>
      </c>
      <c r="G159" s="59">
        <v>19259.849999999999</v>
      </c>
      <c r="H159" s="59">
        <v>19259.849999999999</v>
      </c>
      <c r="I159" s="59">
        <v>19259.849999999999</v>
      </c>
      <c r="J159" s="59">
        <v>19259.849999999999</v>
      </c>
      <c r="K159" s="59">
        <v>19259.849999999999</v>
      </c>
      <c r="L159" s="59">
        <v>19259.849999999999</v>
      </c>
      <c r="M159" s="59">
        <v>19259.849999999999</v>
      </c>
      <c r="N159" s="59">
        <v>19259.849999999999</v>
      </c>
      <c r="O159" s="59">
        <v>19259.849999999999</v>
      </c>
      <c r="P159" s="59">
        <v>19259.849999999999</v>
      </c>
      <c r="Q159" s="59">
        <v>19259.849999999999</v>
      </c>
      <c r="R159" s="59">
        <v>19259.849999999999</v>
      </c>
    </row>
    <row r="160" spans="2:18" x14ac:dyDescent="0.2">
      <c r="B160" s="4">
        <v>1958</v>
      </c>
      <c r="C160" s="59">
        <v>16181.37</v>
      </c>
      <c r="D160" s="59">
        <v>16181.37</v>
      </c>
      <c r="E160" s="59">
        <v>16181.37</v>
      </c>
      <c r="F160" s="59">
        <v>16181.37</v>
      </c>
      <c r="G160" s="59">
        <v>16181.37</v>
      </c>
      <c r="H160" s="59">
        <v>16181.37</v>
      </c>
      <c r="I160" s="59">
        <v>16181.37</v>
      </c>
      <c r="J160" s="59">
        <v>16181.37</v>
      </c>
      <c r="K160" s="59">
        <v>16181.37</v>
      </c>
      <c r="L160" s="59">
        <v>16181.37</v>
      </c>
      <c r="M160" s="59">
        <v>16181.37</v>
      </c>
      <c r="N160" s="59">
        <v>16181.37</v>
      </c>
      <c r="O160" s="59">
        <v>16181.37</v>
      </c>
      <c r="P160" s="59">
        <v>16181.37</v>
      </c>
      <c r="Q160" s="59">
        <v>16181.37</v>
      </c>
      <c r="R160" s="59">
        <v>16181.37</v>
      </c>
    </row>
    <row r="161" spans="2:18" x14ac:dyDescent="0.2">
      <c r="B161" s="4">
        <v>1957</v>
      </c>
      <c r="C161" s="59">
        <v>8168.4</v>
      </c>
      <c r="D161" s="59">
        <v>8168.4</v>
      </c>
      <c r="E161" s="59">
        <v>8168.4</v>
      </c>
      <c r="F161" s="59">
        <v>8168.4</v>
      </c>
      <c r="G161" s="59">
        <v>8168.4</v>
      </c>
      <c r="H161" s="59">
        <v>8168.4</v>
      </c>
      <c r="I161" s="59">
        <v>8168.4</v>
      </c>
      <c r="J161" s="59">
        <v>8168.4</v>
      </c>
      <c r="K161" s="59">
        <v>8168.4</v>
      </c>
      <c r="L161" s="59">
        <v>8168.4</v>
      </c>
      <c r="M161" s="59">
        <v>8168.4</v>
      </c>
      <c r="N161" s="59">
        <v>8168.4</v>
      </c>
      <c r="O161" s="59">
        <v>8168.4</v>
      </c>
      <c r="P161" s="59">
        <v>8168.4</v>
      </c>
      <c r="Q161" s="59">
        <v>8168.4</v>
      </c>
      <c r="R161" s="59">
        <v>8168.4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6748.54</v>
      </c>
      <c r="D163" s="59">
        <v>6748.54</v>
      </c>
      <c r="E163" s="59">
        <v>6748.54</v>
      </c>
      <c r="F163" s="59">
        <v>6748.54</v>
      </c>
      <c r="G163" s="59">
        <v>6748.54</v>
      </c>
      <c r="H163" s="59">
        <v>6748.54</v>
      </c>
      <c r="I163" s="59">
        <v>6748.54</v>
      </c>
      <c r="J163" s="59">
        <v>6748.54</v>
      </c>
      <c r="K163" s="59">
        <v>6748.54</v>
      </c>
      <c r="L163" s="59">
        <v>6748.54</v>
      </c>
      <c r="M163" s="59">
        <v>6748.54</v>
      </c>
      <c r="N163" s="59">
        <v>6748.54</v>
      </c>
      <c r="O163" s="59">
        <v>6748.54</v>
      </c>
      <c r="P163" s="59">
        <v>6748.54</v>
      </c>
      <c r="Q163" s="59">
        <v>6748.54</v>
      </c>
      <c r="R163" s="59">
        <v>6748.54</v>
      </c>
    </row>
    <row r="164" spans="2:18" x14ac:dyDescent="0.2">
      <c r="B164" s="4">
        <v>1954</v>
      </c>
      <c r="C164" s="59">
        <v>91526.87</v>
      </c>
      <c r="D164" s="59">
        <v>91526.87</v>
      </c>
      <c r="E164" s="59">
        <v>91526.87</v>
      </c>
      <c r="F164" s="59">
        <v>91526.87</v>
      </c>
      <c r="G164" s="59">
        <v>91526.87</v>
      </c>
      <c r="H164" s="59">
        <v>91526.87</v>
      </c>
      <c r="I164" s="59">
        <v>91526.87</v>
      </c>
      <c r="J164" s="59">
        <v>91526.87</v>
      </c>
      <c r="K164" s="59">
        <v>91526.87</v>
      </c>
      <c r="L164" s="59">
        <v>91526.87</v>
      </c>
      <c r="M164" s="59">
        <v>91526.87</v>
      </c>
      <c r="N164" s="59">
        <v>91526.87</v>
      </c>
      <c r="O164" s="59">
        <v>91526.87</v>
      </c>
      <c r="P164" s="59">
        <v>91526.87</v>
      </c>
      <c r="Q164" s="59">
        <v>91526.87</v>
      </c>
      <c r="R164" s="59">
        <v>91526.87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363451.03</v>
      </c>
      <c r="E189" s="6">
        <f>SUM(E110:E188)</f>
        <v>368338.76</v>
      </c>
      <c r="F189" s="6">
        <f>SUM(F109:F188)</f>
        <v>372018.02</v>
      </c>
      <c r="G189" s="6">
        <f>SUM(G108:G188)</f>
        <v>374353.93000000005</v>
      </c>
      <c r="H189" s="6">
        <f t="shared" ref="H189:M189" si="1">SUM(H102:H188)</f>
        <v>436147.57999999996</v>
      </c>
      <c r="I189" s="6">
        <f t="shared" si="1"/>
        <v>432818.33999999997</v>
      </c>
      <c r="J189" s="6">
        <f t="shared" si="1"/>
        <v>430355.27999999997</v>
      </c>
      <c r="K189" s="6">
        <f t="shared" si="1"/>
        <v>427810.63999999996</v>
      </c>
      <c r="L189" s="6">
        <f t="shared" si="1"/>
        <v>427810.63999999996</v>
      </c>
      <c r="M189" s="6">
        <f t="shared" si="1"/>
        <v>446347.6</v>
      </c>
      <c r="N189" s="13">
        <f>SUM(N98:N188)</f>
        <v>446426.11</v>
      </c>
      <c r="O189" s="13">
        <f>SUM(O98:O188)</f>
        <v>454824.75999999995</v>
      </c>
      <c r="P189" s="13">
        <f>SUM(P98:P188)</f>
        <v>591323.31000000006</v>
      </c>
      <c r="Q189" s="13">
        <f>SUM(Q98:Q188)</f>
        <v>608462.99</v>
      </c>
      <c r="R189" s="13">
        <f>SUM(R97:R188)</f>
        <v>600620.90999999992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50107.39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>
        <v>933.64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915005.45</v>
      </c>
      <c r="Q193" s="59">
        <v>915005.45</v>
      </c>
      <c r="R193" s="59">
        <v>915005.45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27233.73</v>
      </c>
      <c r="N196" s="59">
        <v>28961.94</v>
      </c>
      <c r="O196" s="59">
        <v>28841.72</v>
      </c>
      <c r="P196" s="59">
        <v>28547.119999999999</v>
      </c>
      <c r="Q196" s="59">
        <v>28607.67</v>
      </c>
      <c r="R196" s="59">
        <v>28504.73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24644.31</v>
      </c>
      <c r="M197" s="59">
        <v>24616.99</v>
      </c>
      <c r="N197" s="59">
        <v>24549.040000000001</v>
      </c>
      <c r="O197" s="59">
        <v>24532.639999999999</v>
      </c>
      <c r="P197" s="59">
        <v>24524.03</v>
      </c>
      <c r="Q197" s="59">
        <v>24522.73</v>
      </c>
      <c r="R197" s="59">
        <v>24481.64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48007.69</v>
      </c>
      <c r="H202" s="59">
        <v>48575.24</v>
      </c>
      <c r="I202" s="59">
        <v>48903.17</v>
      </c>
      <c r="J202" s="59">
        <v>48588.49</v>
      </c>
      <c r="K202" s="59">
        <v>47525.7</v>
      </c>
      <c r="L202" s="59">
        <v>47525.7</v>
      </c>
      <c r="M202" s="59">
        <v>46765.72</v>
      </c>
      <c r="N202" s="59">
        <v>46538.94</v>
      </c>
      <c r="O202" s="59">
        <v>46734.87</v>
      </c>
      <c r="P202" s="59">
        <v>46541.32</v>
      </c>
      <c r="Q202" s="59">
        <v>47086.97</v>
      </c>
      <c r="R202" s="59">
        <v>46718.22</v>
      </c>
    </row>
    <row r="203" spans="1:18" x14ac:dyDescent="0.2">
      <c r="B203" s="4">
        <v>2009</v>
      </c>
      <c r="C203" s="28"/>
      <c r="D203" s="28"/>
      <c r="E203" s="28"/>
      <c r="F203" s="59">
        <v>456.48</v>
      </c>
      <c r="G203" s="59">
        <v>8739.31</v>
      </c>
      <c r="H203" s="59">
        <v>679.57</v>
      </c>
      <c r="I203" s="59">
        <v>8692.66</v>
      </c>
      <c r="J203" s="59">
        <v>8354.58</v>
      </c>
      <c r="K203" s="59">
        <v>7320.21</v>
      </c>
      <c r="L203" s="59">
        <v>7320.21</v>
      </c>
      <c r="M203" s="59">
        <v>7214</v>
      </c>
      <c r="N203" s="59">
        <v>7081.02</v>
      </c>
      <c r="O203" s="59">
        <v>7386.98</v>
      </c>
      <c r="P203" s="59">
        <v>7163.24</v>
      </c>
      <c r="Q203" s="59">
        <v>8537.74</v>
      </c>
      <c r="R203" s="59">
        <v>7282.13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31625.96</v>
      </c>
      <c r="E205" s="59">
        <v>54101.37</v>
      </c>
      <c r="F205" s="59">
        <v>52886.66</v>
      </c>
      <c r="G205" s="59">
        <v>50052.33</v>
      </c>
      <c r="H205" s="59">
        <v>48681.89</v>
      </c>
      <c r="I205" s="59">
        <v>39805.15</v>
      </c>
      <c r="J205" s="59">
        <v>36564</v>
      </c>
      <c r="K205" s="59">
        <v>35494.15</v>
      </c>
      <c r="L205" s="59">
        <v>35494.15</v>
      </c>
      <c r="M205" s="59">
        <v>34204.019999999997</v>
      </c>
      <c r="N205" s="59">
        <v>36615.949999999997</v>
      </c>
      <c r="O205" s="59">
        <v>38552.01</v>
      </c>
      <c r="P205" s="59">
        <v>39202.35</v>
      </c>
      <c r="Q205" s="59">
        <v>41810.43</v>
      </c>
      <c r="R205" s="59">
        <v>41441.300000000003</v>
      </c>
    </row>
    <row r="206" spans="1:18" x14ac:dyDescent="0.2">
      <c r="B206" s="4">
        <v>2006</v>
      </c>
      <c r="C206" s="59">
        <v>1464.78</v>
      </c>
      <c r="D206" s="59">
        <v>1361.24</v>
      </c>
      <c r="E206" s="59">
        <v>1586.61</v>
      </c>
      <c r="F206" s="59">
        <v>1890.86</v>
      </c>
      <c r="G206" s="59">
        <v>1939.32</v>
      </c>
      <c r="H206" s="59">
        <v>1880.72</v>
      </c>
      <c r="I206" s="59">
        <v>1402.93</v>
      </c>
      <c r="J206" s="59">
        <v>1215.8800000000001</v>
      </c>
      <c r="K206" s="59">
        <v>1150.52</v>
      </c>
      <c r="L206" s="59">
        <v>1150.52</v>
      </c>
      <c r="M206" s="59">
        <v>1014.17</v>
      </c>
      <c r="N206" s="59">
        <v>976.07</v>
      </c>
      <c r="O206" s="59">
        <v>1335.44</v>
      </c>
      <c r="P206" s="59">
        <v>1121.9000000000001</v>
      </c>
      <c r="Q206" s="59">
        <v>1963.17</v>
      </c>
      <c r="R206" s="59">
        <v>1557.31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28104.240000000002</v>
      </c>
      <c r="D208" s="59">
        <v>27236.58</v>
      </c>
      <c r="E208" s="59">
        <v>29125.29</v>
      </c>
      <c r="F208" s="59">
        <v>31675.040000000001</v>
      </c>
      <c r="G208" s="59">
        <v>32081.11</v>
      </c>
      <c r="H208" s="59">
        <v>31590.05</v>
      </c>
      <c r="I208" s="59">
        <v>27585.99</v>
      </c>
      <c r="J208" s="59">
        <v>26018.36</v>
      </c>
      <c r="K208" s="59">
        <v>25470.639999999999</v>
      </c>
      <c r="L208" s="59">
        <v>25470.639999999999</v>
      </c>
      <c r="M208" s="59">
        <v>24327.97</v>
      </c>
      <c r="N208" s="59">
        <v>24008.65</v>
      </c>
      <c r="O208" s="59">
        <v>27020.36</v>
      </c>
      <c r="P208" s="59">
        <v>25230.82</v>
      </c>
      <c r="Q208" s="59">
        <v>32280.97</v>
      </c>
      <c r="R208" s="59">
        <v>28879.75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25530.06</v>
      </c>
      <c r="D211" s="59">
        <v>23725.52</v>
      </c>
      <c r="E211" s="59">
        <v>27653.59</v>
      </c>
      <c r="F211" s="59">
        <v>32956.480000000003</v>
      </c>
      <c r="G211" s="59">
        <v>33801.019999999997</v>
      </c>
      <c r="H211" s="59">
        <v>32779.72</v>
      </c>
      <c r="I211" s="59">
        <v>24452.22</v>
      </c>
      <c r="J211" s="59">
        <v>21191.919999999998</v>
      </c>
      <c r="K211" s="59">
        <v>20052.78</v>
      </c>
      <c r="L211" s="59">
        <v>20052.78</v>
      </c>
      <c r="M211" s="59">
        <v>17676.3</v>
      </c>
      <c r="N211" s="59">
        <v>17012.2</v>
      </c>
      <c r="O211" s="59">
        <v>23275.84</v>
      </c>
      <c r="P211" s="59">
        <v>19554.009999999998</v>
      </c>
      <c r="Q211" s="59">
        <v>34216.68</v>
      </c>
      <c r="R211" s="59">
        <v>27142.94</v>
      </c>
    </row>
    <row r="212" spans="2:18" x14ac:dyDescent="0.2">
      <c r="B212" s="4">
        <v>2000</v>
      </c>
      <c r="C212" s="59">
        <v>883.78</v>
      </c>
      <c r="D212" s="59">
        <v>821.31</v>
      </c>
      <c r="E212" s="59">
        <v>957.29</v>
      </c>
      <c r="F212" s="59">
        <v>1140.8599999999999</v>
      </c>
      <c r="G212" s="59">
        <v>2386.4499999999998</v>
      </c>
      <c r="H212" s="59">
        <v>2351.1</v>
      </c>
      <c r="I212" s="59">
        <v>2062.83</v>
      </c>
      <c r="J212" s="59">
        <v>1949.96</v>
      </c>
      <c r="K212" s="59">
        <v>1910.53</v>
      </c>
      <c r="L212" s="59">
        <v>1910.53</v>
      </c>
      <c r="M212" s="59">
        <v>1828.26</v>
      </c>
      <c r="N212" s="59">
        <v>1805.27</v>
      </c>
      <c r="O212" s="59">
        <v>2022.1</v>
      </c>
      <c r="P212" s="59">
        <v>1893.26</v>
      </c>
      <c r="Q212" s="59">
        <v>2400.84</v>
      </c>
      <c r="R212" s="59">
        <v>2155.9699999999998</v>
      </c>
    </row>
    <row r="213" spans="2:18" x14ac:dyDescent="0.2">
      <c r="B213" s="4">
        <v>1999</v>
      </c>
      <c r="C213" s="59">
        <v>311484.3</v>
      </c>
      <c r="D213" s="59">
        <v>311484.3</v>
      </c>
      <c r="E213" s="59">
        <v>311484.3</v>
      </c>
      <c r="F213" s="59">
        <v>311484.3</v>
      </c>
      <c r="G213" s="59">
        <v>311484.3</v>
      </c>
      <c r="H213" s="59">
        <v>310830.71000000002</v>
      </c>
      <c r="I213" s="59">
        <v>305083.3</v>
      </c>
      <c r="J213" s="59">
        <v>302760.13</v>
      </c>
      <c r="K213" s="59">
        <v>301968.58</v>
      </c>
      <c r="L213" s="59">
        <v>301968.58</v>
      </c>
      <c r="M213" s="59">
        <v>300340.49</v>
      </c>
      <c r="N213" s="59">
        <v>299836.09000000003</v>
      </c>
      <c r="O213" s="59">
        <v>304054.74</v>
      </c>
      <c r="P213" s="59">
        <v>301532.99</v>
      </c>
      <c r="Q213" s="59">
        <v>311438.90000000002</v>
      </c>
      <c r="R213" s="59">
        <v>306625.78000000003</v>
      </c>
    </row>
    <row r="214" spans="2:18" x14ac:dyDescent="0.2">
      <c r="B214" s="4">
        <v>1998</v>
      </c>
      <c r="C214" s="59">
        <v>125.48</v>
      </c>
      <c r="D214" s="59">
        <v>116.61</v>
      </c>
      <c r="E214" s="59">
        <v>135.91999999999999</v>
      </c>
      <c r="F214" s="59">
        <v>161.97999999999999</v>
      </c>
      <c r="G214" s="59">
        <v>166.13</v>
      </c>
      <c r="H214" s="59">
        <v>161.11000000000001</v>
      </c>
      <c r="I214" s="59">
        <v>120.18</v>
      </c>
      <c r="J214" s="59">
        <v>104.16</v>
      </c>
      <c r="K214" s="59">
        <v>98.56</v>
      </c>
      <c r="L214" s="59">
        <v>98.56</v>
      </c>
      <c r="M214" s="59">
        <v>86.88</v>
      </c>
      <c r="N214" s="59">
        <v>83.61</v>
      </c>
      <c r="O214" s="59">
        <v>114.4</v>
      </c>
      <c r="P214" s="59">
        <v>96.11</v>
      </c>
      <c r="Q214" s="59">
        <v>168.17</v>
      </c>
      <c r="R214" s="59">
        <v>133.41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815.84</v>
      </c>
      <c r="H215" s="59">
        <v>0</v>
      </c>
      <c r="I215" s="59">
        <v>793.75</v>
      </c>
      <c r="J215" s="59">
        <v>767.52</v>
      </c>
      <c r="K215" s="59">
        <v>669.51</v>
      </c>
      <c r="L215" s="59">
        <v>669.51</v>
      </c>
      <c r="M215" s="59">
        <v>663.99</v>
      </c>
      <c r="N215" s="59">
        <v>652.42999999999995</v>
      </c>
      <c r="O215" s="59">
        <v>669.51</v>
      </c>
      <c r="P215" s="59">
        <v>655.29</v>
      </c>
      <c r="Q215" s="59">
        <v>759.1</v>
      </c>
      <c r="R215" s="59">
        <v>651.57000000000005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6750.14</v>
      </c>
      <c r="D231" s="59">
        <v>7211.8</v>
      </c>
      <c r="E231" s="59">
        <v>8257.31</v>
      </c>
      <c r="F231" s="59">
        <v>8330.3799999999992</v>
      </c>
      <c r="G231" s="59">
        <v>7431.02</v>
      </c>
      <c r="H231" s="59">
        <v>7824.49</v>
      </c>
      <c r="I231" s="59">
        <v>6520.41</v>
      </c>
      <c r="J231" s="59">
        <v>5221.95</v>
      </c>
      <c r="K231" s="59">
        <v>4985.8599999999997</v>
      </c>
      <c r="L231" s="59">
        <v>4985.8599999999997</v>
      </c>
      <c r="M231" s="59">
        <v>4744.16</v>
      </c>
      <c r="N231" s="59">
        <v>4143.1000000000004</v>
      </c>
      <c r="O231" s="59">
        <v>3998.02</v>
      </c>
      <c r="P231" s="59">
        <v>3921.83</v>
      </c>
      <c r="Q231" s="59">
        <v>3910.32</v>
      </c>
      <c r="R231" s="59">
        <v>3546.88</v>
      </c>
    </row>
    <row r="232" spans="2:18" x14ac:dyDescent="0.2">
      <c r="B232" s="4">
        <v>1980</v>
      </c>
      <c r="C232" s="59">
        <v>33160.35</v>
      </c>
      <c r="D232" s="59">
        <v>33160.35</v>
      </c>
      <c r="E232" s="59">
        <v>33160.35</v>
      </c>
      <c r="F232" s="59">
        <v>33160.35</v>
      </c>
      <c r="G232" s="59">
        <v>33160.35</v>
      </c>
      <c r="H232" s="59">
        <v>33160.35</v>
      </c>
      <c r="I232" s="59">
        <v>33160.35</v>
      </c>
      <c r="J232" s="59">
        <v>33160.35</v>
      </c>
      <c r="K232" s="59">
        <v>33160.35</v>
      </c>
      <c r="L232" s="59">
        <v>33160.35</v>
      </c>
      <c r="M232" s="59">
        <v>33160.35</v>
      </c>
      <c r="N232" s="59">
        <v>33160.35</v>
      </c>
      <c r="O232" s="59">
        <v>33160.35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302212.75</v>
      </c>
      <c r="D235" s="59">
        <v>280851.55</v>
      </c>
      <c r="E235" s="59">
        <v>327350.15999999997</v>
      </c>
      <c r="F235" s="59">
        <v>390123.27</v>
      </c>
      <c r="G235" s="59">
        <v>400120.47</v>
      </c>
      <c r="H235" s="59">
        <v>388030.83</v>
      </c>
      <c r="I235" s="59">
        <v>289453.8</v>
      </c>
      <c r="J235" s="59">
        <v>250859.96</v>
      </c>
      <c r="K235" s="59">
        <v>237375.35999999999</v>
      </c>
      <c r="L235" s="59">
        <v>237375.35999999999</v>
      </c>
      <c r="M235" s="59">
        <v>211943.71</v>
      </c>
      <c r="N235" s="59">
        <v>203980.95</v>
      </c>
      <c r="O235" s="59">
        <v>275528.39</v>
      </c>
      <c r="P235" s="59">
        <v>231471.19</v>
      </c>
      <c r="Q235" s="59">
        <v>405040.86</v>
      </c>
      <c r="R235" s="59">
        <v>321305.34000000003</v>
      </c>
    </row>
    <row r="236" spans="2:18" x14ac:dyDescent="0.2">
      <c r="B236" s="4">
        <v>1976</v>
      </c>
      <c r="C236" s="59">
        <v>60766.02</v>
      </c>
      <c r="D236" s="59">
        <v>61466.02</v>
      </c>
      <c r="E236" s="59">
        <v>61466.02</v>
      </c>
      <c r="F236" s="59">
        <v>61466.02</v>
      </c>
      <c r="G236" s="59">
        <v>61466.02</v>
      </c>
      <c r="H236" s="59">
        <v>61466.02</v>
      </c>
      <c r="I236" s="59">
        <v>61466.02</v>
      </c>
      <c r="J236" s="59">
        <v>61466.02</v>
      </c>
      <c r="K236" s="59">
        <v>61466.02</v>
      </c>
      <c r="L236" s="59">
        <v>61466.02</v>
      </c>
      <c r="M236" s="59">
        <v>61466.02</v>
      </c>
      <c r="N236" s="59">
        <v>61466.02</v>
      </c>
      <c r="O236" s="59">
        <v>61466.02</v>
      </c>
      <c r="P236" s="59">
        <v>61466.02</v>
      </c>
      <c r="Q236" s="59">
        <v>61466.02</v>
      </c>
      <c r="R236" s="59">
        <v>61466.02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1222.83</v>
      </c>
      <c r="D238" s="59">
        <v>1306.46</v>
      </c>
      <c r="E238" s="59">
        <v>1495.87</v>
      </c>
      <c r="F238" s="59">
        <v>1509.1</v>
      </c>
      <c r="G238" s="59">
        <v>1346.18</v>
      </c>
      <c r="H238" s="59">
        <v>1417.46</v>
      </c>
      <c r="I238" s="59">
        <v>1181.22</v>
      </c>
      <c r="J238" s="59">
        <v>945.99</v>
      </c>
      <c r="K238" s="59">
        <v>903.22</v>
      </c>
      <c r="L238" s="59">
        <v>903.22</v>
      </c>
      <c r="M238" s="59">
        <v>859.44</v>
      </c>
      <c r="N238" s="59">
        <v>750.55</v>
      </c>
      <c r="O238" s="59">
        <v>724.27</v>
      </c>
      <c r="P238" s="59">
        <v>710.47</v>
      </c>
      <c r="Q238" s="59">
        <v>708.38</v>
      </c>
      <c r="R238" s="59">
        <v>642.54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2607.08</v>
      </c>
      <c r="D243" s="59">
        <v>2607.08</v>
      </c>
      <c r="E243" s="59">
        <v>2607.08</v>
      </c>
      <c r="F243" s="59">
        <v>2607.08</v>
      </c>
      <c r="G243" s="59">
        <v>2607.08</v>
      </c>
      <c r="H243" s="59">
        <v>2607.08</v>
      </c>
      <c r="I243" s="59">
        <v>2607.08</v>
      </c>
      <c r="J243" s="59">
        <v>2607.08</v>
      </c>
      <c r="K243" s="59">
        <v>2607.08</v>
      </c>
      <c r="L243" s="59">
        <v>2607.08</v>
      </c>
      <c r="M243" s="59">
        <v>2607.08</v>
      </c>
      <c r="N243" s="59">
        <v>2607.08</v>
      </c>
      <c r="O243" s="59">
        <v>2607.08</v>
      </c>
      <c r="P243" s="59">
        <v>2607.08</v>
      </c>
      <c r="Q243" s="59">
        <v>2607.08</v>
      </c>
      <c r="R243" s="59">
        <v>2607.08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1407.59</v>
      </c>
      <c r="D245" s="59">
        <v>1407.59</v>
      </c>
      <c r="E245" s="59">
        <v>1407.59</v>
      </c>
      <c r="F245" s="59">
        <v>1407.59</v>
      </c>
      <c r="G245" s="59">
        <v>1407.59</v>
      </c>
      <c r="H245" s="59">
        <v>1407.59</v>
      </c>
      <c r="I245" s="59">
        <v>1407.59</v>
      </c>
      <c r="J245" s="59">
        <v>1407.59</v>
      </c>
      <c r="K245" s="59">
        <v>1407.59</v>
      </c>
      <c r="L245" s="59">
        <v>1407.59</v>
      </c>
      <c r="M245" s="59">
        <v>1407.59</v>
      </c>
      <c r="N245" s="59">
        <v>1407.59</v>
      </c>
      <c r="O245" s="59">
        <v>1407.59</v>
      </c>
      <c r="P245" s="59">
        <v>1407.59</v>
      </c>
      <c r="Q245" s="59">
        <v>1407.59</v>
      </c>
      <c r="R245" s="59">
        <v>1407.59</v>
      </c>
    </row>
    <row r="246" spans="2:18" x14ac:dyDescent="0.2">
      <c r="B246" s="4">
        <v>1966</v>
      </c>
      <c r="C246" s="59">
        <v>77079.3</v>
      </c>
      <c r="D246" s="59">
        <v>77079.3</v>
      </c>
      <c r="E246" s="59">
        <v>77079.3</v>
      </c>
      <c r="F246" s="59">
        <v>77079.3</v>
      </c>
      <c r="G246" s="59">
        <v>77079.3</v>
      </c>
      <c r="H246" s="59">
        <v>77079.3</v>
      </c>
      <c r="I246" s="59">
        <v>77079.3</v>
      </c>
      <c r="J246" s="59">
        <v>77079.3</v>
      </c>
      <c r="K246" s="59">
        <v>77079.3</v>
      </c>
      <c r="L246" s="59">
        <v>77079.3</v>
      </c>
      <c r="M246" s="59">
        <v>77079.3</v>
      </c>
      <c r="N246" s="59">
        <v>77079.3</v>
      </c>
      <c r="O246" s="59">
        <v>77079.3</v>
      </c>
      <c r="P246" s="59">
        <v>77079.3</v>
      </c>
      <c r="Q246" s="59">
        <v>77079.3</v>
      </c>
      <c r="R246" s="59">
        <v>77079.3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7698.52</v>
      </c>
      <c r="D248" s="59">
        <v>7698.52</v>
      </c>
      <c r="E248" s="59">
        <v>7698.52</v>
      </c>
      <c r="F248" s="59">
        <v>7698.52</v>
      </c>
      <c r="G248" s="59">
        <v>7698.52</v>
      </c>
      <c r="H248" s="59">
        <v>7698.52</v>
      </c>
      <c r="I248" s="59">
        <v>7698.52</v>
      </c>
      <c r="J248" s="59">
        <v>7698.52</v>
      </c>
      <c r="K248" s="59">
        <v>7698.52</v>
      </c>
      <c r="L248" s="59">
        <v>7698.52</v>
      </c>
      <c r="M248" s="59">
        <v>7698.52</v>
      </c>
      <c r="N248" s="59">
        <v>7698.52</v>
      </c>
      <c r="O248" s="59">
        <v>7698.52</v>
      </c>
      <c r="P248" s="59">
        <v>7698.52</v>
      </c>
      <c r="Q248" s="59">
        <v>7698.52</v>
      </c>
      <c r="R248" s="59">
        <v>7698.52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8128.52</v>
      </c>
      <c r="D250" s="59">
        <v>8128.52</v>
      </c>
      <c r="E250" s="59">
        <v>8128.52</v>
      </c>
      <c r="F250" s="59">
        <v>8128.52</v>
      </c>
      <c r="G250" s="59">
        <v>8128.52</v>
      </c>
      <c r="H250" s="59">
        <v>8128.52</v>
      </c>
      <c r="I250" s="59">
        <v>8128.52</v>
      </c>
      <c r="J250" s="59">
        <v>8128.52</v>
      </c>
      <c r="K250" s="59">
        <v>8128.52</v>
      </c>
      <c r="L250" s="59">
        <v>8128.52</v>
      </c>
      <c r="M250" s="59">
        <v>8128.52</v>
      </c>
      <c r="N250" s="59">
        <v>8128.52</v>
      </c>
      <c r="O250" s="59">
        <v>8128.52</v>
      </c>
      <c r="P250" s="59">
        <v>8128.52</v>
      </c>
      <c r="Q250" s="59">
        <v>8128.52</v>
      </c>
      <c r="R250" s="59">
        <v>8128.52</v>
      </c>
    </row>
    <row r="251" spans="2:18" x14ac:dyDescent="0.2">
      <c r="B251" s="4">
        <v>1961</v>
      </c>
      <c r="C251" s="59">
        <v>854.88</v>
      </c>
      <c r="D251" s="59">
        <v>854.88</v>
      </c>
      <c r="E251" s="59">
        <v>854.88</v>
      </c>
      <c r="F251" s="59">
        <v>854.88</v>
      </c>
      <c r="G251" s="59">
        <v>854.88</v>
      </c>
      <c r="H251" s="59">
        <v>854.88</v>
      </c>
      <c r="I251" s="59">
        <v>854.88</v>
      </c>
      <c r="J251" s="59">
        <v>854.88</v>
      </c>
      <c r="K251" s="59">
        <v>854.88</v>
      </c>
      <c r="L251" s="59">
        <v>854.88</v>
      </c>
      <c r="M251" s="59">
        <v>854.88</v>
      </c>
      <c r="N251" s="59">
        <v>854.88</v>
      </c>
      <c r="O251" s="59">
        <v>854.88</v>
      </c>
      <c r="P251" s="59">
        <v>854.88</v>
      </c>
      <c r="Q251" s="59">
        <v>854.88</v>
      </c>
      <c r="R251" s="59">
        <v>854.88</v>
      </c>
    </row>
    <row r="252" spans="2:18" x14ac:dyDescent="0.2">
      <c r="B252" s="4">
        <v>1960</v>
      </c>
      <c r="C252" s="59">
        <v>100078.23</v>
      </c>
      <c r="D252" s="59">
        <v>100967.73</v>
      </c>
      <c r="E252" s="59">
        <v>100967.73</v>
      </c>
      <c r="F252" s="59">
        <v>100967.73</v>
      </c>
      <c r="G252" s="59">
        <v>100967.73</v>
      </c>
      <c r="H252" s="59">
        <v>100967.73</v>
      </c>
      <c r="I252" s="59">
        <v>100967.73</v>
      </c>
      <c r="J252" s="59">
        <v>100967.73</v>
      </c>
      <c r="K252" s="59">
        <v>100967.73</v>
      </c>
      <c r="L252" s="59">
        <v>100967.73</v>
      </c>
      <c r="M252" s="59">
        <v>100967.73</v>
      </c>
      <c r="N252" s="59">
        <v>100967.73</v>
      </c>
      <c r="O252" s="59">
        <v>100967.73</v>
      </c>
      <c r="P252" s="59">
        <v>100967.73</v>
      </c>
      <c r="Q252" s="59">
        <v>100967.73</v>
      </c>
      <c r="R252" s="59">
        <v>100967.73</v>
      </c>
    </row>
    <row r="253" spans="2:18" x14ac:dyDescent="0.2">
      <c r="B253" s="4">
        <v>1959</v>
      </c>
      <c r="C253" s="59">
        <v>17217.240000000002</v>
      </c>
      <c r="D253" s="59">
        <v>17217.240000000002</v>
      </c>
      <c r="E253" s="59">
        <v>17217.240000000002</v>
      </c>
      <c r="F253" s="59">
        <v>17217.240000000002</v>
      </c>
      <c r="G253" s="59">
        <v>17217.240000000002</v>
      </c>
      <c r="H253" s="59">
        <v>17217.240000000002</v>
      </c>
      <c r="I253" s="59">
        <v>17217.240000000002</v>
      </c>
      <c r="J253" s="59">
        <v>17217.240000000002</v>
      </c>
      <c r="K253" s="59">
        <v>17217.240000000002</v>
      </c>
      <c r="L253" s="59">
        <v>17217.240000000002</v>
      </c>
      <c r="M253" s="59">
        <v>17217.240000000002</v>
      </c>
      <c r="N253" s="59">
        <v>17217.240000000002</v>
      </c>
      <c r="O253" s="59">
        <v>17217.240000000002</v>
      </c>
      <c r="P253" s="59">
        <v>17217.240000000002</v>
      </c>
      <c r="Q253" s="59">
        <v>17217.240000000002</v>
      </c>
      <c r="R253" s="59">
        <v>17217.240000000002</v>
      </c>
    </row>
    <row r="254" spans="2:18" x14ac:dyDescent="0.2">
      <c r="B254" s="4">
        <v>1958</v>
      </c>
      <c r="C254" s="59">
        <v>9502.8700000000008</v>
      </c>
      <c r="D254" s="59">
        <v>9502.8700000000008</v>
      </c>
      <c r="E254" s="59">
        <v>9502.8700000000008</v>
      </c>
      <c r="F254" s="59">
        <v>9502.8700000000008</v>
      </c>
      <c r="G254" s="59">
        <v>9502.8700000000008</v>
      </c>
      <c r="H254" s="59">
        <v>9502.8700000000008</v>
      </c>
      <c r="I254" s="59">
        <v>9502.8700000000008</v>
      </c>
      <c r="J254" s="59">
        <v>9502.8700000000008</v>
      </c>
      <c r="K254" s="59">
        <v>9502.8700000000008</v>
      </c>
      <c r="L254" s="59">
        <v>9502.8700000000008</v>
      </c>
      <c r="M254" s="59">
        <v>9502.8700000000008</v>
      </c>
      <c r="N254" s="59">
        <v>9502.8700000000008</v>
      </c>
      <c r="O254" s="59">
        <v>9502.8700000000008</v>
      </c>
      <c r="P254" s="59">
        <v>9502.8700000000008</v>
      </c>
      <c r="Q254" s="59">
        <v>9502.8700000000008</v>
      </c>
      <c r="R254" s="59">
        <v>9502.8700000000008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49483.85</v>
      </c>
      <c r="D257" s="59">
        <v>49483.85</v>
      </c>
      <c r="E257" s="59">
        <v>49483.85</v>
      </c>
      <c r="F257" s="59">
        <v>49483.85</v>
      </c>
      <c r="G257" s="59">
        <v>49483.85</v>
      </c>
      <c r="H257" s="59">
        <v>49483.85</v>
      </c>
      <c r="I257" s="59">
        <v>49483.85</v>
      </c>
      <c r="J257" s="59">
        <v>49483.85</v>
      </c>
      <c r="K257" s="59">
        <v>49483.85</v>
      </c>
      <c r="L257" s="59">
        <v>49483.85</v>
      </c>
      <c r="M257" s="59">
        <v>49483.85</v>
      </c>
      <c r="N257" s="59">
        <v>49483.85</v>
      </c>
      <c r="O257" s="59">
        <v>49483.85</v>
      </c>
      <c r="P257" s="59">
        <v>49483.85</v>
      </c>
      <c r="Q257" s="59">
        <v>49483.85</v>
      </c>
      <c r="R257" s="59">
        <v>49483.85</v>
      </c>
    </row>
    <row r="258" spans="2:18" x14ac:dyDescent="0.2">
      <c r="B258" s="4">
        <v>1954</v>
      </c>
      <c r="C258" s="59">
        <v>2632.64</v>
      </c>
      <c r="D258" s="59">
        <v>2632.64</v>
      </c>
      <c r="E258" s="59">
        <v>2632.64</v>
      </c>
      <c r="F258" s="59">
        <v>2632.64</v>
      </c>
      <c r="G258" s="59">
        <v>2632.64</v>
      </c>
      <c r="H258" s="59">
        <v>2632.64</v>
      </c>
      <c r="I258" s="59">
        <v>2632.64</v>
      </c>
      <c r="J258" s="59">
        <v>2632.64</v>
      </c>
      <c r="K258" s="59">
        <v>2632.64</v>
      </c>
      <c r="L258" s="59">
        <v>2632.64</v>
      </c>
      <c r="M258" s="59">
        <v>2632.64</v>
      </c>
      <c r="N258" s="59">
        <v>2632.64</v>
      </c>
      <c r="O258" s="59">
        <v>2632.64</v>
      </c>
      <c r="P258" s="59">
        <v>2632.64</v>
      </c>
      <c r="Q258" s="59">
        <v>2632.64</v>
      </c>
      <c r="R258" s="59">
        <v>2632.64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9491.11</v>
      </c>
      <c r="D261" s="59">
        <v>9491.11</v>
      </c>
      <c r="E261" s="59">
        <v>9491.11</v>
      </c>
      <c r="F261" s="59">
        <v>9491.11</v>
      </c>
      <c r="G261" s="59">
        <v>9491.11</v>
      </c>
      <c r="H261" s="59">
        <v>9491.11</v>
      </c>
      <c r="I261" s="59">
        <v>9491.11</v>
      </c>
      <c r="J261" s="59">
        <v>9491.11</v>
      </c>
      <c r="K261" s="59">
        <v>9491.11</v>
      </c>
      <c r="L261" s="59">
        <v>9491.11</v>
      </c>
      <c r="M261" s="59">
        <v>9491.11</v>
      </c>
      <c r="N261" s="59">
        <v>9491.11</v>
      </c>
      <c r="O261" s="59">
        <v>9491.11</v>
      </c>
      <c r="P261" s="59">
        <v>9491.11</v>
      </c>
      <c r="Q261" s="59">
        <v>9491.11</v>
      </c>
      <c r="R261" s="59">
        <v>9491.11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3476.78</v>
      </c>
      <c r="D265" s="59">
        <v>3476.78</v>
      </c>
      <c r="E265" s="59">
        <v>3476.78</v>
      </c>
      <c r="F265" s="59">
        <v>3476.78</v>
      </c>
      <c r="G265" s="59">
        <v>3476.78</v>
      </c>
      <c r="H265" s="59">
        <v>3476.78</v>
      </c>
      <c r="I265" s="59">
        <v>3476.78</v>
      </c>
      <c r="J265" s="59">
        <v>3476.78</v>
      </c>
      <c r="K265" s="59">
        <v>3476.78</v>
      </c>
      <c r="L265" s="59">
        <v>3476.78</v>
      </c>
      <c r="M265" s="59">
        <v>3476.78</v>
      </c>
      <c r="N265" s="59">
        <v>3476.78</v>
      </c>
      <c r="O265" s="59">
        <v>3476.78</v>
      </c>
      <c r="P265" s="59">
        <v>3476.78</v>
      </c>
      <c r="Q265" s="59">
        <v>3476.78</v>
      </c>
      <c r="R265" s="59">
        <v>3476.78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2658.72</v>
      </c>
      <c r="D267" s="59">
        <v>2658.72</v>
      </c>
      <c r="E267" s="59">
        <v>2658.72</v>
      </c>
      <c r="F267" s="59">
        <v>2658.72</v>
      </c>
      <c r="G267" s="59">
        <v>2658.72</v>
      </c>
      <c r="H267" s="59">
        <v>2658.72</v>
      </c>
      <c r="I267" s="59">
        <v>2658.72</v>
      </c>
      <c r="J267" s="59">
        <v>2658.72</v>
      </c>
      <c r="K267" s="59">
        <v>2658.72</v>
      </c>
      <c r="L267" s="59">
        <v>2658.72</v>
      </c>
      <c r="M267" s="59">
        <v>2658.72</v>
      </c>
      <c r="N267" s="59">
        <v>2658.72</v>
      </c>
      <c r="O267" s="59">
        <v>2658.72</v>
      </c>
      <c r="P267" s="59">
        <v>2658.72</v>
      </c>
      <c r="Q267" s="59">
        <v>2658.72</v>
      </c>
      <c r="R267" s="59">
        <v>2658.72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65698.45</v>
      </c>
      <c r="D282" s="59">
        <v>65698.45</v>
      </c>
      <c r="E282" s="59">
        <v>65698.45</v>
      </c>
      <c r="F282" s="59">
        <v>65698.45</v>
      </c>
      <c r="G282" s="59">
        <v>65698.45</v>
      </c>
      <c r="H282" s="59">
        <v>65698.45</v>
      </c>
      <c r="I282" s="59">
        <v>65698.45</v>
      </c>
      <c r="J282" s="59">
        <v>65698.45</v>
      </c>
      <c r="K282" s="59">
        <v>65698.45</v>
      </c>
      <c r="L282" s="59">
        <v>65698.45</v>
      </c>
      <c r="M282" s="59">
        <v>65698.45</v>
      </c>
      <c r="N282" s="59">
        <v>65698.45</v>
      </c>
      <c r="O282" s="59">
        <v>65698.45</v>
      </c>
      <c r="P282" s="59">
        <v>65698.45</v>
      </c>
      <c r="Q282" s="59">
        <v>65698.45</v>
      </c>
      <c r="R282" s="59">
        <v>65698.45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1139272.98</v>
      </c>
      <c r="E283" s="6">
        <f>SUM(E204:E282)</f>
        <v>1215679.3600000001</v>
      </c>
      <c r="F283" s="6">
        <f>SUM(F203:F282)</f>
        <v>1286147.06</v>
      </c>
      <c r="G283" s="6">
        <f>SUM(G202:G282)</f>
        <v>1351902.82</v>
      </c>
      <c r="H283" s="6">
        <f t="shared" ref="H283:M283" si="2">SUM(H196:H282)</f>
        <v>1328334.54</v>
      </c>
      <c r="I283" s="6">
        <f t="shared" si="2"/>
        <v>1209589.2600000002</v>
      </c>
      <c r="J283" s="6">
        <f t="shared" si="2"/>
        <v>1158074.55</v>
      </c>
      <c r="K283" s="6">
        <f t="shared" si="2"/>
        <v>1138457.27</v>
      </c>
      <c r="L283" s="6">
        <f t="shared" si="2"/>
        <v>1163101.58</v>
      </c>
      <c r="M283" s="6">
        <f t="shared" si="2"/>
        <v>1157051.48</v>
      </c>
      <c r="N283" s="13">
        <f>SUM(N192:N282)</f>
        <v>1150527.4600000002</v>
      </c>
      <c r="O283" s="13">
        <f>SUM(O192:O282)</f>
        <v>1238322.9400000004</v>
      </c>
      <c r="P283" s="13">
        <f>SUM(P192:P282)</f>
        <v>2067542.6800000004</v>
      </c>
      <c r="Q283" s="13">
        <f>SUM(Q192:Q282)</f>
        <v>2278829.6800000006</v>
      </c>
      <c r="R283" s="13">
        <f>SUM(R191:R282)</f>
        <v>2227487.2900000005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20113.12</v>
      </c>
      <c r="R286" s="59">
        <v>19658.099999999999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684</v>
      </c>
      <c r="P288" s="59">
        <v>692.06</v>
      </c>
      <c r="Q288" s="59">
        <v>693.07</v>
      </c>
      <c r="R288" s="59">
        <v>663.86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220089.39</v>
      </c>
      <c r="N290" s="59">
        <v>230568.07</v>
      </c>
      <c r="O290" s="59">
        <v>235769.51</v>
      </c>
      <c r="P290" s="59">
        <v>230631.26</v>
      </c>
      <c r="Q290" s="59">
        <v>245116.73</v>
      </c>
      <c r="R290" s="59">
        <v>235767.16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1133.55</v>
      </c>
      <c r="D303" s="59">
        <v>1246.0899999999999</v>
      </c>
      <c r="E303" s="59">
        <v>1406.4</v>
      </c>
      <c r="F303" s="59">
        <v>1374.82</v>
      </c>
      <c r="G303" s="59">
        <v>1301.1400000000001</v>
      </c>
      <c r="H303" s="59">
        <v>1265.52</v>
      </c>
      <c r="I303" s="59">
        <v>1034.76</v>
      </c>
      <c r="J303" s="59">
        <v>940.84</v>
      </c>
      <c r="K303" s="59">
        <v>913.31</v>
      </c>
      <c r="L303" s="59">
        <v>913.31</v>
      </c>
      <c r="M303" s="59">
        <v>880.11</v>
      </c>
      <c r="N303" s="59">
        <v>942.18</v>
      </c>
      <c r="O303" s="59">
        <v>991.99</v>
      </c>
      <c r="P303" s="59">
        <v>1008.73</v>
      </c>
      <c r="Q303" s="59">
        <v>1075.8399999999999</v>
      </c>
      <c r="R303" s="59">
        <v>1066.3399999999999</v>
      </c>
    </row>
    <row r="304" spans="2:18" x14ac:dyDescent="0.2">
      <c r="B304" s="4">
        <v>2002</v>
      </c>
      <c r="C304" s="59">
        <v>2103.75</v>
      </c>
      <c r="D304" s="59">
        <v>2144.66</v>
      </c>
      <c r="E304" s="59">
        <v>2136.1</v>
      </c>
      <c r="F304" s="59">
        <v>2130.11</v>
      </c>
      <c r="G304" s="59">
        <v>2123.2600000000002</v>
      </c>
      <c r="H304" s="59">
        <v>2120.69</v>
      </c>
      <c r="I304" s="59">
        <v>2120.69</v>
      </c>
      <c r="J304" s="59">
        <v>2123.2600000000002</v>
      </c>
      <c r="K304" s="59">
        <v>1878.4</v>
      </c>
      <c r="L304" s="59">
        <v>1878.4</v>
      </c>
      <c r="M304" s="59">
        <v>1682.34</v>
      </c>
      <c r="N304" s="59">
        <v>1677.2</v>
      </c>
      <c r="O304" s="59">
        <v>1672.15</v>
      </c>
      <c r="P304" s="59">
        <v>1688.22</v>
      </c>
      <c r="Q304" s="59">
        <v>1642.68</v>
      </c>
      <c r="R304" s="59">
        <v>1637.82</v>
      </c>
    </row>
    <row r="305" spans="2:18" x14ac:dyDescent="0.2">
      <c r="B305" s="4">
        <v>2001</v>
      </c>
      <c r="C305" s="59">
        <v>1392.08</v>
      </c>
      <c r="D305" s="59">
        <v>1382</v>
      </c>
      <c r="E305" s="59">
        <v>1399.02</v>
      </c>
      <c r="F305" s="59">
        <v>1397.32</v>
      </c>
      <c r="G305" s="59">
        <v>2107.04</v>
      </c>
      <c r="H305" s="59">
        <v>2028.75</v>
      </c>
      <c r="I305" s="59">
        <v>2055.98</v>
      </c>
      <c r="J305" s="59">
        <v>1982.79</v>
      </c>
      <c r="K305" s="59">
        <v>1693.46</v>
      </c>
      <c r="L305" s="59">
        <v>1693.46</v>
      </c>
      <c r="M305" s="59">
        <v>1667.93</v>
      </c>
      <c r="N305" s="59">
        <v>1618.89</v>
      </c>
      <c r="O305" s="59">
        <v>1671.51</v>
      </c>
      <c r="P305" s="59">
        <v>1611.1</v>
      </c>
      <c r="Q305" s="59">
        <v>1865.68</v>
      </c>
      <c r="R305" s="59">
        <v>1610.06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682571.87</v>
      </c>
      <c r="D310" s="59">
        <v>739528.56</v>
      </c>
      <c r="E310" s="59">
        <v>750633.83</v>
      </c>
      <c r="F310" s="59">
        <v>754335.59</v>
      </c>
      <c r="G310" s="59">
        <v>760916.47999999998</v>
      </c>
      <c r="H310" s="59">
        <v>776127.19</v>
      </c>
      <c r="I310" s="59">
        <v>766245.47</v>
      </c>
      <c r="J310" s="59">
        <v>744423.32</v>
      </c>
      <c r="K310" s="59">
        <v>670722.12</v>
      </c>
      <c r="L310" s="59">
        <v>670722.12</v>
      </c>
      <c r="M310" s="59">
        <v>618019.57999999996</v>
      </c>
      <c r="N310" s="59">
        <v>602293.29</v>
      </c>
      <c r="O310" s="59">
        <v>615880.55000000005</v>
      </c>
      <c r="P310" s="59">
        <v>602458.36</v>
      </c>
      <c r="Q310" s="59">
        <v>640297.5</v>
      </c>
      <c r="R310" s="59">
        <v>614725.67000000004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6719.54</v>
      </c>
      <c r="O368" s="59">
        <v>6719.54</v>
      </c>
      <c r="P368" s="59">
        <v>0</v>
      </c>
      <c r="Q368" s="59">
        <v>6719.54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6157.12</v>
      </c>
      <c r="O370" s="59">
        <v>6157.12</v>
      </c>
      <c r="P370" s="59">
        <v>0</v>
      </c>
      <c r="Q370" s="59">
        <v>6157.12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31955.74</v>
      </c>
      <c r="D376" s="59">
        <v>31955.74</v>
      </c>
      <c r="E376" s="59">
        <v>31955.74</v>
      </c>
      <c r="F376" s="59">
        <v>31955.74</v>
      </c>
      <c r="G376" s="59">
        <v>31955.74</v>
      </c>
      <c r="H376" s="59">
        <v>31955.74</v>
      </c>
      <c r="I376" s="59">
        <v>31955.74</v>
      </c>
      <c r="J376" s="59">
        <v>31955.74</v>
      </c>
      <c r="K376" s="59">
        <v>31955.74</v>
      </c>
      <c r="L376" s="59">
        <v>31955.74</v>
      </c>
      <c r="M376" s="59">
        <v>31955.74</v>
      </c>
      <c r="N376" s="59">
        <v>48521.599999999999</v>
      </c>
      <c r="O376" s="59">
        <v>48521.599999999999</v>
      </c>
      <c r="P376" s="59">
        <v>31955.74</v>
      </c>
      <c r="Q376" s="59">
        <v>48521.599999999999</v>
      </c>
      <c r="R376" s="59">
        <v>31955.74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776257.05</v>
      </c>
      <c r="E377" s="6">
        <f>SUM(E298:E376)</f>
        <v>787531.09</v>
      </c>
      <c r="F377" s="6">
        <f>SUM(F297:F376)</f>
        <v>791193.58</v>
      </c>
      <c r="G377" s="6">
        <f>SUM(G296:G376)</f>
        <v>798403.65999999992</v>
      </c>
      <c r="H377" s="6">
        <f t="shared" ref="H377:M377" si="3">SUM(H290:H376)</f>
        <v>813497.8899999999</v>
      </c>
      <c r="I377" s="6">
        <f t="shared" si="3"/>
        <v>803412.64</v>
      </c>
      <c r="J377" s="6">
        <f t="shared" si="3"/>
        <v>781425.95</v>
      </c>
      <c r="K377" s="6">
        <f t="shared" si="3"/>
        <v>707163.03</v>
      </c>
      <c r="L377" s="6">
        <f t="shared" si="3"/>
        <v>707163.03</v>
      </c>
      <c r="M377" s="6">
        <f t="shared" si="3"/>
        <v>874295.09</v>
      </c>
      <c r="N377" s="13">
        <f>SUM(N286:N376)</f>
        <v>898497.89000000013</v>
      </c>
      <c r="O377" s="13">
        <f>SUM(O286:O376)</f>
        <v>918067.97000000009</v>
      </c>
      <c r="P377" s="13">
        <f>SUM(P286:P376)</f>
        <v>870045.47</v>
      </c>
      <c r="Q377" s="13">
        <f>SUM(Q286:Q376)</f>
        <v>972202.88</v>
      </c>
      <c r="R377" s="13">
        <f>SUM(R285:R376)</f>
        <v>907084.75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 t="shared" ref="H471:M471" si="4">SUM(H384:H470)</f>
        <v>0</v>
      </c>
      <c r="I471" s="6">
        <f t="shared" si="4"/>
        <v>0</v>
      </c>
      <c r="J471" s="6">
        <f t="shared" si="4"/>
        <v>0</v>
      </c>
      <c r="K471" s="6">
        <f t="shared" si="4"/>
        <v>0</v>
      </c>
      <c r="L471" s="6">
        <f t="shared" si="4"/>
        <v>0</v>
      </c>
      <c r="M471" s="6">
        <f t="shared" si="4"/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4827.29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3126</v>
      </c>
      <c r="R474" s="59">
        <v>2779.59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2876.22</v>
      </c>
      <c r="Q475" s="59">
        <v>3205.29</v>
      </c>
      <c r="R475" s="59">
        <v>2980.75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12036.81</v>
      </c>
      <c r="P476" s="59">
        <v>11892.57</v>
      </c>
      <c r="Q476" s="59">
        <v>12300.85</v>
      </c>
      <c r="R476" s="59">
        <v>12021.08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5334.4</v>
      </c>
      <c r="O477" s="59">
        <v>5519.24</v>
      </c>
      <c r="P477" s="59">
        <v>5370.39</v>
      </c>
      <c r="Q477" s="59">
        <v>5731.61</v>
      </c>
      <c r="R477" s="59">
        <v>5530.58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31677.59</v>
      </c>
      <c r="N478" s="59">
        <v>33046.68</v>
      </c>
      <c r="O478" s="59">
        <v>33681.24</v>
      </c>
      <c r="P478" s="59">
        <v>32691.16</v>
      </c>
      <c r="Q478" s="59">
        <v>34812.78</v>
      </c>
      <c r="R478" s="59">
        <v>33350.43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5280.28</v>
      </c>
      <c r="M479" s="59">
        <v>4881.3900000000003</v>
      </c>
      <c r="N479" s="59">
        <v>4573.1499999999996</v>
      </c>
      <c r="O479" s="59">
        <v>4515.57</v>
      </c>
      <c r="P479" s="59">
        <v>4485.67</v>
      </c>
      <c r="Q479" s="59">
        <v>4479.59</v>
      </c>
      <c r="R479" s="59">
        <v>4249.99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1890.76</v>
      </c>
      <c r="L480" s="59">
        <v>2271.8000000000002</v>
      </c>
      <c r="M480" s="59">
        <v>2201.44</v>
      </c>
      <c r="N480" s="59">
        <v>2038.03</v>
      </c>
      <c r="O480" s="59">
        <v>2036.1</v>
      </c>
      <c r="P480" s="59">
        <v>1985.96</v>
      </c>
      <c r="Q480" s="59">
        <v>2128.3200000000002</v>
      </c>
      <c r="R480" s="59">
        <v>1901.25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489.28</v>
      </c>
      <c r="K481" s="59">
        <v>417.88</v>
      </c>
      <c r="L481" s="59">
        <v>417.88</v>
      </c>
      <c r="M481" s="59">
        <v>411.58</v>
      </c>
      <c r="N481" s="59">
        <v>399.48</v>
      </c>
      <c r="O481" s="59">
        <v>412.46</v>
      </c>
      <c r="P481" s="59">
        <v>397.56</v>
      </c>
      <c r="Q481" s="59">
        <v>460.38</v>
      </c>
      <c r="R481" s="59">
        <v>397.3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4063.16</v>
      </c>
      <c r="J482" s="59">
        <v>3918.6</v>
      </c>
      <c r="K482" s="59">
        <v>3433.8</v>
      </c>
      <c r="L482" s="59">
        <v>3433.8</v>
      </c>
      <c r="M482" s="59">
        <v>3379.23</v>
      </c>
      <c r="N482" s="59">
        <v>3311.46</v>
      </c>
      <c r="O482" s="59">
        <v>3394.23</v>
      </c>
      <c r="P482" s="59">
        <v>3109.62</v>
      </c>
      <c r="Q482" s="59">
        <v>3535.96</v>
      </c>
      <c r="R482" s="59">
        <v>3128.07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2857.96</v>
      </c>
      <c r="I483" s="59">
        <v>2916.27</v>
      </c>
      <c r="J483" s="59">
        <v>2855.67</v>
      </c>
      <c r="K483" s="59">
        <v>2770.52</v>
      </c>
      <c r="L483" s="59">
        <v>2770.52</v>
      </c>
      <c r="M483" s="59">
        <v>2704.64</v>
      </c>
      <c r="N483" s="59">
        <v>2691.47</v>
      </c>
      <c r="O483" s="59">
        <v>2775</v>
      </c>
      <c r="P483" s="59">
        <v>2511.34</v>
      </c>
      <c r="Q483" s="59">
        <v>2557.52</v>
      </c>
      <c r="R483" s="59">
        <v>2519.58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499.56</v>
      </c>
      <c r="H484" s="59">
        <v>160.4</v>
      </c>
      <c r="I484" s="59">
        <v>456.74</v>
      </c>
      <c r="J484" s="59">
        <v>468.89</v>
      </c>
      <c r="K484" s="59">
        <v>424.18</v>
      </c>
      <c r="L484" s="59">
        <v>424.18</v>
      </c>
      <c r="M484" s="59">
        <v>416.48</v>
      </c>
      <c r="N484" s="59">
        <v>421.9</v>
      </c>
      <c r="O484" s="59">
        <v>437.06</v>
      </c>
      <c r="P484" s="59">
        <v>433.97</v>
      </c>
      <c r="Q484" s="59">
        <v>487.54</v>
      </c>
      <c r="R484" s="59">
        <v>441.87</v>
      </c>
    </row>
    <row r="485" spans="2:18" x14ac:dyDescent="0.2">
      <c r="B485" s="4">
        <v>2009</v>
      </c>
      <c r="C485" s="28"/>
      <c r="D485" s="28"/>
      <c r="E485" s="28"/>
      <c r="F485" s="59">
        <v>10260.44</v>
      </c>
      <c r="G485" s="59">
        <v>16720.23</v>
      </c>
      <c r="H485" s="59">
        <v>10765.15</v>
      </c>
      <c r="I485" s="59">
        <v>15903.42</v>
      </c>
      <c r="J485" s="59">
        <v>15853.34</v>
      </c>
      <c r="K485" s="59">
        <v>14732.53</v>
      </c>
      <c r="L485" s="59">
        <v>14732.53</v>
      </c>
      <c r="M485" s="59">
        <v>12102.7</v>
      </c>
      <c r="N485" s="59">
        <v>11871.24</v>
      </c>
      <c r="O485" s="59">
        <v>12484.96</v>
      </c>
      <c r="P485" s="59">
        <v>12029.85</v>
      </c>
      <c r="Q485" s="59">
        <v>14237.3</v>
      </c>
      <c r="R485" s="59">
        <v>12685.05</v>
      </c>
    </row>
    <row r="486" spans="2:18" x14ac:dyDescent="0.2">
      <c r="B486" s="4">
        <v>2008</v>
      </c>
      <c r="C486" s="28"/>
      <c r="D486" s="28"/>
      <c r="E486" s="59">
        <v>3438.33</v>
      </c>
      <c r="F486" s="59">
        <v>12866.25</v>
      </c>
      <c r="G486" s="59">
        <v>12705.38</v>
      </c>
      <c r="H486" s="59">
        <v>12712.06</v>
      </c>
      <c r="I486" s="59">
        <v>12067.94</v>
      </c>
      <c r="J486" s="59">
        <v>11801.05</v>
      </c>
      <c r="K486" s="59">
        <v>11582.72</v>
      </c>
      <c r="L486" s="59">
        <v>11582.72</v>
      </c>
      <c r="M486" s="59">
        <v>11336.78</v>
      </c>
      <c r="N486" s="59">
        <v>11550.53</v>
      </c>
      <c r="O486" s="59">
        <v>11592.75</v>
      </c>
      <c r="P486" s="59">
        <v>11402.15</v>
      </c>
      <c r="Q486" s="59">
        <v>11638.25</v>
      </c>
      <c r="R486" s="59">
        <v>11528.82</v>
      </c>
    </row>
    <row r="487" spans="2:18" x14ac:dyDescent="0.2">
      <c r="B487" s="4">
        <v>2007</v>
      </c>
      <c r="C487" s="28"/>
      <c r="D487" s="59">
        <v>3442.65</v>
      </c>
      <c r="E487" s="59">
        <v>3486.32</v>
      </c>
      <c r="F487" s="59">
        <v>3493.3</v>
      </c>
      <c r="G487" s="59">
        <v>3518.85</v>
      </c>
      <c r="H487" s="59">
        <v>3533.01</v>
      </c>
      <c r="I487" s="59">
        <v>3479.28</v>
      </c>
      <c r="J487" s="59">
        <v>3442.62</v>
      </c>
      <c r="K487" s="59">
        <v>3136.72</v>
      </c>
      <c r="L487" s="59">
        <v>3136.72</v>
      </c>
      <c r="M487" s="59">
        <v>2909.35</v>
      </c>
      <c r="N487" s="59">
        <v>2919.85</v>
      </c>
      <c r="O487" s="59">
        <v>2904.95</v>
      </c>
      <c r="P487" s="59">
        <v>2861.98</v>
      </c>
      <c r="Q487" s="59">
        <v>2861.95</v>
      </c>
      <c r="R487" s="59">
        <v>2818.76</v>
      </c>
    </row>
    <row r="488" spans="2:18" x14ac:dyDescent="0.2">
      <c r="B488" s="4">
        <v>2006</v>
      </c>
      <c r="C488" s="59">
        <v>2491.29</v>
      </c>
      <c r="D488" s="59">
        <v>2460.1</v>
      </c>
      <c r="E488" s="59">
        <v>2714.6</v>
      </c>
      <c r="F488" s="59">
        <v>2932.06</v>
      </c>
      <c r="G488" s="59">
        <v>3096.08</v>
      </c>
      <c r="H488" s="59">
        <v>2624.44</v>
      </c>
      <c r="I488" s="59">
        <v>2149.36</v>
      </c>
      <c r="J488" s="59">
        <v>1960.46</v>
      </c>
      <c r="K488" s="59">
        <v>1870.33</v>
      </c>
      <c r="L488" s="59">
        <v>1870.33</v>
      </c>
      <c r="M488" s="59">
        <v>1731.76</v>
      </c>
      <c r="N488" s="59">
        <v>1725.19</v>
      </c>
      <c r="O488" s="59">
        <v>2004.81</v>
      </c>
      <c r="P488" s="59">
        <v>1835.16</v>
      </c>
      <c r="Q488" s="59">
        <v>2519.75</v>
      </c>
      <c r="R488" s="59">
        <v>2199.06</v>
      </c>
    </row>
    <row r="489" spans="2:18" x14ac:dyDescent="0.2">
      <c r="B489" s="4">
        <v>2005</v>
      </c>
      <c r="C489" s="59">
        <v>7380.92</v>
      </c>
      <c r="D489" s="59">
        <v>7403.44</v>
      </c>
      <c r="E489" s="59">
        <v>7406.59</v>
      </c>
      <c r="F489" s="59">
        <v>7403.56</v>
      </c>
      <c r="G489" s="59">
        <v>7458.25</v>
      </c>
      <c r="H489" s="59">
        <v>7470.21</v>
      </c>
      <c r="I489" s="59">
        <v>7462.49</v>
      </c>
      <c r="J489" s="59">
        <v>7458.23</v>
      </c>
      <c r="K489" s="59">
        <v>7190.16</v>
      </c>
      <c r="L489" s="59">
        <v>7190.16</v>
      </c>
      <c r="M489" s="59">
        <v>6986.32</v>
      </c>
      <c r="N489" s="59">
        <v>6959.64</v>
      </c>
      <c r="O489" s="59">
        <v>6910.04</v>
      </c>
      <c r="P489" s="59">
        <v>6893.36</v>
      </c>
      <c r="Q489" s="59">
        <v>6890.85</v>
      </c>
      <c r="R489" s="59">
        <v>6870.7</v>
      </c>
    </row>
    <row r="490" spans="2:18" x14ac:dyDescent="0.2">
      <c r="B490" s="4">
        <v>2004</v>
      </c>
      <c r="C490" s="59">
        <v>10294.799999999999</v>
      </c>
      <c r="D490" s="59">
        <v>10241.74</v>
      </c>
      <c r="E490" s="59">
        <v>10184.39</v>
      </c>
      <c r="F490" s="59">
        <v>10186</v>
      </c>
      <c r="G490" s="59">
        <v>10441.15</v>
      </c>
      <c r="H490" s="59">
        <v>10513.86</v>
      </c>
      <c r="I490" s="59">
        <v>10464.5</v>
      </c>
      <c r="J490" s="59">
        <v>10417.469999999999</v>
      </c>
      <c r="K490" s="59">
        <v>10164.73</v>
      </c>
      <c r="L490" s="59">
        <v>10164.73</v>
      </c>
      <c r="M490" s="59">
        <v>10052.99</v>
      </c>
      <c r="N490" s="59">
        <v>9916.34</v>
      </c>
      <c r="O490" s="59">
        <v>9782.48</v>
      </c>
      <c r="P490" s="59">
        <v>9820.43</v>
      </c>
      <c r="Q490" s="59">
        <v>9933.57</v>
      </c>
      <c r="R490" s="59">
        <v>9909.44</v>
      </c>
    </row>
    <row r="491" spans="2:18" x14ac:dyDescent="0.2">
      <c r="B491" s="4">
        <v>2003</v>
      </c>
      <c r="C491" s="59">
        <v>3799.76</v>
      </c>
      <c r="D491" s="59">
        <v>3707.9</v>
      </c>
      <c r="E491" s="59">
        <v>3968.93</v>
      </c>
      <c r="F491" s="59">
        <v>4068.34</v>
      </c>
      <c r="G491" s="59">
        <v>4242.6899999999996</v>
      </c>
      <c r="H491" s="59">
        <v>4165.26</v>
      </c>
      <c r="I491" s="59">
        <v>3732.5</v>
      </c>
      <c r="J491" s="59">
        <v>3539.68</v>
      </c>
      <c r="K491" s="59">
        <v>3345.89</v>
      </c>
      <c r="L491" s="59">
        <v>3345.89</v>
      </c>
      <c r="M491" s="59">
        <v>3210.89</v>
      </c>
      <c r="N491" s="59">
        <v>3195.07</v>
      </c>
      <c r="O491" s="59">
        <v>3355.87</v>
      </c>
      <c r="P491" s="59">
        <v>3279.22</v>
      </c>
      <c r="Q491" s="59">
        <v>3799.76</v>
      </c>
      <c r="R491" s="59">
        <v>3560.89</v>
      </c>
    </row>
    <row r="492" spans="2:18" x14ac:dyDescent="0.2">
      <c r="B492" s="4">
        <v>2002</v>
      </c>
      <c r="C492" s="59">
        <v>3630.87</v>
      </c>
      <c r="D492" s="59">
        <v>3365.7</v>
      </c>
      <c r="E492" s="59">
        <v>3367.94</v>
      </c>
      <c r="F492" s="59">
        <v>3369.44</v>
      </c>
      <c r="G492" s="59">
        <v>3376.6</v>
      </c>
      <c r="H492" s="59">
        <v>3402.92</v>
      </c>
      <c r="I492" s="59">
        <v>3402.92</v>
      </c>
      <c r="J492" s="59">
        <v>3403.43</v>
      </c>
      <c r="K492" s="59">
        <v>3197.98</v>
      </c>
      <c r="L492" s="59">
        <v>3197.98</v>
      </c>
      <c r="M492" s="59">
        <v>3022.89</v>
      </c>
      <c r="N492" s="59">
        <v>3030.08</v>
      </c>
      <c r="O492" s="59">
        <v>3000.99</v>
      </c>
      <c r="P492" s="59">
        <v>2949.22</v>
      </c>
      <c r="Q492" s="59">
        <v>2930.88</v>
      </c>
      <c r="R492" s="59">
        <v>2905.6</v>
      </c>
    </row>
    <row r="493" spans="2:18" x14ac:dyDescent="0.2">
      <c r="B493" s="4">
        <v>2001</v>
      </c>
      <c r="C493" s="59">
        <v>3248.75</v>
      </c>
      <c r="D493" s="59">
        <v>3100.87</v>
      </c>
      <c r="E493" s="59">
        <v>3484.27</v>
      </c>
      <c r="F493" s="59">
        <v>3992.79</v>
      </c>
      <c r="G493" s="59">
        <v>4082.98</v>
      </c>
      <c r="H493" s="59">
        <v>4009.08</v>
      </c>
      <c r="I493" s="59">
        <v>3213.06</v>
      </c>
      <c r="J493" s="59">
        <v>2890.9</v>
      </c>
      <c r="K493" s="59">
        <v>2722.17</v>
      </c>
      <c r="L493" s="59">
        <v>2722.17</v>
      </c>
      <c r="M493" s="59">
        <v>2445.77</v>
      </c>
      <c r="N493" s="59">
        <v>2379.9</v>
      </c>
      <c r="O493" s="59">
        <v>2968.17</v>
      </c>
      <c r="P493" s="59">
        <v>2573.54</v>
      </c>
      <c r="Q493" s="59">
        <v>3993.3</v>
      </c>
      <c r="R493" s="59">
        <v>3295.87</v>
      </c>
    </row>
    <row r="494" spans="2:18" x14ac:dyDescent="0.2">
      <c r="B494" s="4">
        <v>2000</v>
      </c>
      <c r="C494" s="59">
        <v>3238.16</v>
      </c>
      <c r="D494" s="59">
        <v>3421.87</v>
      </c>
      <c r="E494" s="59">
        <v>3470.64</v>
      </c>
      <c r="F494" s="59">
        <v>3486.99</v>
      </c>
      <c r="G494" s="59">
        <v>3516.11</v>
      </c>
      <c r="H494" s="59">
        <v>3579.89</v>
      </c>
      <c r="I494" s="59">
        <v>3536.78</v>
      </c>
      <c r="J494" s="59">
        <v>3441.52</v>
      </c>
      <c r="K494" s="59">
        <v>3118.73</v>
      </c>
      <c r="L494" s="59">
        <v>3118.73</v>
      </c>
      <c r="M494" s="59">
        <v>2887.47</v>
      </c>
      <c r="N494" s="59">
        <v>2819.19</v>
      </c>
      <c r="O494" s="59">
        <v>2877.66</v>
      </c>
      <c r="P494" s="59">
        <v>2817.08</v>
      </c>
      <c r="Q494" s="59">
        <v>2982.6</v>
      </c>
      <c r="R494" s="59">
        <v>2870.32</v>
      </c>
    </row>
    <row r="495" spans="2:18" x14ac:dyDescent="0.2">
      <c r="B495" s="4">
        <v>1999</v>
      </c>
      <c r="C495" s="59">
        <v>4890.33</v>
      </c>
      <c r="D495" s="59">
        <v>5178.97</v>
      </c>
      <c r="E495" s="59">
        <v>5256.2</v>
      </c>
      <c r="F495" s="59">
        <v>5282.32</v>
      </c>
      <c r="G495" s="59">
        <v>5351.33</v>
      </c>
      <c r="H495" s="59">
        <v>5431.35</v>
      </c>
      <c r="I495" s="59">
        <v>5385.36</v>
      </c>
      <c r="J495" s="59">
        <v>5234.8999999999996</v>
      </c>
      <c r="K495" s="59">
        <v>4722.2700000000004</v>
      </c>
      <c r="L495" s="59">
        <v>4722.2700000000004</v>
      </c>
      <c r="M495" s="59">
        <v>4355.7</v>
      </c>
      <c r="N495" s="59">
        <v>4248.96</v>
      </c>
      <c r="O495" s="59">
        <v>4339.29</v>
      </c>
      <c r="P495" s="59">
        <v>4238.88</v>
      </c>
      <c r="Q495" s="59">
        <v>4502.7299999999996</v>
      </c>
      <c r="R495" s="59">
        <v>4321.71</v>
      </c>
    </row>
    <row r="496" spans="2:18" x14ac:dyDescent="0.2">
      <c r="B496" s="4">
        <v>1998</v>
      </c>
      <c r="C496" s="59">
        <v>6850.81</v>
      </c>
      <c r="D496" s="59">
        <v>7263.87</v>
      </c>
      <c r="E496" s="59">
        <v>7372.95</v>
      </c>
      <c r="F496" s="59">
        <v>7409.31</v>
      </c>
      <c r="G496" s="59">
        <v>7696.44</v>
      </c>
      <c r="H496" s="59">
        <v>7615.35</v>
      </c>
      <c r="I496" s="59">
        <v>7734.86</v>
      </c>
      <c r="J496" s="59">
        <v>7513.59</v>
      </c>
      <c r="K496" s="59">
        <v>6763.7</v>
      </c>
      <c r="L496" s="59">
        <v>6763.7</v>
      </c>
      <c r="M496" s="59">
        <v>6159.51</v>
      </c>
      <c r="N496" s="59">
        <v>6004.23</v>
      </c>
      <c r="O496" s="59">
        <v>6140.32</v>
      </c>
      <c r="P496" s="59">
        <v>6006.6</v>
      </c>
      <c r="Q496" s="59">
        <v>6400.95</v>
      </c>
      <c r="R496" s="59">
        <v>6124.26</v>
      </c>
    </row>
    <row r="497" spans="2:18" x14ac:dyDescent="0.2">
      <c r="B497" s="4">
        <v>1997</v>
      </c>
      <c r="C497" s="59">
        <v>12449.29</v>
      </c>
      <c r="D497" s="59">
        <v>13022.29</v>
      </c>
      <c r="E497" s="59">
        <v>13248.6</v>
      </c>
      <c r="F497" s="59">
        <v>13313.15</v>
      </c>
      <c r="G497" s="59">
        <v>13448.55</v>
      </c>
      <c r="H497" s="59">
        <v>13716.37</v>
      </c>
      <c r="I497" s="59">
        <v>13477.86</v>
      </c>
      <c r="J497" s="59">
        <v>13012.62</v>
      </c>
      <c r="K497" s="59">
        <v>11865.01</v>
      </c>
      <c r="L497" s="59">
        <v>11865.01</v>
      </c>
      <c r="M497" s="59">
        <v>10996.36</v>
      </c>
      <c r="N497" s="59">
        <v>10800.18</v>
      </c>
      <c r="O497" s="59">
        <v>10961.56</v>
      </c>
      <c r="P497" s="59">
        <v>10575.92</v>
      </c>
      <c r="Q497" s="59">
        <v>11238.95</v>
      </c>
      <c r="R497" s="59">
        <v>10772.91</v>
      </c>
    </row>
    <row r="498" spans="2:18" x14ac:dyDescent="0.2">
      <c r="B498" s="4">
        <v>1996</v>
      </c>
      <c r="C498" s="59">
        <v>63946.44</v>
      </c>
      <c r="D498" s="59">
        <v>66895.22</v>
      </c>
      <c r="E498" s="59">
        <v>68716.38</v>
      </c>
      <c r="F498" s="59">
        <v>70219.33</v>
      </c>
      <c r="G498" s="59">
        <v>72029.100000000006</v>
      </c>
      <c r="H498" s="59">
        <v>72832.97</v>
      </c>
      <c r="I498" s="59">
        <v>70174.48</v>
      </c>
      <c r="J498" s="59">
        <v>67558.929999999993</v>
      </c>
      <c r="K498" s="59">
        <v>60947.43</v>
      </c>
      <c r="L498" s="59">
        <v>60947.43</v>
      </c>
      <c r="M498" s="59">
        <v>56143.75</v>
      </c>
      <c r="N498" s="59">
        <v>54651.63</v>
      </c>
      <c r="O498" s="59">
        <v>57246.85</v>
      </c>
      <c r="P498" s="59">
        <v>55229.87</v>
      </c>
      <c r="Q498" s="59">
        <v>61994.46</v>
      </c>
      <c r="R498" s="59">
        <v>57936.17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5518.71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38.26</v>
      </c>
      <c r="D502" s="59">
        <v>37.99</v>
      </c>
      <c r="E502" s="59">
        <v>38.46</v>
      </c>
      <c r="F502" s="59">
        <v>38.409999999999997</v>
      </c>
      <c r="G502" s="59">
        <v>57.92</v>
      </c>
      <c r="H502" s="59">
        <v>55.77</v>
      </c>
      <c r="I502" s="59">
        <v>56.51</v>
      </c>
      <c r="J502" s="59">
        <v>54.5</v>
      </c>
      <c r="K502" s="59">
        <v>46.55</v>
      </c>
      <c r="L502" s="59">
        <v>46.55</v>
      </c>
      <c r="M502" s="59">
        <v>45.85</v>
      </c>
      <c r="N502" s="59">
        <v>44.5</v>
      </c>
      <c r="O502" s="59">
        <v>45.95</v>
      </c>
      <c r="P502" s="59">
        <v>44.29</v>
      </c>
      <c r="Q502" s="59">
        <v>51.28</v>
      </c>
      <c r="R502" s="59">
        <v>44.26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2556.46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4249.82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129542.61000000002</v>
      </c>
      <c r="E565" s="6">
        <f>SUM(E486:E564)</f>
        <v>136154.6</v>
      </c>
      <c r="F565" s="6">
        <f>SUM(F485:F564)</f>
        <v>158321.68999999997</v>
      </c>
      <c r="G565" s="6">
        <f>SUM(G484:G564)</f>
        <v>168241.22000000003</v>
      </c>
      <c r="H565" s="6">
        <f t="shared" ref="H565:M565" si="5">SUM(H478:H564)</f>
        <v>165446.05000000002</v>
      </c>
      <c r="I565" s="6">
        <f t="shared" si="5"/>
        <v>169677.49</v>
      </c>
      <c r="J565" s="6">
        <f t="shared" si="5"/>
        <v>165315.68</v>
      </c>
      <c r="K565" s="6">
        <f t="shared" si="5"/>
        <v>154344.06</v>
      </c>
      <c r="L565" s="6">
        <f t="shared" si="5"/>
        <v>160005.37999999998</v>
      </c>
      <c r="M565" s="6">
        <f t="shared" si="5"/>
        <v>180060.44000000003</v>
      </c>
      <c r="N565" s="13">
        <f>SUM(N474:N564)</f>
        <v>183933.10000000003</v>
      </c>
      <c r="O565" s="13">
        <f>SUM(O474:O564)</f>
        <v>201424.36</v>
      </c>
      <c r="P565" s="13">
        <f>SUM(P474:P564)</f>
        <v>198312.01</v>
      </c>
      <c r="Q565" s="13">
        <f>SUM(Q474:Q564)</f>
        <v>218802.42000000004</v>
      </c>
      <c r="R565" s="13">
        <f>SUM(R473:R564)</f>
        <v>211971.60000000003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17725.759999999998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56488.03</v>
      </c>
      <c r="R568" s="59">
        <v>56180.65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25595.96</v>
      </c>
      <c r="Q569" s="59">
        <v>25732.39</v>
      </c>
      <c r="R569" s="59">
        <v>25664.62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19351.22</v>
      </c>
      <c r="P570" s="59">
        <v>19166.88</v>
      </c>
      <c r="Q570" s="59">
        <v>19954.560000000001</v>
      </c>
      <c r="R570" s="59">
        <v>19520.060000000001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5727.86</v>
      </c>
      <c r="O571" s="59">
        <v>5897.25</v>
      </c>
      <c r="P571" s="59">
        <v>5779.06</v>
      </c>
      <c r="Q571" s="59">
        <v>6212.53</v>
      </c>
      <c r="R571" s="59">
        <v>5952.75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101114.28</v>
      </c>
      <c r="N572" s="59">
        <v>102103.71</v>
      </c>
      <c r="O572" s="59">
        <v>103268.45</v>
      </c>
      <c r="P572" s="59">
        <v>100983.84</v>
      </c>
      <c r="Q572" s="59">
        <v>105426.99</v>
      </c>
      <c r="R572" s="59">
        <v>101878.65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13230.83</v>
      </c>
      <c r="M573" s="59">
        <v>13086.54</v>
      </c>
      <c r="N573" s="59">
        <v>12540.88</v>
      </c>
      <c r="O573" s="59">
        <v>12461.7</v>
      </c>
      <c r="P573" s="59">
        <v>12273.5</v>
      </c>
      <c r="Q573" s="59">
        <v>12315.41</v>
      </c>
      <c r="R573" s="59">
        <v>11962.92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8522.3799999999992</v>
      </c>
      <c r="L574" s="59">
        <v>8522.3799999999992</v>
      </c>
      <c r="M574" s="59">
        <v>7989.84</v>
      </c>
      <c r="N574" s="59">
        <v>7972.66</v>
      </c>
      <c r="O574" s="59">
        <v>7992.76</v>
      </c>
      <c r="P574" s="59">
        <v>8015.47</v>
      </c>
      <c r="Q574" s="59">
        <v>7973.12</v>
      </c>
      <c r="R574" s="59">
        <v>7922.42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8504.67</v>
      </c>
      <c r="K575" s="59">
        <v>8390.0499999999993</v>
      </c>
      <c r="L575" s="59">
        <v>8390.0499999999993</v>
      </c>
      <c r="M575" s="59">
        <v>8254.27</v>
      </c>
      <c r="N575" s="59">
        <v>8136.85</v>
      </c>
      <c r="O575" s="59">
        <v>8262.14</v>
      </c>
      <c r="P575" s="59">
        <v>8163.1</v>
      </c>
      <c r="Q575" s="59">
        <v>8504.67</v>
      </c>
      <c r="R575" s="59">
        <v>8272.98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33050.870000000003</v>
      </c>
      <c r="J576" s="59">
        <v>35734.11</v>
      </c>
      <c r="K576" s="59">
        <v>35657.51</v>
      </c>
      <c r="L576" s="59">
        <v>35657.51</v>
      </c>
      <c r="M576" s="59">
        <v>35532.949999999997</v>
      </c>
      <c r="N576" s="59">
        <v>35610.25</v>
      </c>
      <c r="O576" s="59">
        <v>35810.550000000003</v>
      </c>
      <c r="P576" s="59">
        <v>35759.660000000003</v>
      </c>
      <c r="Q576" s="59">
        <v>35484.01</v>
      </c>
      <c r="R576" s="59">
        <v>35456.35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73201.69</v>
      </c>
      <c r="I577" s="59">
        <v>73465.5</v>
      </c>
      <c r="J577" s="59">
        <v>71529.8</v>
      </c>
      <c r="K577" s="59">
        <v>71069.37</v>
      </c>
      <c r="L577" s="59">
        <v>71069.37</v>
      </c>
      <c r="M577" s="59">
        <v>70723.929999999993</v>
      </c>
      <c r="N577" s="59">
        <v>69888.61</v>
      </c>
      <c r="O577" s="59">
        <v>69766.3</v>
      </c>
      <c r="P577" s="59">
        <v>69563.740000000005</v>
      </c>
      <c r="Q577" s="59">
        <v>69755.25</v>
      </c>
      <c r="R577" s="59">
        <v>69010.14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28141.1</v>
      </c>
      <c r="H578" s="59">
        <v>28239.99</v>
      </c>
      <c r="I578" s="59">
        <v>27982.68</v>
      </c>
      <c r="J578" s="59">
        <v>27774.02</v>
      </c>
      <c r="K578" s="59">
        <v>27730.92</v>
      </c>
      <c r="L578" s="59">
        <v>27730.92</v>
      </c>
      <c r="M578" s="59">
        <v>27675.360000000001</v>
      </c>
      <c r="N578" s="59">
        <v>27586.76</v>
      </c>
      <c r="O578" s="59">
        <v>25976.19</v>
      </c>
      <c r="P578" s="59">
        <v>25930.59</v>
      </c>
      <c r="Q578" s="59">
        <v>26067.55</v>
      </c>
      <c r="R578" s="59">
        <v>25950.93</v>
      </c>
    </row>
    <row r="579" spans="2:18" x14ac:dyDescent="0.2">
      <c r="B579" s="4">
        <v>2009</v>
      </c>
      <c r="C579" s="28"/>
      <c r="D579" s="28"/>
      <c r="E579" s="28"/>
      <c r="F579" s="59">
        <v>26710.71</v>
      </c>
      <c r="G579" s="59">
        <v>30490.23</v>
      </c>
      <c r="H579" s="59">
        <v>26679.42</v>
      </c>
      <c r="I579" s="59">
        <v>30201.48</v>
      </c>
      <c r="J579" s="59">
        <v>30088.75</v>
      </c>
      <c r="K579" s="59">
        <v>29560.560000000001</v>
      </c>
      <c r="L579" s="59">
        <v>29560.560000000001</v>
      </c>
      <c r="M579" s="59">
        <v>29467.14</v>
      </c>
      <c r="N579" s="59">
        <v>29367.98</v>
      </c>
      <c r="O579" s="59">
        <v>29532.76</v>
      </c>
      <c r="P579" s="59">
        <v>29407.47</v>
      </c>
      <c r="Q579" s="59">
        <v>30117.33</v>
      </c>
      <c r="R579" s="59">
        <v>29473.54</v>
      </c>
    </row>
    <row r="580" spans="2:18" x14ac:dyDescent="0.2">
      <c r="B580" s="4">
        <v>2008</v>
      </c>
      <c r="C580" s="28"/>
      <c r="D580" s="28"/>
      <c r="E580" s="59">
        <v>27710.68</v>
      </c>
      <c r="F580" s="59">
        <v>22866.54</v>
      </c>
      <c r="G580" s="59">
        <v>22791.21</v>
      </c>
      <c r="H580" s="59">
        <v>22789.84</v>
      </c>
      <c r="I580" s="59">
        <v>22469.15</v>
      </c>
      <c r="J580" s="59">
        <v>22007.57</v>
      </c>
      <c r="K580" s="59">
        <v>21190.99</v>
      </c>
      <c r="L580" s="59">
        <v>21190.99</v>
      </c>
      <c r="M580" s="59">
        <v>20498.3</v>
      </c>
      <c r="N580" s="59">
        <v>16993.939999999999</v>
      </c>
      <c r="O580" s="59">
        <v>17132.900000000001</v>
      </c>
      <c r="P580" s="59">
        <v>17087.12</v>
      </c>
      <c r="Q580" s="59">
        <v>17314.79</v>
      </c>
      <c r="R580" s="59">
        <v>17108.349999999999</v>
      </c>
    </row>
    <row r="581" spans="2:18" x14ac:dyDescent="0.2">
      <c r="B581" s="4">
        <v>2007</v>
      </c>
      <c r="C581" s="28"/>
      <c r="D581" s="59">
        <v>23916.85</v>
      </c>
      <c r="E581" s="59">
        <v>26600.66</v>
      </c>
      <c r="F581" s="59">
        <v>26701.87</v>
      </c>
      <c r="G581" s="59">
        <v>25429.31</v>
      </c>
      <c r="H581" s="59">
        <v>25984.2</v>
      </c>
      <c r="I581" s="59">
        <v>24142.31</v>
      </c>
      <c r="J581" s="59">
        <v>22309.21</v>
      </c>
      <c r="K581" s="59">
        <v>21893.99</v>
      </c>
      <c r="L581" s="59">
        <v>21893.99</v>
      </c>
      <c r="M581" s="59">
        <v>48470.2</v>
      </c>
      <c r="N581" s="59">
        <v>47619.55</v>
      </c>
      <c r="O581" s="59">
        <v>47412.94</v>
      </c>
      <c r="P581" s="59">
        <v>47310.7</v>
      </c>
      <c r="Q581" s="59">
        <v>47279.24</v>
      </c>
      <c r="R581" s="59">
        <v>46764.28</v>
      </c>
    </row>
    <row r="582" spans="2:18" x14ac:dyDescent="0.2">
      <c r="B582" s="4">
        <v>2006</v>
      </c>
      <c r="C582" s="59">
        <v>20029.8</v>
      </c>
      <c r="D582" s="59">
        <v>20018.93</v>
      </c>
      <c r="E582" s="59">
        <v>20042.59</v>
      </c>
      <c r="F582" s="59">
        <v>20074.53</v>
      </c>
      <c r="G582" s="59">
        <v>20079.61</v>
      </c>
      <c r="H582" s="59">
        <v>20073.46</v>
      </c>
      <c r="I582" s="59">
        <v>20023.310000000001</v>
      </c>
      <c r="J582" s="59">
        <v>20003.669999999998</v>
      </c>
      <c r="K582" s="59">
        <v>19996.810000000001</v>
      </c>
      <c r="L582" s="59">
        <v>19996.810000000001</v>
      </c>
      <c r="M582" s="59">
        <v>19982.5</v>
      </c>
      <c r="N582" s="59">
        <v>19978.5</v>
      </c>
      <c r="O582" s="59">
        <v>20016.22</v>
      </c>
      <c r="P582" s="59">
        <v>19993.810000000001</v>
      </c>
      <c r="Q582" s="59">
        <v>20082.12</v>
      </c>
      <c r="R582" s="59">
        <v>20039.509999999998</v>
      </c>
    </row>
    <row r="583" spans="2:18" x14ac:dyDescent="0.2">
      <c r="B583" s="4">
        <v>2005</v>
      </c>
      <c r="C583" s="59">
        <v>15460.93</v>
      </c>
      <c r="D583" s="59">
        <v>15460.93</v>
      </c>
      <c r="E583" s="59">
        <v>15460.93</v>
      </c>
      <c r="F583" s="59">
        <v>15460.93</v>
      </c>
      <c r="G583" s="59">
        <v>15460.93</v>
      </c>
      <c r="H583" s="59">
        <v>15460.93</v>
      </c>
      <c r="I583" s="59">
        <v>15460.93</v>
      </c>
      <c r="J583" s="59">
        <v>15460.93</v>
      </c>
      <c r="K583" s="59">
        <v>15460.93</v>
      </c>
      <c r="L583" s="59">
        <v>15460.93</v>
      </c>
      <c r="M583" s="59">
        <v>15460.93</v>
      </c>
      <c r="N583" s="59">
        <v>15460.93</v>
      </c>
      <c r="O583" s="59">
        <v>15460.93</v>
      </c>
      <c r="P583" s="59">
        <v>15460.93</v>
      </c>
      <c r="Q583" s="59">
        <v>15460.93</v>
      </c>
      <c r="R583" s="59">
        <v>15460.93</v>
      </c>
    </row>
    <row r="584" spans="2:18" x14ac:dyDescent="0.2">
      <c r="B584" s="4">
        <v>2004</v>
      </c>
      <c r="C584" s="59">
        <v>21556.09</v>
      </c>
      <c r="D584" s="59">
        <v>21556.09</v>
      </c>
      <c r="E584" s="59">
        <v>21651.1</v>
      </c>
      <c r="F584" s="59">
        <v>21651.95</v>
      </c>
      <c r="G584" s="59">
        <v>21641.599999999999</v>
      </c>
      <c r="H584" s="59">
        <v>21556.09</v>
      </c>
      <c r="I584" s="59">
        <v>21556.09</v>
      </c>
      <c r="J584" s="59">
        <v>21556.09</v>
      </c>
      <c r="K584" s="59">
        <v>21556.09</v>
      </c>
      <c r="L584" s="59">
        <v>21556.09</v>
      </c>
      <c r="M584" s="59">
        <v>21556.09</v>
      </c>
      <c r="N584" s="59">
        <v>21556.09</v>
      </c>
      <c r="O584" s="59">
        <v>21556.09</v>
      </c>
      <c r="P584" s="59">
        <v>21556.09</v>
      </c>
      <c r="Q584" s="59">
        <v>19433.509999999998</v>
      </c>
      <c r="R584" s="59">
        <v>19433.509999999998</v>
      </c>
    </row>
    <row r="585" spans="2:18" x14ac:dyDescent="0.2">
      <c r="B585" s="4">
        <v>2003</v>
      </c>
      <c r="C585" s="59">
        <v>14932.36</v>
      </c>
      <c r="D585" s="59">
        <v>14100.51</v>
      </c>
      <c r="E585" s="59">
        <v>11007.6</v>
      </c>
      <c r="F585" s="59">
        <v>11552.96</v>
      </c>
      <c r="G585" s="59">
        <v>12804.8</v>
      </c>
      <c r="H585" s="59">
        <v>12532.12</v>
      </c>
      <c r="I585" s="59">
        <v>12519.73</v>
      </c>
      <c r="J585" s="59">
        <v>12061.13</v>
      </c>
      <c r="K585" s="59">
        <v>11156.33</v>
      </c>
      <c r="L585" s="59">
        <v>11156.33</v>
      </c>
      <c r="M585" s="59">
        <v>11354.64</v>
      </c>
      <c r="N585" s="59">
        <v>11292.67</v>
      </c>
      <c r="O585" s="59">
        <v>11391.83</v>
      </c>
      <c r="P585" s="59">
        <v>11490.98</v>
      </c>
      <c r="Q585" s="59">
        <v>11503.38</v>
      </c>
      <c r="R585" s="59">
        <v>11143.94</v>
      </c>
    </row>
    <row r="586" spans="2:18" x14ac:dyDescent="0.2">
      <c r="B586" s="4">
        <v>2002</v>
      </c>
      <c r="C586" s="59">
        <v>4178.45</v>
      </c>
      <c r="D586" s="59">
        <v>4192.5600000000004</v>
      </c>
      <c r="E586" s="59">
        <v>4189.6099999999997</v>
      </c>
      <c r="F586" s="59">
        <v>4187.54</v>
      </c>
      <c r="G586" s="59">
        <v>4185.18</v>
      </c>
      <c r="H586" s="59">
        <v>4184.29</v>
      </c>
      <c r="I586" s="59">
        <v>4184.29</v>
      </c>
      <c r="J586" s="59">
        <v>4185.18</v>
      </c>
      <c r="K586" s="59">
        <v>4100.68</v>
      </c>
      <c r="L586" s="59">
        <v>4100.68</v>
      </c>
      <c r="M586" s="59">
        <v>4033.02</v>
      </c>
      <c r="N586" s="59">
        <v>4031.25</v>
      </c>
      <c r="O586" s="59">
        <v>4029.51</v>
      </c>
      <c r="P586" s="59">
        <v>4035.05</v>
      </c>
      <c r="Q586" s="59">
        <v>2540.34</v>
      </c>
      <c r="R586" s="59">
        <v>2538.66</v>
      </c>
    </row>
    <row r="587" spans="2:18" x14ac:dyDescent="0.2">
      <c r="B587" s="4">
        <v>2001</v>
      </c>
      <c r="C587" s="59">
        <v>23891.13</v>
      </c>
      <c r="D587" s="59">
        <v>23996.03</v>
      </c>
      <c r="E587" s="59">
        <v>23974.080000000002</v>
      </c>
      <c r="F587" s="59">
        <v>23958.71</v>
      </c>
      <c r="G587" s="59">
        <v>23941.15</v>
      </c>
      <c r="H587" s="59">
        <v>23934.560000000001</v>
      </c>
      <c r="I587" s="59">
        <v>23934.560000000001</v>
      </c>
      <c r="J587" s="59">
        <v>23941.15</v>
      </c>
      <c r="K587" s="59">
        <v>23313.24</v>
      </c>
      <c r="L587" s="59">
        <v>23313.24</v>
      </c>
      <c r="M587" s="59">
        <v>22810.47</v>
      </c>
      <c r="N587" s="59">
        <v>22797.29</v>
      </c>
      <c r="O587" s="59">
        <v>22784.33</v>
      </c>
      <c r="P587" s="59">
        <v>22825.55</v>
      </c>
      <c r="Q587" s="59">
        <v>22708.76</v>
      </c>
      <c r="R587" s="59">
        <v>22696.31</v>
      </c>
    </row>
    <row r="588" spans="2:18" x14ac:dyDescent="0.2">
      <c r="B588" s="4">
        <v>2000</v>
      </c>
      <c r="C588" s="59">
        <v>22424.67</v>
      </c>
      <c r="D588" s="59">
        <v>22224.14</v>
      </c>
      <c r="E588" s="59">
        <v>22223.33</v>
      </c>
      <c r="F588" s="59">
        <v>22222.77</v>
      </c>
      <c r="G588" s="59">
        <v>22467.040000000001</v>
      </c>
      <c r="H588" s="59">
        <v>22221.88</v>
      </c>
      <c r="I588" s="59">
        <v>22460.17</v>
      </c>
      <c r="J588" s="59">
        <v>22452.54</v>
      </c>
      <c r="K588" s="59">
        <v>22400.05</v>
      </c>
      <c r="L588" s="59">
        <v>22400.05</v>
      </c>
      <c r="M588" s="59">
        <v>22379.93</v>
      </c>
      <c r="N588" s="59">
        <v>22375.98</v>
      </c>
      <c r="O588" s="59">
        <v>22380.63</v>
      </c>
      <c r="P588" s="59">
        <v>22377.88</v>
      </c>
      <c r="Q588" s="59">
        <v>22404.75</v>
      </c>
      <c r="R588" s="59">
        <v>22372.01</v>
      </c>
    </row>
    <row r="589" spans="2:18" x14ac:dyDescent="0.2">
      <c r="B589" s="4">
        <v>1999</v>
      </c>
      <c r="C589" s="59">
        <v>27451.360000000001</v>
      </c>
      <c r="D589" s="59">
        <v>26951.81</v>
      </c>
      <c r="E589" s="59">
        <v>26950.66</v>
      </c>
      <c r="F589" s="59">
        <v>26949.85</v>
      </c>
      <c r="G589" s="59">
        <v>26948.93</v>
      </c>
      <c r="H589" s="59">
        <v>26948.59</v>
      </c>
      <c r="I589" s="59">
        <v>26948.59</v>
      </c>
      <c r="J589" s="59">
        <v>26948.93</v>
      </c>
      <c r="K589" s="59">
        <v>25136.04</v>
      </c>
      <c r="L589" s="59">
        <v>25136.04</v>
      </c>
      <c r="M589" s="59">
        <v>25109.7</v>
      </c>
      <c r="N589" s="59">
        <v>25109</v>
      </c>
      <c r="O589" s="59">
        <v>25108.33</v>
      </c>
      <c r="P589" s="59">
        <v>25110.49</v>
      </c>
      <c r="Q589" s="59">
        <v>25104.37</v>
      </c>
      <c r="R589" s="59">
        <v>25103.71</v>
      </c>
    </row>
    <row r="590" spans="2:18" x14ac:dyDescent="0.2">
      <c r="B590" s="4">
        <v>1998</v>
      </c>
      <c r="C590" s="59">
        <v>20027.400000000001</v>
      </c>
      <c r="D590" s="59">
        <v>20278.310000000001</v>
      </c>
      <c r="E590" s="59">
        <v>16358.78</v>
      </c>
      <c r="F590" s="59">
        <v>16358.78</v>
      </c>
      <c r="G590" s="59">
        <v>16358.78</v>
      </c>
      <c r="H590" s="59">
        <v>16358.78</v>
      </c>
      <c r="I590" s="59">
        <v>16358.78</v>
      </c>
      <c r="J590" s="59">
        <v>16358.78</v>
      </c>
      <c r="K590" s="59">
        <v>16358.78</v>
      </c>
      <c r="L590" s="59">
        <v>16358.78</v>
      </c>
      <c r="M590" s="59">
        <v>16358.78</v>
      </c>
      <c r="N590" s="59">
        <v>16358.78</v>
      </c>
      <c r="O590" s="59">
        <v>16358.78</v>
      </c>
      <c r="P590" s="59">
        <v>16358.78</v>
      </c>
      <c r="Q590" s="59">
        <v>16358.78</v>
      </c>
      <c r="R590" s="59">
        <v>16358.78</v>
      </c>
    </row>
    <row r="591" spans="2:18" x14ac:dyDescent="0.2">
      <c r="B591" s="4">
        <v>1997</v>
      </c>
      <c r="C591" s="59">
        <v>22847.86</v>
      </c>
      <c r="D591" s="59">
        <v>22847.86</v>
      </c>
      <c r="E591" s="59">
        <v>22847.86</v>
      </c>
      <c r="F591" s="59">
        <v>22847.86</v>
      </c>
      <c r="G591" s="59">
        <v>22847.86</v>
      </c>
      <c r="H591" s="59">
        <v>22847.86</v>
      </c>
      <c r="I591" s="59">
        <v>22847.86</v>
      </c>
      <c r="J591" s="59">
        <v>22847.86</v>
      </c>
      <c r="K591" s="59">
        <v>22847.86</v>
      </c>
      <c r="L591" s="59">
        <v>22847.86</v>
      </c>
      <c r="M591" s="59">
        <v>22847.86</v>
      </c>
      <c r="N591" s="59">
        <v>22847.86</v>
      </c>
      <c r="O591" s="59">
        <v>22847.86</v>
      </c>
      <c r="P591" s="59">
        <v>22847.86</v>
      </c>
      <c r="Q591" s="59">
        <v>22847.86</v>
      </c>
      <c r="R591" s="59">
        <v>22847.86</v>
      </c>
    </row>
    <row r="592" spans="2:18" x14ac:dyDescent="0.2">
      <c r="B592" s="4">
        <v>1996</v>
      </c>
      <c r="C592" s="59">
        <v>55716.39</v>
      </c>
      <c r="D592" s="59">
        <v>56862.48</v>
      </c>
      <c r="E592" s="59">
        <v>57165.14</v>
      </c>
      <c r="F592" s="59">
        <v>57266.03</v>
      </c>
      <c r="G592" s="59">
        <v>57445.38</v>
      </c>
      <c r="H592" s="59">
        <v>57837.72</v>
      </c>
      <c r="I592" s="59">
        <v>57568.69</v>
      </c>
      <c r="J592" s="59">
        <v>56974.58</v>
      </c>
      <c r="K592" s="59">
        <v>54968.07</v>
      </c>
      <c r="L592" s="59">
        <v>54968.07</v>
      </c>
      <c r="M592" s="59">
        <v>53533.24</v>
      </c>
      <c r="N592" s="59">
        <v>53105.1</v>
      </c>
      <c r="O592" s="59">
        <v>53475.01</v>
      </c>
      <c r="P592" s="59">
        <v>53109.59</v>
      </c>
      <c r="Q592" s="59">
        <v>54139.76</v>
      </c>
      <c r="R592" s="59">
        <v>53443.57</v>
      </c>
    </row>
    <row r="593" spans="2:18" x14ac:dyDescent="0.2">
      <c r="B593" s="4">
        <v>1995</v>
      </c>
      <c r="C593" s="59">
        <v>15753.41</v>
      </c>
      <c r="D593" s="59">
        <v>13738.41</v>
      </c>
      <c r="E593" s="59">
        <v>13738.41</v>
      </c>
      <c r="F593" s="59">
        <v>13738.41</v>
      </c>
      <c r="G593" s="59">
        <v>13738.41</v>
      </c>
      <c r="H593" s="59">
        <v>13738.41</v>
      </c>
      <c r="I593" s="59">
        <v>13738.41</v>
      </c>
      <c r="J593" s="59">
        <v>13738.41</v>
      </c>
      <c r="K593" s="59">
        <v>13738.41</v>
      </c>
      <c r="L593" s="59">
        <v>13738.41</v>
      </c>
      <c r="M593" s="59">
        <v>13738.41</v>
      </c>
      <c r="N593" s="59">
        <v>13738.41</v>
      </c>
      <c r="O593" s="59">
        <v>13738.41</v>
      </c>
      <c r="P593" s="59">
        <v>13738.41</v>
      </c>
      <c r="Q593" s="59">
        <v>13738.41</v>
      </c>
      <c r="R593" s="59">
        <v>13738.41</v>
      </c>
    </row>
    <row r="594" spans="2:18" x14ac:dyDescent="0.2">
      <c r="B594" s="4">
        <v>1994</v>
      </c>
      <c r="C594" s="59">
        <v>22591.43</v>
      </c>
      <c r="D594" s="59">
        <v>20525.810000000001</v>
      </c>
      <c r="E594" s="59">
        <v>20525.810000000001</v>
      </c>
      <c r="F594" s="59">
        <v>20525.810000000001</v>
      </c>
      <c r="G594" s="59">
        <v>20525.810000000001</v>
      </c>
      <c r="H594" s="59">
        <v>20525.810000000001</v>
      </c>
      <c r="I594" s="59">
        <v>20525.810000000001</v>
      </c>
      <c r="J594" s="59">
        <v>20525.810000000001</v>
      </c>
      <c r="K594" s="59">
        <v>20525.810000000001</v>
      </c>
      <c r="L594" s="59">
        <v>20525.810000000001</v>
      </c>
      <c r="M594" s="59">
        <v>20525.810000000001</v>
      </c>
      <c r="N594" s="59">
        <v>20525.810000000001</v>
      </c>
      <c r="O594" s="59">
        <v>20525.810000000001</v>
      </c>
      <c r="P594" s="59">
        <v>20525.810000000001</v>
      </c>
      <c r="Q594" s="59">
        <v>20525.810000000001</v>
      </c>
      <c r="R594" s="59">
        <v>20525.810000000001</v>
      </c>
    </row>
    <row r="595" spans="2:18" x14ac:dyDescent="0.2">
      <c r="B595" s="4">
        <v>1993</v>
      </c>
      <c r="C595" s="59">
        <v>21391.43</v>
      </c>
      <c r="D595" s="59">
        <v>21391.43</v>
      </c>
      <c r="E595" s="59">
        <v>21391.43</v>
      </c>
      <c r="F595" s="59">
        <v>21391.43</v>
      </c>
      <c r="G595" s="59">
        <v>21391.43</v>
      </c>
      <c r="H595" s="59">
        <v>21391.43</v>
      </c>
      <c r="I595" s="59">
        <v>21391.43</v>
      </c>
      <c r="J595" s="59">
        <v>21391.43</v>
      </c>
      <c r="K595" s="59">
        <v>9740.11</v>
      </c>
      <c r="L595" s="59">
        <v>9740.11</v>
      </c>
      <c r="M595" s="59">
        <v>9740.11</v>
      </c>
      <c r="N595" s="59">
        <v>9740.11</v>
      </c>
      <c r="O595" s="59">
        <v>9740.11</v>
      </c>
      <c r="P595" s="59">
        <v>9740.11</v>
      </c>
      <c r="Q595" s="59">
        <v>9740.11</v>
      </c>
      <c r="R595" s="59">
        <v>9740.11</v>
      </c>
    </row>
    <row r="596" spans="2:18" x14ac:dyDescent="0.2">
      <c r="B596" s="4">
        <v>1992</v>
      </c>
      <c r="C596" s="59">
        <v>13362.62</v>
      </c>
      <c r="D596" s="59">
        <v>13362.62</v>
      </c>
      <c r="E596" s="59">
        <v>13362.62</v>
      </c>
      <c r="F596" s="59">
        <v>13362.62</v>
      </c>
      <c r="G596" s="59">
        <v>13362.62</v>
      </c>
      <c r="H596" s="59">
        <v>13362.62</v>
      </c>
      <c r="I596" s="59">
        <v>13362.62</v>
      </c>
      <c r="J596" s="59">
        <v>13362.62</v>
      </c>
      <c r="K596" s="59">
        <v>13362.62</v>
      </c>
      <c r="L596" s="59">
        <v>13362.62</v>
      </c>
      <c r="M596" s="59">
        <v>13362.62</v>
      </c>
      <c r="N596" s="59">
        <v>13362.62</v>
      </c>
      <c r="O596" s="59">
        <v>13362.62</v>
      </c>
      <c r="P596" s="59">
        <v>13362.62</v>
      </c>
      <c r="Q596" s="59">
        <v>13362.62</v>
      </c>
      <c r="R596" s="59">
        <v>13362.62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3464.51</v>
      </c>
      <c r="D605" s="59">
        <v>3464.51</v>
      </c>
      <c r="E605" s="59">
        <v>3464.51</v>
      </c>
      <c r="F605" s="59">
        <v>3464.51</v>
      </c>
      <c r="G605" s="59">
        <v>3464.51</v>
      </c>
      <c r="H605" s="59">
        <v>3464.51</v>
      </c>
      <c r="I605" s="59">
        <v>3464.51</v>
      </c>
      <c r="J605" s="59">
        <v>3464.51</v>
      </c>
      <c r="K605" s="59">
        <v>3464.51</v>
      </c>
      <c r="L605" s="59">
        <v>3464.51</v>
      </c>
      <c r="M605" s="59">
        <v>3464.51</v>
      </c>
      <c r="N605" s="59">
        <v>3464.51</v>
      </c>
      <c r="O605" s="59">
        <v>3464.51</v>
      </c>
      <c r="P605" s="59">
        <v>3464.51</v>
      </c>
      <c r="Q605" s="59">
        <v>3464.51</v>
      </c>
      <c r="R605" s="59">
        <v>3464.51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4376.66</v>
      </c>
      <c r="D607" s="59">
        <v>4376.66</v>
      </c>
      <c r="E607" s="59">
        <v>4376.66</v>
      </c>
      <c r="F607" s="59">
        <v>4376.66</v>
      </c>
      <c r="G607" s="59">
        <v>4376.66</v>
      </c>
      <c r="H607" s="59">
        <v>4376.66</v>
      </c>
      <c r="I607" s="59">
        <v>4376.66</v>
      </c>
      <c r="J607" s="59">
        <v>4376.66</v>
      </c>
      <c r="K607" s="59">
        <v>4376.66</v>
      </c>
      <c r="L607" s="59">
        <v>4376.66</v>
      </c>
      <c r="M607" s="59">
        <v>4376.66</v>
      </c>
      <c r="N607" s="59">
        <v>4376.66</v>
      </c>
      <c r="O607" s="59">
        <v>4376.66</v>
      </c>
      <c r="P607" s="59">
        <v>4376.66</v>
      </c>
      <c r="Q607" s="59">
        <v>4376.66</v>
      </c>
      <c r="R607" s="59">
        <v>4376.66</v>
      </c>
    </row>
    <row r="608" spans="2:18" x14ac:dyDescent="0.2">
      <c r="B608" s="4">
        <v>1980</v>
      </c>
      <c r="C608" s="59">
        <v>13452.6</v>
      </c>
      <c r="D608" s="59">
        <v>13452.6</v>
      </c>
      <c r="E608" s="59">
        <v>13452.6</v>
      </c>
      <c r="F608" s="59">
        <v>13452.6</v>
      </c>
      <c r="G608" s="59">
        <v>13452.6</v>
      </c>
      <c r="H608" s="59">
        <v>13452.6</v>
      </c>
      <c r="I608" s="59">
        <v>13452.6</v>
      </c>
      <c r="J608" s="59">
        <v>13452.6</v>
      </c>
      <c r="K608" s="59">
        <v>13452.6</v>
      </c>
      <c r="L608" s="59">
        <v>13452.6</v>
      </c>
      <c r="M608" s="59">
        <v>13452.6</v>
      </c>
      <c r="N608" s="59">
        <v>13452.6</v>
      </c>
      <c r="O608" s="59">
        <v>13452.6</v>
      </c>
      <c r="P608" s="59">
        <v>13452.6</v>
      </c>
      <c r="Q608" s="59">
        <v>13452.6</v>
      </c>
      <c r="R608" s="59">
        <v>13452.6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102.31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818.07</v>
      </c>
      <c r="D620" s="59">
        <v>818.07</v>
      </c>
      <c r="E620" s="59">
        <v>818.07</v>
      </c>
      <c r="F620" s="59">
        <v>818.07</v>
      </c>
      <c r="G620" s="59">
        <v>818.07</v>
      </c>
      <c r="H620" s="59">
        <v>818.07</v>
      </c>
      <c r="I620" s="59">
        <v>818.07</v>
      </c>
      <c r="J620" s="59">
        <v>818.07</v>
      </c>
      <c r="K620" s="59">
        <v>818.07</v>
      </c>
      <c r="L620" s="59">
        <v>818.07</v>
      </c>
      <c r="M620" s="59">
        <v>818.07</v>
      </c>
      <c r="N620" s="59">
        <v>818.07</v>
      </c>
      <c r="O620" s="59">
        <v>818.07</v>
      </c>
      <c r="P620" s="59">
        <v>818.07</v>
      </c>
      <c r="Q620" s="59">
        <v>818.07</v>
      </c>
      <c r="R620" s="59">
        <v>818.07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3639.88</v>
      </c>
      <c r="D627" s="59">
        <v>3639.88</v>
      </c>
      <c r="E627" s="59">
        <v>3639.88</v>
      </c>
      <c r="F627" s="59">
        <v>3639.88</v>
      </c>
      <c r="G627" s="59">
        <v>3639.88</v>
      </c>
      <c r="H627" s="59">
        <v>3639.88</v>
      </c>
      <c r="I627" s="59">
        <v>3639.88</v>
      </c>
      <c r="J627" s="59">
        <v>725.52</v>
      </c>
      <c r="K627" s="59">
        <v>725.52</v>
      </c>
      <c r="L627" s="59">
        <v>725.52</v>
      </c>
      <c r="M627" s="59">
        <v>725.52</v>
      </c>
      <c r="N627" s="59">
        <v>725.52</v>
      </c>
      <c r="O627" s="59">
        <v>725.52</v>
      </c>
      <c r="P627" s="59">
        <v>725.52</v>
      </c>
      <c r="Q627" s="59">
        <v>725.52</v>
      </c>
      <c r="R627" s="59">
        <v>725.52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367176.48999999987</v>
      </c>
      <c r="E659" s="6">
        <f>SUM(E580:E658)</f>
        <v>390953.00999999995</v>
      </c>
      <c r="F659" s="6">
        <f>SUM(F579:F658)</f>
        <v>413581.01999999996</v>
      </c>
      <c r="G659" s="6">
        <f>SUM(G578:G658)</f>
        <v>445803.09999999992</v>
      </c>
      <c r="H659" s="6">
        <f t="shared" ref="H659:M659" si="6">SUM(H572:H658)</f>
        <v>515621.41</v>
      </c>
      <c r="I659" s="6">
        <f t="shared" si="6"/>
        <v>549944.97999999986</v>
      </c>
      <c r="J659" s="6">
        <f t="shared" si="6"/>
        <v>552594.6</v>
      </c>
      <c r="K659" s="6">
        <f t="shared" si="6"/>
        <v>541514.95999999985</v>
      </c>
      <c r="L659" s="6">
        <f t="shared" si="6"/>
        <v>554745.78999999992</v>
      </c>
      <c r="M659" s="6">
        <f t="shared" si="6"/>
        <v>678444.28000000014</v>
      </c>
      <c r="N659" s="13">
        <f>SUM(N568:N658)</f>
        <v>678666.81</v>
      </c>
      <c r="O659" s="13">
        <f>SUM(O568:O658)</f>
        <v>698478.99000000011</v>
      </c>
      <c r="P659" s="13">
        <f>SUM(P568:P658)</f>
        <v>720408.41</v>
      </c>
      <c r="Q659" s="13">
        <f>SUM(Q568:Q658)</f>
        <v>781414.74</v>
      </c>
      <c r="R659" s="13">
        <f>SUM(R567:R658)</f>
        <v>790487.5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 t="shared" ref="H753:M753" si="7">SUM(H666:H752)</f>
        <v>0</v>
      </c>
      <c r="I753" s="6">
        <f t="shared" si="7"/>
        <v>0</v>
      </c>
      <c r="J753" s="6">
        <f t="shared" si="7"/>
        <v>0</v>
      </c>
      <c r="K753" s="6">
        <f t="shared" si="7"/>
        <v>0</v>
      </c>
      <c r="L753" s="6">
        <f t="shared" si="7"/>
        <v>0</v>
      </c>
      <c r="M753" s="6">
        <f t="shared" si="7"/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11452.92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13587.36</v>
      </c>
      <c r="R756" s="59">
        <v>14808.34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32787.14</v>
      </c>
      <c r="Q757" s="59">
        <v>34420.39</v>
      </c>
      <c r="R757" s="59">
        <v>34112.18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11626.28</v>
      </c>
      <c r="P758" s="59">
        <v>11688.4</v>
      </c>
      <c r="Q758" s="59">
        <v>12472.47</v>
      </c>
      <c r="R758" s="59">
        <v>12334.09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10349.27</v>
      </c>
      <c r="O759" s="59">
        <v>10896.38</v>
      </c>
      <c r="P759" s="59">
        <v>10576.59</v>
      </c>
      <c r="Q759" s="59">
        <v>12862.11</v>
      </c>
      <c r="R759" s="59">
        <v>11891.26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28120.77</v>
      </c>
      <c r="N760" s="59">
        <v>30573.11</v>
      </c>
      <c r="O760" s="59">
        <v>31792.83</v>
      </c>
      <c r="P760" s="59">
        <v>31877.69</v>
      </c>
      <c r="Q760" s="59">
        <v>33826.269999999997</v>
      </c>
      <c r="R760" s="59">
        <v>33394.93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57569.279999999999</v>
      </c>
      <c r="M761" s="59">
        <v>56722.400000000001</v>
      </c>
      <c r="N761" s="59">
        <v>59657.42</v>
      </c>
      <c r="O761" s="59">
        <v>62203.99</v>
      </c>
      <c r="P761" s="59">
        <v>63160.89</v>
      </c>
      <c r="Q761" s="59">
        <v>66408.350000000006</v>
      </c>
      <c r="R761" s="59">
        <v>65441.7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16293.89</v>
      </c>
      <c r="L762" s="59">
        <v>16300.31</v>
      </c>
      <c r="M762" s="59">
        <v>15784.64</v>
      </c>
      <c r="N762" s="59">
        <v>16786.900000000001</v>
      </c>
      <c r="O762" s="59">
        <v>17584.78</v>
      </c>
      <c r="P762" s="59">
        <v>17873.099999999999</v>
      </c>
      <c r="Q762" s="59">
        <v>19026.66</v>
      </c>
      <c r="R762" s="59">
        <v>18860.64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24717.67</v>
      </c>
      <c r="K763" s="59">
        <v>25770.14</v>
      </c>
      <c r="L763" s="59">
        <v>25770.14</v>
      </c>
      <c r="M763" s="59">
        <v>24823.46</v>
      </c>
      <c r="N763" s="59">
        <v>26457.22</v>
      </c>
      <c r="O763" s="59">
        <v>27805.22</v>
      </c>
      <c r="P763" s="59">
        <v>28232.77</v>
      </c>
      <c r="Q763" s="59">
        <v>30068.82</v>
      </c>
      <c r="R763" s="59">
        <v>29777.96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15992.75</v>
      </c>
      <c r="J764" s="59">
        <v>14643.55</v>
      </c>
      <c r="K764" s="59">
        <v>14168.72</v>
      </c>
      <c r="L764" s="59">
        <v>14168.72</v>
      </c>
      <c r="M764" s="59">
        <v>13640.18</v>
      </c>
      <c r="N764" s="59">
        <v>14483.14</v>
      </c>
      <c r="O764" s="59">
        <v>13891.22</v>
      </c>
      <c r="P764" s="59">
        <v>14018.69</v>
      </c>
      <c r="Q764" s="59">
        <v>15057.87</v>
      </c>
      <c r="R764" s="59">
        <v>14825.66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23129.24</v>
      </c>
      <c r="I765" s="59">
        <v>19905.32</v>
      </c>
      <c r="J765" s="59">
        <v>17783.740000000002</v>
      </c>
      <c r="K765" s="59">
        <v>17050.669999999998</v>
      </c>
      <c r="L765" s="59">
        <v>17050.669999999998</v>
      </c>
      <c r="M765" s="59">
        <v>15890.01</v>
      </c>
      <c r="N765" s="59">
        <v>16238.69</v>
      </c>
      <c r="O765" s="59">
        <v>18182.41</v>
      </c>
      <c r="P765" s="59">
        <v>17094.990000000002</v>
      </c>
      <c r="Q765" s="59">
        <v>22535.61</v>
      </c>
      <c r="R765" s="59">
        <v>20083.13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9206.85</v>
      </c>
      <c r="H766" s="59">
        <v>15508.81</v>
      </c>
      <c r="I766" s="59">
        <v>13744.06</v>
      </c>
      <c r="J766" s="59">
        <v>12800.19</v>
      </c>
      <c r="K766" s="59">
        <v>11806.44</v>
      </c>
      <c r="L766" s="59">
        <v>11806.44</v>
      </c>
      <c r="M766" s="59">
        <v>11473.74</v>
      </c>
      <c r="N766" s="59">
        <v>11530.35</v>
      </c>
      <c r="O766" s="59">
        <v>12051.75</v>
      </c>
      <c r="P766" s="59">
        <v>12017.86</v>
      </c>
      <c r="Q766" s="59">
        <v>13211.97</v>
      </c>
      <c r="R766" s="59">
        <v>12455.15</v>
      </c>
    </row>
    <row r="767" spans="1:18" x14ac:dyDescent="0.2">
      <c r="B767" s="4">
        <v>2009</v>
      </c>
      <c r="C767" s="28"/>
      <c r="D767" s="28"/>
      <c r="E767" s="28"/>
      <c r="F767" s="59">
        <v>11921.82</v>
      </c>
      <c r="G767" s="59">
        <v>12599.54</v>
      </c>
      <c r="H767" s="59">
        <v>11545.59</v>
      </c>
      <c r="I767" s="59">
        <v>11048.7</v>
      </c>
      <c r="J767" s="59">
        <v>10446.93</v>
      </c>
      <c r="K767" s="59">
        <v>9669.5400000000009</v>
      </c>
      <c r="L767" s="59">
        <v>9669.5400000000009</v>
      </c>
      <c r="M767" s="59">
        <v>7220.26</v>
      </c>
      <c r="N767" s="59">
        <v>7379.02</v>
      </c>
      <c r="O767" s="59">
        <v>7593.09</v>
      </c>
      <c r="P767" s="59">
        <v>5886.31</v>
      </c>
      <c r="Q767" s="59">
        <v>6403.55</v>
      </c>
      <c r="R767" s="59">
        <v>6070.63</v>
      </c>
    </row>
    <row r="768" spans="1:18" x14ac:dyDescent="0.2">
      <c r="B768" s="4">
        <v>2008</v>
      </c>
      <c r="C768" s="28"/>
      <c r="D768" s="28"/>
      <c r="E768" s="59">
        <v>42990.3</v>
      </c>
      <c r="F768" s="59">
        <v>57503.62</v>
      </c>
      <c r="G768" s="59">
        <v>60318.17</v>
      </c>
      <c r="H768" s="59">
        <v>58649.85</v>
      </c>
      <c r="I768" s="59">
        <v>48258.879999999997</v>
      </c>
      <c r="J768" s="59">
        <v>43992.86</v>
      </c>
      <c r="K768" s="59">
        <v>42560.59</v>
      </c>
      <c r="L768" s="59">
        <v>5799.07</v>
      </c>
      <c r="M768" s="59">
        <v>4598.1099999999997</v>
      </c>
      <c r="N768" s="59">
        <v>4758.6099999999997</v>
      </c>
      <c r="O768" s="59">
        <v>4741.67</v>
      </c>
      <c r="P768" s="59">
        <v>4669.47</v>
      </c>
      <c r="Q768" s="59">
        <v>5300.95</v>
      </c>
      <c r="R768" s="59">
        <v>5033.72</v>
      </c>
    </row>
    <row r="769" spans="2:18" x14ac:dyDescent="0.2">
      <c r="B769" s="4">
        <v>2007</v>
      </c>
      <c r="C769" s="28"/>
      <c r="D769" s="59">
        <v>106448.62</v>
      </c>
      <c r="E769" s="59">
        <v>125062.94</v>
      </c>
      <c r="F769" s="59">
        <v>122944.21</v>
      </c>
      <c r="G769" s="59">
        <v>117968.67</v>
      </c>
      <c r="H769" s="59">
        <v>115512.41</v>
      </c>
      <c r="I769" s="59">
        <v>99809.3</v>
      </c>
      <c r="J769" s="59">
        <v>93406.13</v>
      </c>
      <c r="K769" s="59">
        <v>91525.17</v>
      </c>
      <c r="L769" s="59">
        <v>91525.17</v>
      </c>
      <c r="M769" s="59">
        <v>82427.59</v>
      </c>
      <c r="N769" s="59">
        <v>86161.3</v>
      </c>
      <c r="O769" s="59">
        <v>89195.16</v>
      </c>
      <c r="P769" s="59">
        <v>90182.81</v>
      </c>
      <c r="Q769" s="59">
        <v>94305.44</v>
      </c>
      <c r="R769" s="59">
        <v>93692.29</v>
      </c>
    </row>
    <row r="770" spans="2:18" x14ac:dyDescent="0.2">
      <c r="B770" s="4">
        <v>2006</v>
      </c>
      <c r="C770" s="59">
        <v>17967.25</v>
      </c>
      <c r="D770" s="59">
        <v>18527.38</v>
      </c>
      <c r="E770" s="59">
        <v>19329.16</v>
      </c>
      <c r="F770" s="59">
        <v>19244.91</v>
      </c>
      <c r="G770" s="59">
        <v>19009.060000000001</v>
      </c>
      <c r="H770" s="59">
        <v>18830.43</v>
      </c>
      <c r="I770" s="59">
        <v>17631.12</v>
      </c>
      <c r="J770" s="59">
        <v>17134.63</v>
      </c>
      <c r="K770" s="59">
        <v>16061.82</v>
      </c>
      <c r="L770" s="59">
        <v>16061.82</v>
      </c>
      <c r="M770" s="59">
        <v>14484.12</v>
      </c>
      <c r="N770" s="59">
        <v>14658.28</v>
      </c>
      <c r="O770" s="59">
        <v>14857.71</v>
      </c>
      <c r="P770" s="59">
        <v>14881.56</v>
      </c>
      <c r="Q770" s="59">
        <v>15255.05</v>
      </c>
      <c r="R770" s="59">
        <v>15099.7</v>
      </c>
    </row>
    <row r="771" spans="2:18" x14ac:dyDescent="0.2">
      <c r="B771" s="4">
        <v>2005</v>
      </c>
      <c r="C771" s="59">
        <v>44115.07</v>
      </c>
      <c r="D771" s="59">
        <v>48216.52</v>
      </c>
      <c r="E771" s="59">
        <v>53280.22</v>
      </c>
      <c r="F771" s="59">
        <v>52034.49</v>
      </c>
      <c r="G771" s="59">
        <v>49778.18</v>
      </c>
      <c r="H771" s="59">
        <v>48674.35</v>
      </c>
      <c r="I771" s="59">
        <v>41296.11</v>
      </c>
      <c r="J771" s="59">
        <v>38191.01</v>
      </c>
      <c r="K771" s="59">
        <v>37021</v>
      </c>
      <c r="L771" s="59">
        <v>37021</v>
      </c>
      <c r="M771" s="59">
        <v>8630.74</v>
      </c>
      <c r="N771" s="59">
        <v>8598.6200000000008</v>
      </c>
      <c r="O771" s="59">
        <v>8727.26</v>
      </c>
      <c r="P771" s="59">
        <v>8660.2000000000007</v>
      </c>
      <c r="Q771" s="59">
        <v>8986.65</v>
      </c>
      <c r="R771" s="59">
        <v>8816.2800000000007</v>
      </c>
    </row>
    <row r="772" spans="2:18" x14ac:dyDescent="0.2">
      <c r="B772" s="4">
        <v>2004</v>
      </c>
      <c r="C772" s="59">
        <v>17721.849999999999</v>
      </c>
      <c r="D772" s="59">
        <v>18995.09</v>
      </c>
      <c r="E772" s="59">
        <v>20766.87</v>
      </c>
      <c r="F772" s="59">
        <v>20171.189999999999</v>
      </c>
      <c r="G772" s="59">
        <v>19381.849999999999</v>
      </c>
      <c r="H772" s="59">
        <v>19011.740000000002</v>
      </c>
      <c r="I772" s="59">
        <v>16510.09</v>
      </c>
      <c r="J772" s="59">
        <v>15476.28</v>
      </c>
      <c r="K772" s="59">
        <v>15054.17</v>
      </c>
      <c r="L772" s="59">
        <v>15054.17</v>
      </c>
      <c r="M772" s="59">
        <v>7546.66</v>
      </c>
      <c r="N772" s="59">
        <v>7699.63</v>
      </c>
      <c r="O772" s="59">
        <v>7842.5</v>
      </c>
      <c r="P772" s="59">
        <v>7870.5</v>
      </c>
      <c r="Q772" s="59">
        <v>8083.76</v>
      </c>
      <c r="R772" s="59">
        <v>8034.37</v>
      </c>
    </row>
    <row r="773" spans="2:18" x14ac:dyDescent="0.2">
      <c r="B773" s="4">
        <v>2003</v>
      </c>
      <c r="C773" s="59">
        <v>30153.35</v>
      </c>
      <c r="D773" s="59">
        <v>32798.33</v>
      </c>
      <c r="E773" s="59">
        <v>37649.06</v>
      </c>
      <c r="F773" s="59">
        <v>36930.230000000003</v>
      </c>
      <c r="G773" s="59">
        <v>35493.839999999997</v>
      </c>
      <c r="H773" s="59">
        <v>34591.4</v>
      </c>
      <c r="I773" s="59">
        <v>29003.759999999998</v>
      </c>
      <c r="J773" s="59">
        <v>26663.11</v>
      </c>
      <c r="K773" s="59">
        <v>25508.06</v>
      </c>
      <c r="L773" s="59">
        <v>25508.06</v>
      </c>
      <c r="M773" s="59">
        <v>3350.25</v>
      </c>
      <c r="N773" s="59">
        <v>3314.15</v>
      </c>
      <c r="O773" s="59">
        <v>3386.76</v>
      </c>
      <c r="P773" s="59">
        <v>923.42</v>
      </c>
      <c r="Q773" s="59">
        <v>1171.5899999999999</v>
      </c>
      <c r="R773" s="59">
        <v>989.99</v>
      </c>
    </row>
    <row r="774" spans="2:18" x14ac:dyDescent="0.2">
      <c r="B774" s="4">
        <v>2002</v>
      </c>
      <c r="C774" s="59">
        <v>28244.46</v>
      </c>
      <c r="D774" s="59">
        <v>30105.13</v>
      </c>
      <c r="E774" s="59">
        <v>32867.5</v>
      </c>
      <c r="F774" s="59">
        <v>32451.29</v>
      </c>
      <c r="G774" s="59">
        <v>31584.31</v>
      </c>
      <c r="H774" s="59">
        <v>30900.73</v>
      </c>
      <c r="I774" s="59">
        <v>27155.95</v>
      </c>
      <c r="J774" s="59">
        <v>25525.52</v>
      </c>
      <c r="K774" s="59">
        <v>24722.42</v>
      </c>
      <c r="L774" s="59">
        <v>24722.42</v>
      </c>
      <c r="M774" s="59">
        <v>9251.17</v>
      </c>
      <c r="N774" s="59">
        <v>9285.17</v>
      </c>
      <c r="O774" s="59">
        <v>9257.56</v>
      </c>
      <c r="P774" s="59">
        <v>8870.69</v>
      </c>
      <c r="Q774" s="59">
        <v>9202.32</v>
      </c>
      <c r="R774" s="59">
        <v>8924.49</v>
      </c>
    </row>
    <row r="775" spans="2:18" x14ac:dyDescent="0.2">
      <c r="B775" s="4">
        <v>2001</v>
      </c>
      <c r="C775" s="59">
        <v>23516.400000000001</v>
      </c>
      <c r="D775" s="59">
        <v>25456.29</v>
      </c>
      <c r="E775" s="59">
        <v>28037.13</v>
      </c>
      <c r="F775" s="59">
        <v>27512.77</v>
      </c>
      <c r="G775" s="59">
        <v>26438.48</v>
      </c>
      <c r="H775" s="59">
        <v>25728.43</v>
      </c>
      <c r="I775" s="59">
        <v>21591.86</v>
      </c>
      <c r="J775" s="59">
        <v>19863.45</v>
      </c>
      <c r="K775" s="59">
        <v>18588.330000000002</v>
      </c>
      <c r="L775" s="59">
        <v>18588.330000000002</v>
      </c>
      <c r="M775" s="59">
        <v>2636.81</v>
      </c>
      <c r="N775" s="59">
        <v>2594.44</v>
      </c>
      <c r="O775" s="59">
        <v>2665.54</v>
      </c>
      <c r="P775" s="59">
        <v>2617.61</v>
      </c>
      <c r="Q775" s="59">
        <v>2807.15</v>
      </c>
      <c r="R775" s="59">
        <v>2645.22</v>
      </c>
    </row>
    <row r="776" spans="2:18" x14ac:dyDescent="0.2">
      <c r="B776" s="4">
        <v>2000</v>
      </c>
      <c r="C776" s="59">
        <v>13538.17</v>
      </c>
      <c r="D776" s="59">
        <v>14863.96</v>
      </c>
      <c r="E776" s="59">
        <v>16751.11</v>
      </c>
      <c r="F776" s="59">
        <v>16379.11</v>
      </c>
      <c r="G776" s="59">
        <v>15557.77</v>
      </c>
      <c r="H776" s="59">
        <v>15133.34</v>
      </c>
      <c r="I776" s="59">
        <v>12419.69</v>
      </c>
      <c r="J776" s="59">
        <v>11309.86</v>
      </c>
      <c r="K776" s="59">
        <v>10954.46</v>
      </c>
      <c r="L776" s="59">
        <v>10954.46</v>
      </c>
      <c r="M776" s="59">
        <v>2337.34</v>
      </c>
      <c r="N776" s="59">
        <v>2484.94</v>
      </c>
      <c r="O776" s="59">
        <v>2609.34</v>
      </c>
      <c r="P776" s="59">
        <v>2646.98</v>
      </c>
      <c r="Q776" s="59">
        <v>2824.47</v>
      </c>
      <c r="R776" s="59">
        <v>2784.52</v>
      </c>
    </row>
    <row r="777" spans="2:18" x14ac:dyDescent="0.2">
      <c r="B777" s="4">
        <v>1999</v>
      </c>
      <c r="C777" s="59">
        <v>16635.89</v>
      </c>
      <c r="D777" s="59">
        <v>18197.080000000002</v>
      </c>
      <c r="E777" s="59">
        <v>20519.3</v>
      </c>
      <c r="F777" s="59">
        <v>20148.419999999998</v>
      </c>
      <c r="G777" s="59">
        <v>19258.599999999999</v>
      </c>
      <c r="H777" s="59">
        <v>18725.919999999998</v>
      </c>
      <c r="I777" s="59">
        <v>15355.49</v>
      </c>
      <c r="J777" s="59">
        <v>13969.07</v>
      </c>
      <c r="K777" s="59">
        <v>13507.88</v>
      </c>
      <c r="L777" s="59">
        <v>13507.88</v>
      </c>
      <c r="M777" s="59">
        <v>1212.0999999999999</v>
      </c>
      <c r="N777" s="59">
        <v>1237.98</v>
      </c>
      <c r="O777" s="59">
        <v>1373.11</v>
      </c>
      <c r="P777" s="59">
        <v>1320.63</v>
      </c>
      <c r="Q777" s="59">
        <v>1626.77</v>
      </c>
      <c r="R777" s="59">
        <v>1469.73</v>
      </c>
    </row>
    <row r="778" spans="2:18" x14ac:dyDescent="0.2">
      <c r="B778" s="4">
        <v>1998</v>
      </c>
      <c r="C778" s="59">
        <v>16333.8</v>
      </c>
      <c r="D778" s="59">
        <v>17933.38</v>
      </c>
      <c r="E778" s="59">
        <v>51410.14</v>
      </c>
      <c r="F778" s="59">
        <v>50985.75</v>
      </c>
      <c r="G778" s="59">
        <v>49936.81</v>
      </c>
      <c r="H778" s="59">
        <v>49422.34</v>
      </c>
      <c r="I778" s="59">
        <v>46081.32</v>
      </c>
      <c r="J778" s="59">
        <v>44722.12</v>
      </c>
      <c r="K778" s="59">
        <v>44322.8</v>
      </c>
      <c r="L778" s="59">
        <v>44322.8</v>
      </c>
      <c r="M778" s="59">
        <v>31255.09</v>
      </c>
      <c r="N778" s="59">
        <v>31251.71</v>
      </c>
      <c r="O778" s="59">
        <v>31283.599999999999</v>
      </c>
      <c r="P778" s="59">
        <v>31264.65</v>
      </c>
      <c r="Q778" s="59">
        <v>31339.31</v>
      </c>
      <c r="R778" s="59">
        <v>31303.29</v>
      </c>
    </row>
    <row r="779" spans="2:18" x14ac:dyDescent="0.2">
      <c r="B779" s="4">
        <v>1997</v>
      </c>
      <c r="C779" s="59">
        <v>23207.95</v>
      </c>
      <c r="D779" s="59">
        <v>25490</v>
      </c>
      <c r="E779" s="59">
        <v>28773.88</v>
      </c>
      <c r="F779" s="59">
        <v>28157.99</v>
      </c>
      <c r="G779" s="59">
        <v>26662.23</v>
      </c>
      <c r="H779" s="59">
        <v>25842.16</v>
      </c>
      <c r="I779" s="59">
        <v>21118.09</v>
      </c>
      <c r="J779" s="59">
        <v>19195.97</v>
      </c>
      <c r="K779" s="59">
        <v>18631.66</v>
      </c>
      <c r="L779" s="59">
        <v>18631.66</v>
      </c>
      <c r="M779" s="59">
        <v>11151.91</v>
      </c>
      <c r="N779" s="59">
        <v>11928.57</v>
      </c>
      <c r="O779" s="59">
        <v>12586.6</v>
      </c>
      <c r="P779" s="59">
        <v>12777.98</v>
      </c>
      <c r="Q779" s="59">
        <v>13696.11</v>
      </c>
      <c r="R779" s="59">
        <v>13540.72</v>
      </c>
    </row>
    <row r="780" spans="2:18" x14ac:dyDescent="0.2">
      <c r="B780" s="4">
        <v>1996</v>
      </c>
      <c r="C780" s="59">
        <v>39152.85</v>
      </c>
      <c r="D780" s="59">
        <v>43040.05</v>
      </c>
      <c r="E780" s="59">
        <v>48577.37</v>
      </c>
      <c r="F780" s="59">
        <v>47486.69</v>
      </c>
      <c r="G780" s="59">
        <v>44941.760000000002</v>
      </c>
      <c r="H780" s="59">
        <v>43711.24</v>
      </c>
      <c r="I780" s="59">
        <v>35740.86</v>
      </c>
      <c r="J780" s="59">
        <v>32496.78</v>
      </c>
      <c r="K780" s="59">
        <v>31545.93</v>
      </c>
      <c r="L780" s="59">
        <v>31545.93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226.34</v>
      </c>
      <c r="D781" s="59">
        <v>248.81</v>
      </c>
      <c r="E781" s="59">
        <v>280.82</v>
      </c>
      <c r="F781" s="59">
        <v>274.52</v>
      </c>
      <c r="G781" s="59">
        <v>259.8</v>
      </c>
      <c r="H781" s="59">
        <v>252.69</v>
      </c>
      <c r="I781" s="59">
        <v>206.61</v>
      </c>
      <c r="J781" s="59">
        <v>187.86</v>
      </c>
      <c r="K781" s="59">
        <v>182.36</v>
      </c>
      <c r="L781" s="59">
        <v>182.36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16372.81</v>
      </c>
      <c r="D782" s="59">
        <v>15921.75</v>
      </c>
      <c r="E782" s="59">
        <v>17045.64</v>
      </c>
      <c r="F782" s="59">
        <v>18475.990000000002</v>
      </c>
      <c r="G782" s="59">
        <v>18679.72</v>
      </c>
      <c r="H782" s="59">
        <v>18389.63</v>
      </c>
      <c r="I782" s="59">
        <v>16045.21</v>
      </c>
      <c r="J782" s="59">
        <v>15126.09</v>
      </c>
      <c r="K782" s="59">
        <v>14806.81</v>
      </c>
      <c r="L782" s="59">
        <v>14806.81</v>
      </c>
      <c r="M782" s="59">
        <v>13840.76</v>
      </c>
      <c r="N782" s="59">
        <v>13660.24</v>
      </c>
      <c r="O782" s="59">
        <v>15362.8</v>
      </c>
      <c r="P782" s="59">
        <v>14351.15</v>
      </c>
      <c r="Q782" s="59">
        <v>18336.689999999999</v>
      </c>
      <c r="R782" s="59">
        <v>16413.939999999999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27996.35</v>
      </c>
      <c r="D784" s="59">
        <v>30775.91</v>
      </c>
      <c r="E784" s="59">
        <v>34735.379999999997</v>
      </c>
      <c r="F784" s="59">
        <v>33955.49</v>
      </c>
      <c r="G784" s="59">
        <v>32135.73</v>
      </c>
      <c r="H784" s="59">
        <v>31255.84</v>
      </c>
      <c r="I784" s="59">
        <v>25556.6</v>
      </c>
      <c r="J784" s="59">
        <v>23236.91</v>
      </c>
      <c r="K784" s="59">
        <v>22557</v>
      </c>
      <c r="L784" s="59">
        <v>22557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7561.8</v>
      </c>
      <c r="D785" s="59">
        <v>7797.51</v>
      </c>
      <c r="E785" s="59">
        <v>8307.43</v>
      </c>
      <c r="F785" s="59">
        <v>8332.26</v>
      </c>
      <c r="G785" s="59">
        <v>7909.85</v>
      </c>
      <c r="H785" s="59">
        <v>8077.51</v>
      </c>
      <c r="I785" s="59">
        <v>7433.71</v>
      </c>
      <c r="J785" s="59">
        <v>6826.99</v>
      </c>
      <c r="K785" s="59">
        <v>6714.04</v>
      </c>
      <c r="L785" s="59">
        <v>6714.04</v>
      </c>
      <c r="M785" s="59">
        <v>6374.82</v>
      </c>
      <c r="N785" s="59">
        <v>6104.95</v>
      </c>
      <c r="O785" s="59">
        <v>6039.81</v>
      </c>
      <c r="P785" s="59">
        <v>6005.6</v>
      </c>
      <c r="Q785" s="59">
        <v>6000.43</v>
      </c>
      <c r="R785" s="59">
        <v>5837.25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4472.2700000000004</v>
      </c>
      <c r="D787" s="59">
        <v>4472.2700000000004</v>
      </c>
      <c r="E787" s="59">
        <v>4472.2700000000004</v>
      </c>
      <c r="F787" s="59">
        <v>4472.2700000000004</v>
      </c>
      <c r="G787" s="59">
        <v>4472.2700000000004</v>
      </c>
      <c r="H787" s="59">
        <v>4472.2700000000004</v>
      </c>
      <c r="I787" s="59">
        <v>4472.2700000000004</v>
      </c>
      <c r="J787" s="59">
        <v>4472.2700000000004</v>
      </c>
      <c r="K787" s="59">
        <v>4472.2700000000004</v>
      </c>
      <c r="L787" s="59">
        <v>4472.2700000000004</v>
      </c>
      <c r="M787" s="59">
        <v>4472.2700000000004</v>
      </c>
      <c r="N787" s="59">
        <v>4472.2700000000004</v>
      </c>
      <c r="O787" s="59">
        <v>4472.2700000000004</v>
      </c>
      <c r="P787" s="59">
        <v>4472.2700000000004</v>
      </c>
      <c r="Q787" s="59">
        <v>4472.2700000000004</v>
      </c>
      <c r="R787" s="59">
        <v>4472.2700000000004</v>
      </c>
    </row>
    <row r="788" spans="2:18" x14ac:dyDescent="0.2">
      <c r="B788" s="4">
        <v>1988</v>
      </c>
      <c r="C788" s="59">
        <v>3909.85</v>
      </c>
      <c r="D788" s="59">
        <v>3909.85</v>
      </c>
      <c r="E788" s="59">
        <v>3909.85</v>
      </c>
      <c r="F788" s="59">
        <v>3909.85</v>
      </c>
      <c r="G788" s="59">
        <v>3909.85</v>
      </c>
      <c r="H788" s="59">
        <v>3909.85</v>
      </c>
      <c r="I788" s="59">
        <v>3909.85</v>
      </c>
      <c r="J788" s="59">
        <v>3909.85</v>
      </c>
      <c r="K788" s="59">
        <v>3909.85</v>
      </c>
      <c r="L788" s="59">
        <v>3909.85</v>
      </c>
      <c r="M788" s="59">
        <v>3909.85</v>
      </c>
      <c r="N788" s="59">
        <v>3909.85</v>
      </c>
      <c r="O788" s="59">
        <v>3909.85</v>
      </c>
      <c r="P788" s="59">
        <v>3909.85</v>
      </c>
      <c r="Q788" s="59">
        <v>3909.85</v>
      </c>
      <c r="R788" s="59">
        <v>3909.85</v>
      </c>
    </row>
    <row r="789" spans="2:18" x14ac:dyDescent="0.2">
      <c r="B789" s="4">
        <v>1987</v>
      </c>
      <c r="C789" s="59">
        <v>1735.32</v>
      </c>
      <c r="D789" s="59">
        <v>1735.32</v>
      </c>
      <c r="E789" s="59">
        <v>1735.32</v>
      </c>
      <c r="F789" s="59">
        <v>1735.32</v>
      </c>
      <c r="G789" s="59">
        <v>1735.32</v>
      </c>
      <c r="H789" s="59">
        <v>1735.32</v>
      </c>
      <c r="I789" s="59">
        <v>1735.32</v>
      </c>
      <c r="J789" s="59">
        <v>1735.32</v>
      </c>
      <c r="K789" s="59">
        <v>1735.32</v>
      </c>
      <c r="L789" s="59">
        <v>1735.32</v>
      </c>
      <c r="M789" s="59">
        <v>1735.32</v>
      </c>
      <c r="N789" s="59">
        <v>1735.32</v>
      </c>
      <c r="O789" s="59">
        <v>1735.32</v>
      </c>
      <c r="P789" s="59">
        <v>1735.32</v>
      </c>
      <c r="Q789" s="59">
        <v>1735.32</v>
      </c>
      <c r="R789" s="59">
        <v>1735.32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1248.06</v>
      </c>
      <c r="D794" s="59">
        <v>1248.06</v>
      </c>
      <c r="E794" s="59">
        <v>1248.06</v>
      </c>
      <c r="F794" s="59">
        <v>1248.06</v>
      </c>
      <c r="G794" s="59">
        <v>1248.06</v>
      </c>
      <c r="H794" s="59">
        <v>1248.06</v>
      </c>
      <c r="I794" s="59">
        <v>1248.06</v>
      </c>
      <c r="J794" s="59">
        <v>1248.06</v>
      </c>
      <c r="K794" s="59">
        <v>1248.06</v>
      </c>
      <c r="L794" s="59">
        <v>1248.06</v>
      </c>
      <c r="M794" s="59">
        <v>1248.06</v>
      </c>
      <c r="N794" s="59">
        <v>1248.06</v>
      </c>
      <c r="O794" s="59">
        <v>1248.06</v>
      </c>
      <c r="P794" s="59">
        <v>1248.06</v>
      </c>
      <c r="Q794" s="59">
        <v>1248.06</v>
      </c>
      <c r="R794" s="59">
        <v>1248.06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29121.65</v>
      </c>
      <c r="F796" s="59">
        <v>29121.65</v>
      </c>
      <c r="G796" s="59">
        <v>29121.65</v>
      </c>
      <c r="H796" s="59">
        <v>29121.65</v>
      </c>
      <c r="I796" s="59">
        <v>29121.65</v>
      </c>
      <c r="J796" s="59">
        <v>29121.65</v>
      </c>
      <c r="K796" s="59">
        <v>29121.65</v>
      </c>
      <c r="L796" s="59">
        <v>29121.65</v>
      </c>
      <c r="M796" s="59">
        <v>29121.65</v>
      </c>
      <c r="N796" s="59">
        <v>29121.65</v>
      </c>
      <c r="O796" s="59">
        <v>29121.65</v>
      </c>
      <c r="P796" s="59">
        <v>29121.65</v>
      </c>
      <c r="Q796" s="59">
        <v>29121.65</v>
      </c>
      <c r="R796" s="59">
        <v>29121.65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466181.31</v>
      </c>
      <c r="E847" s="6">
        <f>SUM(E768:E846)</f>
        <v>626871.4</v>
      </c>
      <c r="F847" s="6">
        <f>SUM(F767:F846)</f>
        <v>645397.9</v>
      </c>
      <c r="G847" s="6">
        <f>SUM(G766:G846)</f>
        <v>637608.36999999988</v>
      </c>
      <c r="H847" s="6">
        <f t="shared" ref="H847:M847" si="8">SUM(H760:H846)</f>
        <v>653380.79999999993</v>
      </c>
      <c r="I847" s="6">
        <f t="shared" si="8"/>
        <v>582392.63</v>
      </c>
      <c r="J847" s="6">
        <f t="shared" si="8"/>
        <v>568203.87000000011</v>
      </c>
      <c r="K847" s="6">
        <f t="shared" si="8"/>
        <v>569511.04999999993</v>
      </c>
      <c r="L847" s="6">
        <f t="shared" si="8"/>
        <v>590325.2300000001</v>
      </c>
      <c r="M847" s="6">
        <f t="shared" si="8"/>
        <v>413260.07999999996</v>
      </c>
      <c r="N847" s="13">
        <f>SUM(N756:N846)</f>
        <v>437680.86000000004</v>
      </c>
      <c r="O847" s="13">
        <f>SUM(O756:O846)</f>
        <v>464044.52</v>
      </c>
      <c r="P847" s="13">
        <f>SUM(P756:P846)</f>
        <v>492744.82999999996</v>
      </c>
      <c r="Q847" s="13">
        <f>SUM(Q756:Q846)</f>
        <v>539305.27</v>
      </c>
      <c r="R847" s="13">
        <f>SUM(R755:R846)</f>
        <v>540581.24999999988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168208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45020.35</v>
      </c>
      <c r="R850" s="59">
        <v>46526.97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60941.25</v>
      </c>
      <c r="Q851" s="59">
        <v>65913.570000000007</v>
      </c>
      <c r="R851" s="59">
        <v>65137.37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40111.300000000003</v>
      </c>
      <c r="P852" s="59">
        <v>41775.72</v>
      </c>
      <c r="Q852" s="59">
        <v>42661.56</v>
      </c>
      <c r="R852" s="59">
        <v>42396.35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34196.47</v>
      </c>
      <c r="O853" s="59">
        <v>36582.33</v>
      </c>
      <c r="P853" s="59">
        <v>37062.26</v>
      </c>
      <c r="Q853" s="59">
        <v>38986.959999999999</v>
      </c>
      <c r="R853" s="59">
        <v>38714.550000000003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23833.26</v>
      </c>
      <c r="N854" s="59">
        <v>28009.09</v>
      </c>
      <c r="O854" s="59">
        <v>29357.63</v>
      </c>
      <c r="P854" s="59">
        <v>29837.25</v>
      </c>
      <c r="Q854" s="59">
        <v>31630.51</v>
      </c>
      <c r="R854" s="59">
        <v>31268.6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20561.61</v>
      </c>
      <c r="M855" s="59">
        <v>20105.259999999998</v>
      </c>
      <c r="N855" s="59">
        <v>22258.58</v>
      </c>
      <c r="O855" s="59">
        <v>23226.07</v>
      </c>
      <c r="P855" s="59">
        <v>19481.490000000002</v>
      </c>
      <c r="Q855" s="59">
        <v>20461.830000000002</v>
      </c>
      <c r="R855" s="59">
        <v>20301.93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38552.160000000003</v>
      </c>
      <c r="L856" s="59">
        <v>58745.86</v>
      </c>
      <c r="M856" s="59">
        <v>54062.91</v>
      </c>
      <c r="N856" s="59">
        <v>54226.31</v>
      </c>
      <c r="O856" s="59">
        <v>54277.68</v>
      </c>
      <c r="P856" s="59">
        <v>54897.82</v>
      </c>
      <c r="Q856" s="59">
        <v>54869.760000000002</v>
      </c>
      <c r="R856" s="59">
        <v>54651.83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34810.230000000003</v>
      </c>
      <c r="K857" s="59">
        <v>33653.050000000003</v>
      </c>
      <c r="L857" s="59">
        <v>33653.050000000003</v>
      </c>
      <c r="M857" s="59">
        <v>32686.97</v>
      </c>
      <c r="N857" s="59">
        <v>32994.980000000003</v>
      </c>
      <c r="O857" s="59">
        <v>33088.559999999998</v>
      </c>
      <c r="P857" s="59">
        <v>33481.17</v>
      </c>
      <c r="Q857" s="59">
        <v>35005.29</v>
      </c>
      <c r="R857" s="59">
        <v>34795.620000000003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10404.92</v>
      </c>
      <c r="J858" s="59">
        <v>9452.15</v>
      </c>
      <c r="K858" s="59">
        <v>9171.42</v>
      </c>
      <c r="L858" s="59">
        <v>9171.42</v>
      </c>
      <c r="M858" s="59">
        <v>8824.85</v>
      </c>
      <c r="N858" s="59">
        <v>9431.82</v>
      </c>
      <c r="O858" s="59">
        <v>9973.5400000000009</v>
      </c>
      <c r="P858" s="59">
        <v>10108.790000000001</v>
      </c>
      <c r="Q858" s="59">
        <v>10888.46</v>
      </c>
      <c r="R858" s="59">
        <v>10738.03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33998.46</v>
      </c>
      <c r="I859" s="59">
        <v>30849.72</v>
      </c>
      <c r="J859" s="59">
        <v>29482.55</v>
      </c>
      <c r="K859" s="59">
        <v>28588.39</v>
      </c>
      <c r="L859" s="59">
        <v>28588.39</v>
      </c>
      <c r="M859" s="59">
        <v>27709.47</v>
      </c>
      <c r="N859" s="59">
        <v>28605.95</v>
      </c>
      <c r="O859" s="59">
        <v>29323.7</v>
      </c>
      <c r="P859" s="59">
        <v>29600.5</v>
      </c>
      <c r="Q859" s="59">
        <v>30489.56</v>
      </c>
      <c r="R859" s="59">
        <v>30341.02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20813.72</v>
      </c>
      <c r="H860" s="59">
        <v>20736.63</v>
      </c>
      <c r="I860" s="59">
        <v>20227.54</v>
      </c>
      <c r="J860" s="59">
        <v>26088.14</v>
      </c>
      <c r="K860" s="59">
        <v>25532.78</v>
      </c>
      <c r="L860" s="59">
        <v>25532.78</v>
      </c>
      <c r="M860" s="59">
        <v>24972.36</v>
      </c>
      <c r="N860" s="59">
        <v>25449.86</v>
      </c>
      <c r="O860" s="59">
        <v>25955.31</v>
      </c>
      <c r="P860" s="59">
        <v>25461.64</v>
      </c>
      <c r="Q860" s="59">
        <v>26167.11</v>
      </c>
      <c r="R860" s="59">
        <v>25962.03</v>
      </c>
    </row>
    <row r="861" spans="1:18" x14ac:dyDescent="0.2">
      <c r="B861" s="4">
        <v>2009</v>
      </c>
      <c r="C861" s="28"/>
      <c r="D861" s="28"/>
      <c r="E861" s="28"/>
      <c r="F861" s="59">
        <v>30020.9</v>
      </c>
      <c r="G861" s="59">
        <v>29687.54</v>
      </c>
      <c r="H861" s="59">
        <v>29321.599999999999</v>
      </c>
      <c r="I861" s="59">
        <v>25507.66</v>
      </c>
      <c r="J861" s="59">
        <v>23840.959999999999</v>
      </c>
      <c r="K861" s="59">
        <v>22487.74</v>
      </c>
      <c r="L861" s="59">
        <v>22487.74</v>
      </c>
      <c r="M861" s="59">
        <v>21265.119999999999</v>
      </c>
      <c r="N861" s="59">
        <v>22159.57</v>
      </c>
      <c r="O861" s="59">
        <v>23050.79</v>
      </c>
      <c r="P861" s="59">
        <v>23260.28</v>
      </c>
      <c r="Q861" s="59">
        <v>24525.55</v>
      </c>
      <c r="R861" s="59">
        <v>24192.51</v>
      </c>
    </row>
    <row r="862" spans="1:18" x14ac:dyDescent="0.2">
      <c r="B862" s="4">
        <v>2008</v>
      </c>
      <c r="C862" s="28"/>
      <c r="D862" s="28"/>
      <c r="E862" s="59">
        <v>162069.9</v>
      </c>
      <c r="F862" s="59">
        <v>167481.76999999999</v>
      </c>
      <c r="G862" s="59">
        <v>165424.95999999999</v>
      </c>
      <c r="H862" s="59">
        <v>161345.21</v>
      </c>
      <c r="I862" s="59">
        <v>138080.17000000001</v>
      </c>
      <c r="J862" s="59">
        <v>127692.17</v>
      </c>
      <c r="K862" s="59">
        <v>121415.89</v>
      </c>
      <c r="L862" s="59">
        <v>121415.89</v>
      </c>
      <c r="M862" s="59">
        <v>117171.28</v>
      </c>
      <c r="N862" s="59">
        <v>123259.29</v>
      </c>
      <c r="O862" s="59">
        <v>128447.23</v>
      </c>
      <c r="P862" s="59">
        <v>130444.55</v>
      </c>
      <c r="Q862" s="59">
        <v>136924.26999999999</v>
      </c>
      <c r="R862" s="59">
        <v>131239.54999999999</v>
      </c>
    </row>
    <row r="863" spans="1:18" x14ac:dyDescent="0.2">
      <c r="B863" s="4">
        <v>2007</v>
      </c>
      <c r="C863" s="28"/>
      <c r="D863" s="59">
        <v>3321.99</v>
      </c>
      <c r="E863" s="59">
        <v>3405.47</v>
      </c>
      <c r="F863" s="59">
        <v>3379.74</v>
      </c>
      <c r="G863" s="59">
        <v>3328.34</v>
      </c>
      <c r="H863" s="59">
        <v>3304.38</v>
      </c>
      <c r="I863" s="59">
        <v>3169.33</v>
      </c>
      <c r="J863" s="59">
        <v>3117.46</v>
      </c>
      <c r="K863" s="59">
        <v>2805.34</v>
      </c>
      <c r="L863" s="59">
        <v>2805.34</v>
      </c>
      <c r="M863" s="59">
        <v>2548.89</v>
      </c>
      <c r="N863" s="59">
        <v>2579</v>
      </c>
      <c r="O863" s="59">
        <v>2602.0500000000002</v>
      </c>
      <c r="P863" s="59">
        <v>2631.28</v>
      </c>
      <c r="Q863" s="59">
        <v>2615.5</v>
      </c>
      <c r="R863" s="59">
        <v>2604.0700000000002</v>
      </c>
    </row>
    <row r="864" spans="1:18" x14ac:dyDescent="0.2">
      <c r="B864" s="4">
        <v>2006</v>
      </c>
      <c r="C864" s="59">
        <v>39879.82</v>
      </c>
      <c r="D864" s="59">
        <v>47672.86</v>
      </c>
      <c r="E864" s="59">
        <v>52072.51</v>
      </c>
      <c r="F864" s="59">
        <v>51238.2</v>
      </c>
      <c r="G864" s="59">
        <v>49365.26</v>
      </c>
      <c r="H864" s="59">
        <v>48344.34</v>
      </c>
      <c r="I864" s="59">
        <v>41984.41</v>
      </c>
      <c r="J864" s="59">
        <v>39352.230000000003</v>
      </c>
      <c r="K864" s="59">
        <v>37126.660000000003</v>
      </c>
      <c r="L864" s="59">
        <v>37126.660000000003</v>
      </c>
      <c r="M864" s="59">
        <v>29184.33</v>
      </c>
      <c r="N864" s="59">
        <v>30420.38</v>
      </c>
      <c r="O864" s="59">
        <v>31410.3</v>
      </c>
      <c r="P864" s="59">
        <v>31841.360000000001</v>
      </c>
      <c r="Q864" s="59">
        <v>33012.81</v>
      </c>
      <c r="R864" s="59">
        <v>32407.42</v>
      </c>
    </row>
    <row r="865" spans="2:18" x14ac:dyDescent="0.2">
      <c r="B865" s="4">
        <v>2005</v>
      </c>
      <c r="C865" s="59">
        <v>21467.47</v>
      </c>
      <c r="D865" s="59">
        <v>21722.240000000002</v>
      </c>
      <c r="E865" s="59">
        <v>21765.95</v>
      </c>
      <c r="F865" s="59">
        <v>21720.66</v>
      </c>
      <c r="G865" s="59">
        <v>21649.07</v>
      </c>
      <c r="H865" s="59">
        <v>21618</v>
      </c>
      <c r="I865" s="59">
        <v>21496.22</v>
      </c>
      <c r="J865" s="59">
        <v>21458.92</v>
      </c>
      <c r="K865" s="59">
        <v>20274.98</v>
      </c>
      <c r="L865" s="59">
        <v>20274.98</v>
      </c>
      <c r="M865" s="59">
        <v>18939.79</v>
      </c>
      <c r="N865" s="59">
        <v>18921.099999999999</v>
      </c>
      <c r="O865" s="59">
        <v>18901.689999999999</v>
      </c>
      <c r="P865" s="59">
        <v>18980.03</v>
      </c>
      <c r="Q865" s="59">
        <v>18768.849999999999</v>
      </c>
      <c r="R865" s="59">
        <v>18744.77</v>
      </c>
    </row>
    <row r="866" spans="2:18" x14ac:dyDescent="0.2">
      <c r="B866" s="4">
        <v>2004</v>
      </c>
      <c r="C866" s="59">
        <v>10833.6</v>
      </c>
      <c r="D866" s="59">
        <v>10962.6</v>
      </c>
      <c r="E866" s="59">
        <v>11699.71</v>
      </c>
      <c r="F866" s="59">
        <v>11955.79</v>
      </c>
      <c r="G866" s="59">
        <v>12552.11</v>
      </c>
      <c r="H866" s="59">
        <v>12419.61</v>
      </c>
      <c r="I866" s="59">
        <v>11387.19</v>
      </c>
      <c r="J866" s="59">
        <v>10811.57</v>
      </c>
      <c r="K866" s="59">
        <v>10108.99</v>
      </c>
      <c r="L866" s="59">
        <v>10108.99</v>
      </c>
      <c r="M866" s="59">
        <v>8639.84</v>
      </c>
      <c r="N866" s="59">
        <v>8707.07</v>
      </c>
      <c r="O866" s="59">
        <v>9020.83</v>
      </c>
      <c r="P866" s="59">
        <v>8607.3799999999992</v>
      </c>
      <c r="Q866" s="59">
        <v>9602.7800000000007</v>
      </c>
      <c r="R866" s="59">
        <v>8935.74</v>
      </c>
    </row>
    <row r="867" spans="2:18" x14ac:dyDescent="0.2">
      <c r="B867" s="4">
        <v>2003</v>
      </c>
      <c r="C867" s="59">
        <v>14230.7</v>
      </c>
      <c r="D867" s="59">
        <v>15323.8</v>
      </c>
      <c r="E867" s="59">
        <v>16753.66</v>
      </c>
      <c r="F867" s="59">
        <v>16457.400000000001</v>
      </c>
      <c r="G867" s="59">
        <v>15779.71</v>
      </c>
      <c r="H867" s="59">
        <v>15453.45</v>
      </c>
      <c r="I867" s="59">
        <v>13371.85</v>
      </c>
      <c r="J867" s="59">
        <v>12529.49</v>
      </c>
      <c r="K867" s="59">
        <v>11814.98</v>
      </c>
      <c r="L867" s="59">
        <v>11814.98</v>
      </c>
      <c r="M867" s="59">
        <v>4704.47</v>
      </c>
      <c r="N867" s="59">
        <v>4800.5600000000004</v>
      </c>
      <c r="O867" s="59">
        <v>4875.9399999999996</v>
      </c>
      <c r="P867" s="59">
        <v>4935.09</v>
      </c>
      <c r="Q867" s="59">
        <v>4962.87</v>
      </c>
      <c r="R867" s="59">
        <v>4937.42</v>
      </c>
    </row>
    <row r="868" spans="2:18" x14ac:dyDescent="0.2">
      <c r="B868" s="4">
        <v>2002</v>
      </c>
      <c r="C868" s="59">
        <v>30825.24</v>
      </c>
      <c r="D868" s="59">
        <v>32420.49</v>
      </c>
      <c r="E868" s="59">
        <v>34585.339999999997</v>
      </c>
      <c r="F868" s="59">
        <v>34390.85</v>
      </c>
      <c r="G868" s="59">
        <v>33513.46</v>
      </c>
      <c r="H868" s="59">
        <v>33039.949999999997</v>
      </c>
      <c r="I868" s="59">
        <v>29743.62</v>
      </c>
      <c r="J868" s="59">
        <v>28420.18</v>
      </c>
      <c r="K868" s="59">
        <v>26373.19</v>
      </c>
      <c r="L868" s="59">
        <v>26373.19</v>
      </c>
      <c r="M868" s="59">
        <v>13391.73</v>
      </c>
      <c r="N868" s="59">
        <v>13321.72</v>
      </c>
      <c r="O868" s="59">
        <v>13506.3</v>
      </c>
      <c r="P868" s="59">
        <v>13356.9</v>
      </c>
      <c r="Q868" s="59">
        <v>13761.09</v>
      </c>
      <c r="R868" s="59">
        <v>12657.08</v>
      </c>
    </row>
    <row r="869" spans="2:18" x14ac:dyDescent="0.2">
      <c r="B869" s="4">
        <v>2001</v>
      </c>
      <c r="C869" s="59">
        <v>42626.15</v>
      </c>
      <c r="D869" s="59">
        <v>44018.55</v>
      </c>
      <c r="E869" s="59">
        <v>44128.55</v>
      </c>
      <c r="F869" s="59">
        <v>44116.67</v>
      </c>
      <c r="G869" s="59">
        <v>44146.720000000001</v>
      </c>
      <c r="H869" s="59">
        <v>44390.98</v>
      </c>
      <c r="I869" s="59">
        <v>44183.03</v>
      </c>
      <c r="J869" s="59">
        <v>43785.58</v>
      </c>
      <c r="K869" s="59">
        <v>38978.83</v>
      </c>
      <c r="L869" s="59">
        <v>38978.83</v>
      </c>
      <c r="M869" s="59">
        <v>35196.68</v>
      </c>
      <c r="N869" s="59">
        <v>34818.51</v>
      </c>
      <c r="O869" s="59">
        <v>35014.82</v>
      </c>
      <c r="P869" s="59">
        <v>34973.14</v>
      </c>
      <c r="Q869" s="59">
        <v>35087.449999999997</v>
      </c>
      <c r="R869" s="59">
        <v>34520.68</v>
      </c>
    </row>
    <row r="870" spans="2:18" x14ac:dyDescent="0.2">
      <c r="B870" s="4">
        <v>2000</v>
      </c>
      <c r="C870" s="59">
        <v>1609.89</v>
      </c>
      <c r="D870" s="59">
        <v>1769.73</v>
      </c>
      <c r="E870" s="59">
        <v>1997.41</v>
      </c>
      <c r="F870" s="59">
        <v>1952.57</v>
      </c>
      <c r="G870" s="59">
        <v>1847.92</v>
      </c>
      <c r="H870" s="59">
        <v>1797.33</v>
      </c>
      <c r="I870" s="59">
        <v>1469.6</v>
      </c>
      <c r="J870" s="59">
        <v>1336.21</v>
      </c>
      <c r="K870" s="59">
        <v>1297.1099999999999</v>
      </c>
      <c r="L870" s="59">
        <v>1297.1099999999999</v>
      </c>
      <c r="M870" s="59">
        <v>607.13</v>
      </c>
      <c r="N870" s="59">
        <v>649.94000000000005</v>
      </c>
      <c r="O870" s="59">
        <v>684.31</v>
      </c>
      <c r="P870" s="59">
        <v>695.85</v>
      </c>
      <c r="Q870" s="59">
        <v>742.14</v>
      </c>
      <c r="R870" s="59">
        <v>735.59</v>
      </c>
    </row>
    <row r="871" spans="2:18" x14ac:dyDescent="0.2">
      <c r="B871" s="4">
        <v>1999</v>
      </c>
      <c r="C871" s="59">
        <v>2968.16</v>
      </c>
      <c r="D871" s="59">
        <v>3262.85</v>
      </c>
      <c r="E871" s="59">
        <v>3682.63</v>
      </c>
      <c r="F871" s="59">
        <v>3599.95</v>
      </c>
      <c r="G871" s="59">
        <v>3407.02</v>
      </c>
      <c r="H871" s="59">
        <v>3313.73</v>
      </c>
      <c r="I871" s="59">
        <v>2709.5</v>
      </c>
      <c r="J871" s="59">
        <v>2463.5700000000002</v>
      </c>
      <c r="K871" s="59">
        <v>2391.4899999999998</v>
      </c>
      <c r="L871" s="59">
        <v>2391.4899999999998</v>
      </c>
      <c r="M871" s="59">
        <v>1871.61</v>
      </c>
      <c r="N871" s="59">
        <v>2003.59</v>
      </c>
      <c r="O871" s="59">
        <v>2109.52</v>
      </c>
      <c r="P871" s="59">
        <v>2145.11</v>
      </c>
      <c r="Q871" s="59">
        <v>2287.8200000000002</v>
      </c>
      <c r="R871" s="59">
        <v>2267.62</v>
      </c>
    </row>
    <row r="872" spans="2:18" x14ac:dyDescent="0.2">
      <c r="B872" s="4">
        <v>1998</v>
      </c>
      <c r="C872" s="59">
        <v>17211.310000000001</v>
      </c>
      <c r="D872" s="59">
        <v>18920.09</v>
      </c>
      <c r="E872" s="59">
        <v>21354.26</v>
      </c>
      <c r="F872" s="59">
        <v>20874.8</v>
      </c>
      <c r="G872" s="59">
        <v>19756.07</v>
      </c>
      <c r="H872" s="59">
        <v>19215.14</v>
      </c>
      <c r="I872" s="59">
        <v>15711.42</v>
      </c>
      <c r="J872" s="59">
        <v>14285.35</v>
      </c>
      <c r="K872" s="59">
        <v>13867.36</v>
      </c>
      <c r="L872" s="59">
        <v>13867.36</v>
      </c>
      <c r="M872" s="59">
        <v>10796.64</v>
      </c>
      <c r="N872" s="59">
        <v>11557.97</v>
      </c>
      <c r="O872" s="59">
        <v>12169.1</v>
      </c>
      <c r="P872" s="59">
        <v>12374.38</v>
      </c>
      <c r="Q872" s="59">
        <v>13197.63</v>
      </c>
      <c r="R872" s="59">
        <v>13081.11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1487.1</v>
      </c>
      <c r="D874" s="59">
        <v>1634.74</v>
      </c>
      <c r="E874" s="59">
        <v>1845.06</v>
      </c>
      <c r="F874" s="59">
        <v>1803.63</v>
      </c>
      <c r="G874" s="59">
        <v>1706.97</v>
      </c>
      <c r="H874" s="59">
        <v>1660.23</v>
      </c>
      <c r="I874" s="59">
        <v>1357.5</v>
      </c>
      <c r="J874" s="59">
        <v>1234.29</v>
      </c>
      <c r="K874" s="59">
        <v>1198.17</v>
      </c>
      <c r="L874" s="59">
        <v>1198.17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637.85</v>
      </c>
      <c r="D875" s="59">
        <v>630.73</v>
      </c>
      <c r="E875" s="59">
        <v>633.91999999999996</v>
      </c>
      <c r="F875" s="59">
        <v>632.69000000000005</v>
      </c>
      <c r="G875" s="59">
        <v>667.79</v>
      </c>
      <c r="H875" s="59">
        <v>665.09</v>
      </c>
      <c r="I875" s="59">
        <v>659.93</v>
      </c>
      <c r="J875" s="59">
        <v>656.25</v>
      </c>
      <c r="K875" s="59">
        <v>624.1</v>
      </c>
      <c r="L875" s="59">
        <v>624.1</v>
      </c>
      <c r="M875" s="59">
        <v>610.11</v>
      </c>
      <c r="N875" s="59">
        <v>590.44000000000005</v>
      </c>
      <c r="O875" s="59">
        <v>571.01</v>
      </c>
      <c r="P875" s="59">
        <v>578.25</v>
      </c>
      <c r="Q875" s="59">
        <v>595.36</v>
      </c>
      <c r="R875" s="59">
        <v>593.91999999999996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208.8</v>
      </c>
      <c r="D877" s="59">
        <v>229.53</v>
      </c>
      <c r="E877" s="59">
        <v>259.06</v>
      </c>
      <c r="F877" s="59">
        <v>253.25</v>
      </c>
      <c r="G877" s="59">
        <v>239.67</v>
      </c>
      <c r="H877" s="59">
        <v>233.11</v>
      </c>
      <c r="I877" s="59">
        <v>190.61</v>
      </c>
      <c r="J877" s="59">
        <v>173.31</v>
      </c>
      <c r="K877" s="59">
        <v>168.23</v>
      </c>
      <c r="L877" s="59">
        <v>168.23</v>
      </c>
      <c r="M877" s="59">
        <v>27.73</v>
      </c>
      <c r="N877" s="59">
        <v>29.69</v>
      </c>
      <c r="O877" s="59">
        <v>31.26</v>
      </c>
      <c r="P877" s="59">
        <v>31.79</v>
      </c>
      <c r="Q877" s="59">
        <v>33.9</v>
      </c>
      <c r="R877" s="59">
        <v>33.6</v>
      </c>
    </row>
    <row r="878" spans="2:18" x14ac:dyDescent="0.2">
      <c r="B878" s="4">
        <v>1992</v>
      </c>
      <c r="C878" s="59">
        <v>89.83</v>
      </c>
      <c r="D878" s="59">
        <v>98.75</v>
      </c>
      <c r="E878" s="59">
        <v>111.46</v>
      </c>
      <c r="F878" s="59">
        <v>108.96</v>
      </c>
      <c r="G878" s="59">
        <v>103.12</v>
      </c>
      <c r="H878" s="59">
        <v>100.29</v>
      </c>
      <c r="I878" s="59">
        <v>82.01</v>
      </c>
      <c r="J878" s="59">
        <v>74.56</v>
      </c>
      <c r="K878" s="59">
        <v>72.38</v>
      </c>
      <c r="L878" s="59">
        <v>72.38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201988.95000000004</v>
      </c>
      <c r="E941" s="6">
        <f>SUM(E862:E940)</f>
        <v>376364.89</v>
      </c>
      <c r="F941" s="6">
        <f>SUM(F861:F940)</f>
        <v>409987.82999999996</v>
      </c>
      <c r="G941" s="6">
        <f>SUM(G860:G940)</f>
        <v>423989.44999999995</v>
      </c>
      <c r="H941" s="6">
        <f t="shared" ref="H941:M941" si="9">SUM(H854:H940)</f>
        <v>450957.52999999997</v>
      </c>
      <c r="I941" s="6">
        <f t="shared" si="9"/>
        <v>412586.22999999986</v>
      </c>
      <c r="J941" s="6">
        <f t="shared" si="9"/>
        <v>431065.17</v>
      </c>
      <c r="K941" s="6">
        <f t="shared" si="9"/>
        <v>446503.23999999993</v>
      </c>
      <c r="L941" s="6">
        <f t="shared" si="9"/>
        <v>487258.54999999987</v>
      </c>
      <c r="M941" s="6">
        <f t="shared" si="9"/>
        <v>457150.42999999993</v>
      </c>
      <c r="N941" s="13">
        <f>SUM(N850:N940)</f>
        <v>508991.89</v>
      </c>
      <c r="O941" s="13">
        <f>SUM(O850:O940)</f>
        <v>564291.27</v>
      </c>
      <c r="P941" s="13">
        <f>SUM(P850:P940)</f>
        <v>627503.28000000014</v>
      </c>
      <c r="Q941" s="13">
        <f>SUM(Q850:Q940)</f>
        <v>698212.98</v>
      </c>
      <c r="R941" s="13">
        <f>SUM(R849:R940)</f>
        <v>855993.38000000012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2311.64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68005.98</v>
      </c>
      <c r="Q945" s="59">
        <v>74839.81</v>
      </c>
      <c r="R945" s="59">
        <v>76388.33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33812.959999999999</v>
      </c>
      <c r="P946" s="59">
        <v>34952.35</v>
      </c>
      <c r="Q946" s="59">
        <v>35061.25</v>
      </c>
      <c r="R946" s="59">
        <v>34951.35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545.39</v>
      </c>
      <c r="O947" s="59">
        <v>563.11</v>
      </c>
      <c r="P947" s="59">
        <v>542.76</v>
      </c>
      <c r="Q947" s="59">
        <v>628.53</v>
      </c>
      <c r="R947" s="59">
        <v>542.41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46097.43</v>
      </c>
      <c r="N948" s="59">
        <v>46164.17</v>
      </c>
      <c r="O948" s="59">
        <v>46189.34</v>
      </c>
      <c r="P948" s="59">
        <v>46204.23</v>
      </c>
      <c r="Q948" s="59">
        <v>46240.79</v>
      </c>
      <c r="R948" s="59">
        <v>46134.54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967.81</v>
      </c>
      <c r="L950" s="59">
        <v>967.81</v>
      </c>
      <c r="M950" s="59">
        <v>959.83</v>
      </c>
      <c r="N950" s="59">
        <v>943.12</v>
      </c>
      <c r="O950" s="59">
        <v>967.8</v>
      </c>
      <c r="P950" s="59">
        <v>947.26</v>
      </c>
      <c r="Q950" s="59">
        <v>1097.31</v>
      </c>
      <c r="R950" s="59">
        <v>941.87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989.27</v>
      </c>
      <c r="K951" s="59">
        <v>875.19</v>
      </c>
      <c r="L951" s="59">
        <v>875.19</v>
      </c>
      <c r="M951" s="59">
        <v>783.84</v>
      </c>
      <c r="N951" s="59">
        <v>781.44</v>
      </c>
      <c r="O951" s="59">
        <v>779.09</v>
      </c>
      <c r="P951" s="59">
        <v>786.58</v>
      </c>
      <c r="Q951" s="59">
        <v>765.36</v>
      </c>
      <c r="R951" s="59">
        <v>763.1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29150.79</v>
      </c>
      <c r="J952" s="59">
        <v>29128.53</v>
      </c>
      <c r="K952" s="59">
        <v>28151.1</v>
      </c>
      <c r="L952" s="59">
        <v>28151.1</v>
      </c>
      <c r="M952" s="59">
        <v>27938.58</v>
      </c>
      <c r="N952" s="59">
        <v>27249.4</v>
      </c>
      <c r="O952" s="59">
        <v>27229.63</v>
      </c>
      <c r="P952" s="59">
        <v>27266.6</v>
      </c>
      <c r="Q952" s="59">
        <v>27144.83</v>
      </c>
      <c r="R952" s="59">
        <v>27130.02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2699.93</v>
      </c>
      <c r="I953" s="59">
        <v>2699.93</v>
      </c>
      <c r="J953" s="59">
        <v>2703.2</v>
      </c>
      <c r="K953" s="59">
        <v>2391.46</v>
      </c>
      <c r="L953" s="59">
        <v>2391.46</v>
      </c>
      <c r="M953" s="59">
        <v>2141.85</v>
      </c>
      <c r="N953" s="59">
        <v>2135.3000000000002</v>
      </c>
      <c r="O953" s="59">
        <v>2128.87</v>
      </c>
      <c r="P953" s="59">
        <v>2149.34</v>
      </c>
      <c r="Q953" s="59">
        <v>2091.35</v>
      </c>
      <c r="R953" s="59">
        <v>2085.17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2644.46</v>
      </c>
      <c r="G955" s="59">
        <v>3030.42</v>
      </c>
      <c r="H955" s="59">
        <v>2946.35</v>
      </c>
      <c r="I955" s="59">
        <v>2942.53</v>
      </c>
      <c r="J955" s="59">
        <v>2801.14</v>
      </c>
      <c r="K955" s="59">
        <v>2522.17</v>
      </c>
      <c r="L955" s="59">
        <v>2522.17</v>
      </c>
      <c r="M955" s="59">
        <v>2583.31</v>
      </c>
      <c r="N955" s="59">
        <v>2564.21</v>
      </c>
      <c r="O955" s="59">
        <v>2594.7800000000002</v>
      </c>
      <c r="P955" s="59">
        <v>2625.35</v>
      </c>
      <c r="Q955" s="59">
        <v>2629.17</v>
      </c>
      <c r="R955" s="59">
        <v>2518.35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>
        <v>0</v>
      </c>
    </row>
    <row r="958" spans="2:18" x14ac:dyDescent="0.2">
      <c r="B958" s="4">
        <v>2006</v>
      </c>
      <c r="C958" s="59">
        <v>25003</v>
      </c>
      <c r="D958" s="59">
        <v>31223.07</v>
      </c>
      <c r="E958" s="59">
        <v>46009.72</v>
      </c>
      <c r="F958" s="59">
        <v>46009.72</v>
      </c>
      <c r="G958" s="59">
        <v>46009.72</v>
      </c>
      <c r="H958" s="59">
        <v>31223.07</v>
      </c>
      <c r="I958" s="59">
        <v>35402.93</v>
      </c>
      <c r="J958" s="59">
        <v>35407.99</v>
      </c>
      <c r="K958" s="59">
        <v>34925.370000000003</v>
      </c>
      <c r="L958" s="59">
        <v>34925.370000000003</v>
      </c>
      <c r="M958" s="59">
        <v>34538.94</v>
      </c>
      <c r="N958" s="59">
        <v>34528.81</v>
      </c>
      <c r="O958" s="59">
        <v>31223.07</v>
      </c>
      <c r="P958" s="59">
        <v>31223.07</v>
      </c>
      <c r="Q958" s="59">
        <v>31223.07</v>
      </c>
      <c r="R958" s="59">
        <v>31223.07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965.45</v>
      </c>
      <c r="D960" s="59">
        <v>959.14</v>
      </c>
      <c r="E960" s="59">
        <v>967.46</v>
      </c>
      <c r="F960" s="59">
        <v>966.59</v>
      </c>
      <c r="G960" s="59">
        <v>964.83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0.13</v>
      </c>
      <c r="D961" s="59">
        <v>0.12</v>
      </c>
      <c r="E961" s="59">
        <v>0.14000000000000001</v>
      </c>
      <c r="F961" s="59">
        <v>0.17</v>
      </c>
      <c r="G961" s="59">
        <v>0.17</v>
      </c>
      <c r="H961" s="59">
        <v>0.17</v>
      </c>
      <c r="I961" s="59">
        <v>0.12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15023.08</v>
      </c>
      <c r="D962" s="59">
        <v>15023.08</v>
      </c>
      <c r="E962" s="59">
        <v>15023.08</v>
      </c>
      <c r="F962" s="59">
        <v>15023.08</v>
      </c>
      <c r="G962" s="59">
        <v>15023.08</v>
      </c>
      <c r="H962" s="59">
        <v>15023.08</v>
      </c>
      <c r="I962" s="59">
        <v>15023.08</v>
      </c>
      <c r="J962" s="59">
        <v>15023.08</v>
      </c>
      <c r="K962" s="59">
        <v>15023.08</v>
      </c>
      <c r="L962" s="59">
        <v>15023.08</v>
      </c>
      <c r="M962" s="59">
        <v>15023.08</v>
      </c>
      <c r="N962" s="59">
        <v>15023.08</v>
      </c>
      <c r="O962" s="59">
        <v>15023.08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8551.19</v>
      </c>
      <c r="D963" s="59">
        <v>8546.7199999999993</v>
      </c>
      <c r="E963" s="59">
        <v>8554.26</v>
      </c>
      <c r="F963" s="59">
        <v>8553.51</v>
      </c>
      <c r="G963" s="59">
        <v>8868.25</v>
      </c>
      <c r="H963" s="59">
        <v>7933.84</v>
      </c>
      <c r="I963" s="59">
        <v>7933.84</v>
      </c>
      <c r="J963" s="59">
        <v>7933.84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25191.64</v>
      </c>
      <c r="D964" s="59">
        <v>25226.06</v>
      </c>
      <c r="E964" s="59">
        <v>25218.86</v>
      </c>
      <c r="F964" s="59">
        <v>25213.82</v>
      </c>
      <c r="G964" s="59">
        <v>25208.05</v>
      </c>
      <c r="H964" s="59">
        <v>23421.48</v>
      </c>
      <c r="I964" s="59">
        <v>23421.48</v>
      </c>
      <c r="J964" s="59">
        <v>23421.48</v>
      </c>
      <c r="K964" s="59">
        <v>23421.48</v>
      </c>
      <c r="L964" s="59">
        <v>23421.48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991.13</v>
      </c>
      <c r="H965" s="59">
        <v>0</v>
      </c>
      <c r="I965" s="59">
        <v>964.3</v>
      </c>
      <c r="J965" s="59">
        <v>932.43</v>
      </c>
      <c r="K965" s="59">
        <v>813.36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10850.13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1747.34</v>
      </c>
      <c r="D969" s="59">
        <v>1781.32</v>
      </c>
      <c r="E969" s="59">
        <v>1774.21</v>
      </c>
      <c r="F969" s="59">
        <v>1769.23</v>
      </c>
      <c r="G969" s="59">
        <v>1763.54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10060.69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1628.38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82759.510000000009</v>
      </c>
      <c r="E1035" s="6">
        <f>SUM(E956:E1034)</f>
        <v>97547.73000000001</v>
      </c>
      <c r="F1035" s="6">
        <f>SUM(F955:F1034)</f>
        <v>100180.58</v>
      </c>
      <c r="G1035" s="6">
        <f>SUM(G954:G1034)</f>
        <v>101859.19</v>
      </c>
      <c r="H1035" s="6">
        <f t="shared" ref="H1035:M1035" si="10">SUM(H948:H1034)</f>
        <v>83247.92</v>
      </c>
      <c r="I1035" s="6">
        <f t="shared" si="10"/>
        <v>117538.99999999999</v>
      </c>
      <c r="J1035" s="6">
        <f t="shared" si="10"/>
        <v>118340.95999999999</v>
      </c>
      <c r="K1035" s="6">
        <f t="shared" si="10"/>
        <v>109091.02</v>
      </c>
      <c r="L1035" s="6">
        <f t="shared" si="10"/>
        <v>108277.66</v>
      </c>
      <c r="M1035" s="6">
        <f t="shared" si="10"/>
        <v>130066.86</v>
      </c>
      <c r="N1035" s="13">
        <f>SUM(N944:N1034)</f>
        <v>129934.92000000001</v>
      </c>
      <c r="O1035" s="13">
        <f>SUM(O944:O1034)</f>
        <v>160511.72999999998</v>
      </c>
      <c r="P1035" s="13">
        <f>SUM(P944:P1034)</f>
        <v>214703.52</v>
      </c>
      <c r="Q1035" s="13">
        <f>SUM(Q944:Q1034)</f>
        <v>221721.47000000003</v>
      </c>
      <c r="R1035" s="13">
        <f>SUM(R943:R1034)</f>
        <v>224989.85000000003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1560.83</v>
      </c>
      <c r="O1041" s="59">
        <v>1579.44</v>
      </c>
      <c r="P1041" s="59">
        <v>1598.05</v>
      </c>
      <c r="Q1041" s="59">
        <v>1600.38</v>
      </c>
      <c r="R1041" s="59">
        <v>1532.92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45596.51</v>
      </c>
      <c r="N1042" s="59">
        <v>45673.59</v>
      </c>
      <c r="O1042" s="59">
        <v>45702.26</v>
      </c>
      <c r="P1042" s="59">
        <v>45730.93</v>
      </c>
      <c r="Q1042" s="59">
        <v>45734.52</v>
      </c>
      <c r="R1042" s="59">
        <v>45630.58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87693.8</v>
      </c>
      <c r="M1043" s="59">
        <v>87112.14</v>
      </c>
      <c r="N1043" s="59">
        <v>87096.89</v>
      </c>
      <c r="O1043" s="59">
        <v>87081.9</v>
      </c>
      <c r="P1043" s="59">
        <v>87129.58</v>
      </c>
      <c r="Q1043" s="59">
        <v>86994.46</v>
      </c>
      <c r="R1043" s="59">
        <v>86980.06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54587.59</v>
      </c>
      <c r="I1047" s="59">
        <v>57228.72</v>
      </c>
      <c r="J1047" s="59">
        <v>57228.72</v>
      </c>
      <c r="K1047" s="59">
        <v>57228.72</v>
      </c>
      <c r="L1047" s="59">
        <v>57228.72</v>
      </c>
      <c r="M1047" s="59">
        <v>41228.720000000001</v>
      </c>
      <c r="N1047" s="59">
        <v>41228.720000000001</v>
      </c>
      <c r="O1047" s="59">
        <v>41228.720000000001</v>
      </c>
      <c r="P1047" s="59">
        <v>41228.720000000001</v>
      </c>
      <c r="Q1047" s="59">
        <v>41228.720000000001</v>
      </c>
      <c r="R1047" s="59">
        <v>41228.720000000001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40097.33</v>
      </c>
      <c r="H1048" s="59">
        <v>40097.33</v>
      </c>
      <c r="I1048" s="59">
        <v>40097.33</v>
      </c>
      <c r="J1048" s="59">
        <v>40097.33</v>
      </c>
      <c r="K1048" s="59">
        <v>40097.33</v>
      </c>
      <c r="L1048" s="59">
        <v>40097.33</v>
      </c>
      <c r="M1048" s="59">
        <v>40097.33</v>
      </c>
      <c r="N1048" s="59">
        <v>40097.33</v>
      </c>
      <c r="O1048" s="59">
        <v>40097.33</v>
      </c>
      <c r="P1048" s="59">
        <v>40097.33</v>
      </c>
      <c r="Q1048" s="59">
        <v>40097.33</v>
      </c>
      <c r="R1048" s="59">
        <v>40097.33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2304.89</v>
      </c>
      <c r="J1050" s="59">
        <v>2194.13</v>
      </c>
      <c r="K1050" s="59">
        <v>1975.62</v>
      </c>
      <c r="L1050" s="59">
        <v>1975.62</v>
      </c>
      <c r="M1050" s="59">
        <v>2023.51</v>
      </c>
      <c r="N1050" s="59">
        <v>2008.54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25719.11</v>
      </c>
      <c r="E1051" s="59">
        <v>25142.18</v>
      </c>
      <c r="F1051" s="59">
        <v>25142.18</v>
      </c>
      <c r="G1051" s="59">
        <v>25142.18</v>
      </c>
      <c r="H1051" s="59">
        <v>25142.18</v>
      </c>
      <c r="I1051" s="59">
        <v>25142.18</v>
      </c>
      <c r="J1051" s="59">
        <v>25955.98</v>
      </c>
      <c r="K1051" s="59">
        <v>25955.98</v>
      </c>
      <c r="L1051" s="59">
        <v>25955.98</v>
      </c>
      <c r="M1051" s="59">
        <v>25955.98</v>
      </c>
      <c r="N1051" s="59">
        <v>25955.98</v>
      </c>
      <c r="O1051" s="59">
        <v>25955.98</v>
      </c>
      <c r="P1051" s="59">
        <v>25955.98</v>
      </c>
      <c r="Q1051" s="59">
        <v>25955.98</v>
      </c>
      <c r="R1051" s="59">
        <v>25955.98</v>
      </c>
    </row>
    <row r="1052" spans="2:18" x14ac:dyDescent="0.2">
      <c r="B1052" s="4">
        <v>2006</v>
      </c>
      <c r="C1052" s="59">
        <v>35836.49</v>
      </c>
      <c r="D1052" s="59">
        <v>35836.49</v>
      </c>
      <c r="E1052" s="59">
        <v>35836.49</v>
      </c>
      <c r="F1052" s="59">
        <v>35836.49</v>
      </c>
      <c r="G1052" s="59">
        <v>35836.49</v>
      </c>
      <c r="H1052" s="59">
        <v>35836.49</v>
      </c>
      <c r="I1052" s="59">
        <v>35836.49</v>
      </c>
      <c r="J1052" s="59">
        <v>35836.49</v>
      </c>
      <c r="K1052" s="59">
        <v>35836.49</v>
      </c>
      <c r="L1052" s="59">
        <v>5042.57</v>
      </c>
      <c r="M1052" s="59">
        <v>5042.57</v>
      </c>
      <c r="N1052" s="59">
        <v>5042.57</v>
      </c>
      <c r="O1052" s="59">
        <v>5042.57</v>
      </c>
      <c r="P1052" s="59">
        <v>5042.57</v>
      </c>
      <c r="Q1052" s="59">
        <v>5042.57</v>
      </c>
      <c r="R1052" s="59">
        <v>5042.57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35867.85</v>
      </c>
      <c r="D1055" s="59">
        <v>35877.57</v>
      </c>
      <c r="E1055" s="59">
        <v>35899.57</v>
      </c>
      <c r="F1055" s="59">
        <v>35901.11</v>
      </c>
      <c r="G1055" s="59">
        <v>35882.18</v>
      </c>
      <c r="H1055" s="59">
        <v>35890.47</v>
      </c>
      <c r="I1055" s="59">
        <v>35863.019999999997</v>
      </c>
      <c r="J1055" s="59">
        <v>35835.69</v>
      </c>
      <c r="K1055" s="59">
        <v>35830.720000000001</v>
      </c>
      <c r="L1055" s="59">
        <v>104.93</v>
      </c>
      <c r="M1055" s="59">
        <v>99.85</v>
      </c>
      <c r="N1055" s="59">
        <v>87.2</v>
      </c>
      <c r="O1055" s="59">
        <v>84.14</v>
      </c>
      <c r="P1055" s="59">
        <v>82.54</v>
      </c>
      <c r="Q1055" s="59">
        <v>82.3</v>
      </c>
      <c r="R1055" s="59">
        <v>74.650000000000006</v>
      </c>
    </row>
    <row r="1056" spans="2:18" x14ac:dyDescent="0.2">
      <c r="B1056" s="4">
        <v>2002</v>
      </c>
      <c r="C1056" s="59">
        <v>31622.639999999999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31578.61</v>
      </c>
      <c r="D1057" s="59">
        <v>31578.61</v>
      </c>
      <c r="E1057" s="59">
        <v>31578.61</v>
      </c>
      <c r="F1057" s="59">
        <v>31578.61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38666.300000000003</v>
      </c>
      <c r="D1058" s="59">
        <v>21630.3</v>
      </c>
      <c r="E1058" s="59">
        <v>5854.2</v>
      </c>
      <c r="F1058" s="59">
        <v>5837.77</v>
      </c>
      <c r="G1058" s="59">
        <v>5819</v>
      </c>
      <c r="H1058" s="59">
        <v>5811.96</v>
      </c>
      <c r="I1058" s="59">
        <v>5811.96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4487.75</v>
      </c>
      <c r="F1060" s="59">
        <v>4527.46</v>
      </c>
      <c r="G1060" s="59">
        <v>4038.67</v>
      </c>
      <c r="H1060" s="59">
        <v>4252.5200000000004</v>
      </c>
      <c r="I1060" s="59">
        <v>3543.76</v>
      </c>
      <c r="J1060" s="59">
        <v>2838.07</v>
      </c>
      <c r="K1060" s="59">
        <v>2709.76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26295.98</v>
      </c>
      <c r="D1061" s="59">
        <v>26295.98</v>
      </c>
      <c r="E1061" s="59">
        <v>8434</v>
      </c>
      <c r="F1061" s="59">
        <v>8434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1480.19</v>
      </c>
      <c r="D1064" s="59">
        <v>1480.19</v>
      </c>
      <c r="E1064" s="59">
        <v>1480.19</v>
      </c>
      <c r="F1064" s="59">
        <v>1480.19</v>
      </c>
      <c r="G1064" s="59">
        <v>1480.19</v>
      </c>
      <c r="H1064" s="59">
        <v>1480.19</v>
      </c>
      <c r="I1064" s="59">
        <v>1480.19</v>
      </c>
      <c r="J1064" s="59">
        <v>1480.19</v>
      </c>
      <c r="K1064" s="59">
        <v>1480.19</v>
      </c>
      <c r="L1064" s="59">
        <v>1480.19</v>
      </c>
      <c r="M1064" s="59">
        <v>1480.19</v>
      </c>
      <c r="N1064" s="59">
        <v>1480.19</v>
      </c>
      <c r="O1064" s="59">
        <v>1480.19</v>
      </c>
      <c r="P1064" s="59">
        <v>1480.19</v>
      </c>
      <c r="Q1064" s="59">
        <v>1480.19</v>
      </c>
      <c r="R1064" s="59">
        <v>1480.19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178418.25</v>
      </c>
      <c r="E1129" s="6">
        <f>SUM(E1050:E1128)</f>
        <v>148712.99</v>
      </c>
      <c r="F1129" s="6">
        <f>SUM(F1049:F1128)</f>
        <v>148737.81</v>
      </c>
      <c r="G1129" s="6">
        <f>SUM(G1048:G1128)</f>
        <v>148296.04</v>
      </c>
      <c r="H1129" s="6">
        <f t="shared" ref="H1129:M1129" si="11">SUM(H1042:H1128)</f>
        <v>203098.72999999998</v>
      </c>
      <c r="I1129" s="6">
        <f t="shared" si="11"/>
        <v>207308.53999999998</v>
      </c>
      <c r="J1129" s="6">
        <f t="shared" si="11"/>
        <v>201466.6</v>
      </c>
      <c r="K1129" s="6">
        <f t="shared" si="11"/>
        <v>201114.81</v>
      </c>
      <c r="L1129" s="6">
        <f t="shared" si="11"/>
        <v>219579.14000000004</v>
      </c>
      <c r="M1129" s="6">
        <f t="shared" si="11"/>
        <v>248636.80000000005</v>
      </c>
      <c r="N1129" s="13">
        <f>SUM(N1038:N1128)</f>
        <v>250231.84000000003</v>
      </c>
      <c r="O1129" s="13">
        <f>SUM(O1038:O1128)</f>
        <v>248252.53000000006</v>
      </c>
      <c r="P1129" s="13">
        <f>SUM(P1038:P1128)</f>
        <v>248345.89</v>
      </c>
      <c r="Q1129" s="13">
        <f>SUM(Q1038:Q1128)</f>
        <v>248216.44999999998</v>
      </c>
      <c r="R1129" s="13">
        <f>SUM(R1037:R1128)</f>
        <v>248023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14057.92</v>
      </c>
      <c r="D1148" s="59">
        <v>14057.92</v>
      </c>
      <c r="E1148" s="59">
        <v>14057.92</v>
      </c>
      <c r="F1148" s="59">
        <v>14057.92</v>
      </c>
      <c r="G1148" s="59">
        <v>14057.92</v>
      </c>
      <c r="H1148" s="59">
        <v>14057.92</v>
      </c>
      <c r="I1148" s="59">
        <v>14057.92</v>
      </c>
      <c r="J1148" s="59">
        <v>14057.92</v>
      </c>
      <c r="K1148" s="59">
        <v>14057.92</v>
      </c>
      <c r="L1148" s="59">
        <v>14057.92</v>
      </c>
      <c r="M1148" s="59">
        <v>14057.92</v>
      </c>
      <c r="N1148" s="59">
        <v>14057.92</v>
      </c>
      <c r="O1148" s="59">
        <v>14057.92</v>
      </c>
      <c r="P1148" s="59">
        <v>14057.92</v>
      </c>
      <c r="Q1148" s="59">
        <v>14057.92</v>
      </c>
      <c r="R1148" s="59">
        <v>14057.92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6298.52</v>
      </c>
      <c r="D1150" s="59">
        <v>6298.52</v>
      </c>
      <c r="E1150" s="59">
        <v>6298.52</v>
      </c>
      <c r="F1150" s="59">
        <v>6298.52</v>
      </c>
      <c r="G1150" s="59">
        <v>6298.52</v>
      </c>
      <c r="H1150" s="59">
        <v>6298.52</v>
      </c>
      <c r="I1150" s="59">
        <v>6298.52</v>
      </c>
      <c r="J1150" s="59">
        <v>6298.52</v>
      </c>
      <c r="K1150" s="59">
        <v>6298.52</v>
      </c>
      <c r="L1150" s="59">
        <v>6298.52</v>
      </c>
      <c r="M1150" s="59">
        <v>6298.52</v>
      </c>
      <c r="N1150" s="59">
        <v>6298.52</v>
      </c>
      <c r="O1150" s="59">
        <v>6298.52</v>
      </c>
      <c r="P1150" s="59">
        <v>6298.52</v>
      </c>
      <c r="Q1150" s="59">
        <v>6298.52</v>
      </c>
      <c r="R1150" s="59">
        <v>6298.52</v>
      </c>
    </row>
    <row r="1151" spans="2:18" x14ac:dyDescent="0.2">
      <c r="B1151" s="4">
        <v>2001</v>
      </c>
      <c r="C1151" s="59">
        <v>570588.64</v>
      </c>
      <c r="D1151" s="59">
        <v>570588.64</v>
      </c>
      <c r="E1151" s="59">
        <v>570588.64</v>
      </c>
      <c r="F1151" s="59">
        <v>570588.64</v>
      </c>
      <c r="G1151" s="59">
        <v>570588.64</v>
      </c>
      <c r="H1151" s="59">
        <v>570588.64</v>
      </c>
      <c r="I1151" s="59">
        <v>570588.64</v>
      </c>
      <c r="J1151" s="59">
        <v>570588.64</v>
      </c>
      <c r="K1151" s="59">
        <v>570588.64</v>
      </c>
      <c r="L1151" s="59">
        <v>570588.64</v>
      </c>
      <c r="M1151" s="59">
        <v>570588.64</v>
      </c>
      <c r="N1151" s="59">
        <v>570588.64</v>
      </c>
      <c r="O1151" s="59">
        <v>570588.64</v>
      </c>
      <c r="P1151" s="59">
        <v>570588.64</v>
      </c>
      <c r="Q1151" s="59">
        <v>570588.64</v>
      </c>
      <c r="R1151" s="59">
        <v>570588.64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2807864.56</v>
      </c>
      <c r="D1153" s="59">
        <v>2807864.56</v>
      </c>
      <c r="E1153" s="59">
        <v>2807864.56</v>
      </c>
      <c r="F1153" s="59">
        <v>2807864.56</v>
      </c>
      <c r="G1153" s="59">
        <v>2807864.56</v>
      </c>
      <c r="H1153" s="59">
        <v>2807864.56</v>
      </c>
      <c r="I1153" s="59">
        <v>2807864.56</v>
      </c>
      <c r="J1153" s="59">
        <v>2807864.56</v>
      </c>
      <c r="K1153" s="59">
        <v>2807864.56</v>
      </c>
      <c r="L1153" s="59">
        <v>2807864.56</v>
      </c>
      <c r="M1153" s="59">
        <v>2807864.56</v>
      </c>
      <c r="N1153" s="59">
        <v>2807864.56</v>
      </c>
      <c r="O1153" s="59">
        <v>2807864.56</v>
      </c>
      <c r="P1153" s="59">
        <v>2807864.56</v>
      </c>
      <c r="Q1153" s="59">
        <v>2807864.56</v>
      </c>
      <c r="R1153" s="59">
        <v>2807864.56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108240.49</v>
      </c>
      <c r="D1178" s="59">
        <v>108240.49</v>
      </c>
      <c r="E1178" s="59">
        <v>108240.49</v>
      </c>
      <c r="F1178" s="59">
        <v>108240.49</v>
      </c>
      <c r="G1178" s="59">
        <v>108240.49</v>
      </c>
      <c r="H1178" s="59">
        <v>108240.49</v>
      </c>
      <c r="I1178" s="59">
        <v>108240.49</v>
      </c>
      <c r="J1178" s="59">
        <v>108240.49</v>
      </c>
      <c r="K1178" s="59">
        <v>108240.49</v>
      </c>
      <c r="L1178" s="59">
        <v>108240.49</v>
      </c>
      <c r="M1178" s="59">
        <v>108240.49</v>
      </c>
      <c r="N1178" s="59">
        <v>108240.49</v>
      </c>
      <c r="O1178" s="59">
        <v>108240.49</v>
      </c>
      <c r="P1178" s="59">
        <v>108240.49</v>
      </c>
      <c r="Q1178" s="59">
        <v>108240.49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161397.97</v>
      </c>
      <c r="D1186" s="59">
        <v>161397.97</v>
      </c>
      <c r="E1186" s="59">
        <v>161397.97</v>
      </c>
      <c r="F1186" s="59">
        <v>161397.97</v>
      </c>
      <c r="G1186" s="59">
        <v>161397.97</v>
      </c>
      <c r="H1186" s="59">
        <v>161397.97</v>
      </c>
      <c r="I1186" s="59">
        <v>161397.97</v>
      </c>
      <c r="J1186" s="59">
        <v>161397.97</v>
      </c>
      <c r="K1186" s="59">
        <v>161397.97</v>
      </c>
      <c r="L1186" s="59">
        <v>161397.97</v>
      </c>
      <c r="M1186" s="59">
        <v>161397.97</v>
      </c>
      <c r="N1186" s="59">
        <v>161397.97</v>
      </c>
      <c r="O1186" s="59">
        <v>161397.97</v>
      </c>
      <c r="P1186" s="59">
        <v>161397.97</v>
      </c>
      <c r="Q1186" s="59">
        <v>161397.97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1374.87</v>
      </c>
      <c r="D1193" s="59">
        <v>1374.87</v>
      </c>
      <c r="E1193" s="59">
        <v>1374.87</v>
      </c>
      <c r="F1193" s="59">
        <v>1374.87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2126.46</v>
      </c>
      <c r="D1196" s="59">
        <v>2126.46</v>
      </c>
      <c r="E1196" s="59">
        <v>2126.46</v>
      </c>
      <c r="F1196" s="59">
        <v>2126.46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321359.21999999997</v>
      </c>
      <c r="D1197" s="59">
        <v>321359.21999999997</v>
      </c>
      <c r="E1197" s="59">
        <v>321359.21999999997</v>
      </c>
      <c r="F1197" s="59">
        <v>321359.21999999997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3993308.6500000004</v>
      </c>
      <c r="E1223" s="6">
        <f>SUM(E1144:E1222)</f>
        <v>3993308.6500000004</v>
      </c>
      <c r="F1223" s="6">
        <f>SUM(F1143:F1222)</f>
        <v>3993308.6500000004</v>
      </c>
      <c r="G1223" s="6">
        <f>SUM(G1142:G1222)</f>
        <v>3668448.1000000006</v>
      </c>
      <c r="H1223" s="6">
        <f t="shared" ref="H1223:M1223" si="12">SUM(H1136:H1222)</f>
        <v>3668448.1000000006</v>
      </c>
      <c r="I1223" s="6">
        <f t="shared" si="12"/>
        <v>3668448.1000000006</v>
      </c>
      <c r="J1223" s="6">
        <f t="shared" si="12"/>
        <v>3668448.1000000006</v>
      </c>
      <c r="K1223" s="6">
        <f t="shared" si="12"/>
        <v>3668448.1000000006</v>
      </c>
      <c r="L1223" s="6">
        <f t="shared" si="12"/>
        <v>3668448.1000000006</v>
      </c>
      <c r="M1223" s="6">
        <f t="shared" si="12"/>
        <v>3668448.1000000006</v>
      </c>
      <c r="N1223" s="13">
        <f>SUM(N1132:N1222)</f>
        <v>3668448.1000000006</v>
      </c>
      <c r="O1223" s="13">
        <f>SUM(O1132:O1222)</f>
        <v>3668448.1000000006</v>
      </c>
      <c r="P1223" s="13">
        <f>SUM(P1132:P1222)</f>
        <v>3668448.1000000006</v>
      </c>
      <c r="Q1223" s="13">
        <f>SUM(Q1132:Q1222)</f>
        <v>3668448.1000000006</v>
      </c>
      <c r="R1223" s="13">
        <f>SUM(R1131:R1222)</f>
        <v>3398809.64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 t="shared" ref="H1317:M1317" si="13">SUM(H1230:H1316)</f>
        <v>0</v>
      </c>
      <c r="I1317" s="6">
        <f t="shared" si="13"/>
        <v>0</v>
      </c>
      <c r="J1317" s="6">
        <f t="shared" si="13"/>
        <v>0</v>
      </c>
      <c r="K1317" s="6">
        <f t="shared" si="13"/>
        <v>0</v>
      </c>
      <c r="L1317" s="6">
        <f t="shared" si="13"/>
        <v>0</v>
      </c>
      <c r="M1317" s="6">
        <f t="shared" si="13"/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 t="shared" ref="H1411:M1411" si="14">SUM(H1324:H1410)</f>
        <v>0</v>
      </c>
      <c r="I1411" s="6">
        <f t="shared" si="14"/>
        <v>0</v>
      </c>
      <c r="J1411" s="6">
        <f t="shared" si="14"/>
        <v>0</v>
      </c>
      <c r="K1411" s="6">
        <f t="shared" si="14"/>
        <v>0</v>
      </c>
      <c r="L1411" s="6">
        <f t="shared" si="14"/>
        <v>0</v>
      </c>
      <c r="M1411" s="6">
        <f t="shared" si="14"/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375000</v>
      </c>
      <c r="Q1415" s="59">
        <v>375000</v>
      </c>
      <c r="R1415" s="59">
        <v>375000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>
        <v>0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>
        <v>0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>
        <v>0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>
        <v>0</v>
      </c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>
        <v>0</v>
      </c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>
        <v>0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>
        <v>0</v>
      </c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>
        <v>0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>
        <v>0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>
        <v>0</v>
      </c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>
        <v>0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>
        <v>0</v>
      </c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>
        <v>0</v>
      </c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>
        <v>0</v>
      </c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>
        <v>0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>
        <v>0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>
        <v>0</v>
      </c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>
        <v>0</v>
      </c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>
        <v>0</v>
      </c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>
        <v>0</v>
      </c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>
        <v>0</v>
      </c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>
        <v>0</v>
      </c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>
        <v>0</v>
      </c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>
        <v>0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>
        <v>0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>
        <v>0</v>
      </c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>
        <v>0</v>
      </c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>
        <v>0</v>
      </c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>
        <v>0</v>
      </c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>
        <v>0</v>
      </c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>
        <v>0</v>
      </c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>
        <v>0</v>
      </c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>
        <v>0</v>
      </c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>
        <v>0</v>
      </c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>
        <v>0</v>
      </c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>
        <v>0</v>
      </c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>
        <v>0</v>
      </c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>
        <v>0</v>
      </c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>
        <v>0</v>
      </c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>
        <v>0</v>
      </c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>
        <v>0</v>
      </c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>
        <v>0</v>
      </c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>
        <v>0</v>
      </c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>
        <v>0</v>
      </c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>
        <v>0</v>
      </c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>
        <v>0</v>
      </c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>
        <v>0</v>
      </c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>
        <v>0</v>
      </c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>
        <v>0</v>
      </c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>
        <v>0</v>
      </c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>
        <v>0</v>
      </c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>
        <v>0</v>
      </c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>
        <v>0</v>
      </c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>
        <v>0</v>
      </c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>
        <v>0</v>
      </c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>
        <v>0</v>
      </c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>
        <v>0</v>
      </c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>
        <v>0</v>
      </c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>
        <v>0</v>
      </c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>
        <v>0</v>
      </c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>
        <v>0</v>
      </c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>
        <v>0</v>
      </c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>
        <v>0</v>
      </c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>
        <v>0</v>
      </c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>
        <v>0</v>
      </c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>
        <v>0</v>
      </c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>
        <v>0</v>
      </c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>
        <v>0</v>
      </c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>
        <v>0</v>
      </c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>
        <v>0</v>
      </c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 t="shared" ref="H1505:M1505" si="15">SUM(H1418:H1504)</f>
        <v>0</v>
      </c>
      <c r="I1505" s="6">
        <f t="shared" si="15"/>
        <v>0</v>
      </c>
      <c r="J1505" s="6">
        <f t="shared" si="15"/>
        <v>0</v>
      </c>
      <c r="K1505" s="6">
        <f t="shared" si="15"/>
        <v>0</v>
      </c>
      <c r="L1505" s="6">
        <f t="shared" si="15"/>
        <v>0</v>
      </c>
      <c r="M1505" s="6">
        <f t="shared" si="15"/>
        <v>0</v>
      </c>
      <c r="N1505" s="13">
        <f>SUM(N1414:N1504)</f>
        <v>0</v>
      </c>
      <c r="O1505" s="13">
        <f>SUM(O1414:O1504)</f>
        <v>0</v>
      </c>
      <c r="P1505" s="13">
        <f>SUM(P1414:P1504)</f>
        <v>375000</v>
      </c>
      <c r="Q1505" s="13">
        <f>SUM(Q1414:Q1504)</f>
        <v>375000</v>
      </c>
      <c r="R1505" s="13">
        <f>SUM(R1413:R1504)</f>
        <v>375000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29000</v>
      </c>
      <c r="Q1509" s="59">
        <v>29000</v>
      </c>
      <c r="R1509" s="59">
        <v>29000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 t="shared" ref="H1599:M1599" si="16">SUM(H1512:H1598)</f>
        <v>0</v>
      </c>
      <c r="I1599" s="6">
        <f t="shared" si="16"/>
        <v>0</v>
      </c>
      <c r="J1599" s="6">
        <f t="shared" si="16"/>
        <v>0</v>
      </c>
      <c r="K1599" s="6">
        <f t="shared" si="16"/>
        <v>0</v>
      </c>
      <c r="L1599" s="6">
        <f t="shared" si="16"/>
        <v>0</v>
      </c>
      <c r="M1599" s="6">
        <f t="shared" si="16"/>
        <v>0</v>
      </c>
      <c r="N1599" s="13">
        <f>SUM(N1508:N1598)</f>
        <v>0</v>
      </c>
      <c r="O1599" s="13">
        <f>SUM(O1508:O1598)</f>
        <v>0</v>
      </c>
      <c r="P1599" s="13">
        <f>SUM(P1508:P1598)</f>
        <v>29000</v>
      </c>
      <c r="Q1599" s="13">
        <f>SUM(Q1508:Q1598)</f>
        <v>29000</v>
      </c>
      <c r="R1599" s="13">
        <f>SUM(R1507:R1598)</f>
        <v>29000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61000</v>
      </c>
      <c r="Q1603" s="59">
        <v>61000</v>
      </c>
      <c r="R1603" s="59">
        <v>61000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>
        <v>0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>
        <v>0</v>
      </c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>
        <v>0</v>
      </c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>
        <v>0</v>
      </c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>
        <v>0</v>
      </c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>
        <v>0</v>
      </c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>
        <v>0</v>
      </c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>
        <v>0</v>
      </c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>
        <v>0</v>
      </c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>
        <v>0</v>
      </c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>
        <v>0</v>
      </c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>
        <v>0</v>
      </c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>
        <v>0</v>
      </c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>
        <v>0</v>
      </c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>
        <v>0</v>
      </c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>
        <v>0</v>
      </c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>
        <v>0</v>
      </c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>
        <v>0</v>
      </c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>
        <v>0</v>
      </c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>
        <v>0</v>
      </c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>
        <v>0</v>
      </c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>
        <v>0</v>
      </c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>
        <v>0</v>
      </c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>
        <v>0</v>
      </c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>
        <v>0</v>
      </c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>
        <v>0</v>
      </c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>
        <v>0</v>
      </c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>
        <v>0</v>
      </c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>
        <v>0</v>
      </c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>
        <v>0</v>
      </c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>
        <v>0</v>
      </c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>
        <v>0</v>
      </c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>
        <v>0</v>
      </c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>
        <v>0</v>
      </c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>
        <v>0</v>
      </c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>
        <v>0</v>
      </c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>
        <v>0</v>
      </c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>
        <v>0</v>
      </c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>
        <v>0</v>
      </c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>
        <v>0</v>
      </c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>
        <v>0</v>
      </c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>
        <v>0</v>
      </c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>
        <v>0</v>
      </c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>
        <v>0</v>
      </c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>
        <v>0</v>
      </c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>
        <v>0</v>
      </c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>
        <v>0</v>
      </c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>
        <v>0</v>
      </c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>
        <v>0</v>
      </c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>
        <v>0</v>
      </c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>
        <v>0</v>
      </c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>
        <v>0</v>
      </c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>
        <v>0</v>
      </c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>
        <v>0</v>
      </c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>
        <v>0</v>
      </c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>
        <v>0</v>
      </c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>
        <v>0</v>
      </c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>
        <v>0</v>
      </c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>
        <v>0</v>
      </c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>
        <v>0</v>
      </c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>
        <v>0</v>
      </c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>
        <v>0</v>
      </c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>
        <v>0</v>
      </c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>
        <v>0</v>
      </c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>
        <v>0</v>
      </c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>
        <v>0</v>
      </c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>
        <v>0</v>
      </c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>
        <v>0</v>
      </c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>
        <v>0</v>
      </c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>
        <v>0</v>
      </c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>
        <v>0</v>
      </c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>
        <v>0</v>
      </c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 t="shared" ref="H1693:M1693" si="17">SUM(H1606:H1692)</f>
        <v>0</v>
      </c>
      <c r="I1693" s="6">
        <f t="shared" si="17"/>
        <v>0</v>
      </c>
      <c r="J1693" s="6">
        <f t="shared" si="17"/>
        <v>0</v>
      </c>
      <c r="K1693" s="6">
        <f t="shared" si="17"/>
        <v>0</v>
      </c>
      <c r="L1693" s="6">
        <f t="shared" si="17"/>
        <v>0</v>
      </c>
      <c r="M1693" s="6">
        <f t="shared" si="17"/>
        <v>0</v>
      </c>
      <c r="N1693" s="13">
        <f>SUM(N1602:N1692)</f>
        <v>0</v>
      </c>
      <c r="O1693" s="13">
        <f>SUM(O1602:O1692)</f>
        <v>0</v>
      </c>
      <c r="P1693" s="13">
        <f>SUM(P1602:P1692)</f>
        <v>61000</v>
      </c>
      <c r="Q1693" s="13">
        <f>SUM(Q1602:Q1692)</f>
        <v>61000</v>
      </c>
      <c r="R1693" s="13">
        <f>SUM(R1601:R1692)</f>
        <v>61000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346000</v>
      </c>
      <c r="Q1697" s="59">
        <v>346000</v>
      </c>
      <c r="R1697" s="59">
        <v>644801.96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>
        <v>0</v>
      </c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>
        <v>0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>
        <v>0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>
        <v>0</v>
      </c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>
        <v>0</v>
      </c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>
        <v>0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>
        <v>0</v>
      </c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>
        <v>0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>
        <v>0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>
        <v>0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>
        <v>0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>
        <v>0</v>
      </c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>
        <v>0</v>
      </c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>
        <v>0</v>
      </c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>
        <v>0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>
        <v>0</v>
      </c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>
        <v>0</v>
      </c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>
        <v>0</v>
      </c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>
        <v>0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>
        <v>0</v>
      </c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>
        <v>0</v>
      </c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>
        <v>0</v>
      </c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>
        <v>0</v>
      </c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>
        <v>0</v>
      </c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>
        <v>0</v>
      </c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>
        <v>0</v>
      </c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>
        <v>0</v>
      </c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>
        <v>0</v>
      </c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>
        <v>0</v>
      </c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>
        <v>0</v>
      </c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>
        <v>0</v>
      </c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>
        <v>0</v>
      </c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>
        <v>0</v>
      </c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>
        <v>0</v>
      </c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>
        <v>0</v>
      </c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>
        <v>0</v>
      </c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>
        <v>0</v>
      </c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>
        <v>0</v>
      </c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>
        <v>0</v>
      </c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>
        <v>0</v>
      </c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>
        <v>0</v>
      </c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>
        <v>0</v>
      </c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>
        <v>0</v>
      </c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>
        <v>0</v>
      </c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>
        <v>0</v>
      </c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>
        <v>0</v>
      </c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>
        <v>0</v>
      </c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>
        <v>0</v>
      </c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>
        <v>0</v>
      </c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>
        <v>0</v>
      </c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>
        <v>0</v>
      </c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>
        <v>0</v>
      </c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>
        <v>0</v>
      </c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>
        <v>0</v>
      </c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 t="shared" ref="H1787:M1787" si="18">SUM(H1700:H1786)</f>
        <v>0</v>
      </c>
      <c r="I1787" s="6">
        <f t="shared" si="18"/>
        <v>0</v>
      </c>
      <c r="J1787" s="6">
        <f t="shared" si="18"/>
        <v>0</v>
      </c>
      <c r="K1787" s="6">
        <f t="shared" si="18"/>
        <v>0</v>
      </c>
      <c r="L1787" s="6">
        <f t="shared" si="18"/>
        <v>0</v>
      </c>
      <c r="M1787" s="6">
        <f t="shared" si="18"/>
        <v>0</v>
      </c>
      <c r="N1787" s="13">
        <f>SUM(N1696:N1786)</f>
        <v>0</v>
      </c>
      <c r="O1787" s="13">
        <f>SUM(O1696:O1786)</f>
        <v>0</v>
      </c>
      <c r="P1787" s="13">
        <f>SUM(P1696:P1786)</f>
        <v>346000</v>
      </c>
      <c r="Q1787" s="13">
        <f>SUM(Q1696:Q1786)</f>
        <v>346000</v>
      </c>
      <c r="R1787" s="13">
        <f>SUM(R1695:R1786)</f>
        <v>644801.96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360500</v>
      </c>
      <c r="Q1791" s="59">
        <v>360500</v>
      </c>
      <c r="R1791" s="59">
        <v>360500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>
        <v>0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 t="shared" ref="H1881:M1881" si="19">SUM(H1794:H1880)</f>
        <v>0</v>
      </c>
      <c r="I1881" s="6">
        <f t="shared" si="19"/>
        <v>0</v>
      </c>
      <c r="J1881" s="6">
        <f t="shared" si="19"/>
        <v>0</v>
      </c>
      <c r="K1881" s="6">
        <f t="shared" si="19"/>
        <v>0</v>
      </c>
      <c r="L1881" s="6">
        <f t="shared" si="19"/>
        <v>0</v>
      </c>
      <c r="M1881" s="6">
        <f t="shared" si="19"/>
        <v>0</v>
      </c>
      <c r="N1881" s="13">
        <f>SUM(N1790:N1880)</f>
        <v>0</v>
      </c>
      <c r="O1881" s="13">
        <f>SUM(O1790:O1880)</f>
        <v>0</v>
      </c>
      <c r="P1881" s="13">
        <f>SUM(P1790:P1880)</f>
        <v>360500</v>
      </c>
      <c r="Q1881" s="13">
        <f>SUM(Q1790:Q1880)</f>
        <v>360500</v>
      </c>
      <c r="R1881" s="13">
        <f>SUM(R1789:R1880)</f>
        <v>360500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 t="shared" ref="H1975:M1975" si="20">SUM(H1888:H1974)</f>
        <v>0</v>
      </c>
      <c r="I1975" s="6">
        <f t="shared" si="20"/>
        <v>0</v>
      </c>
      <c r="J1975" s="6">
        <f t="shared" si="20"/>
        <v>0</v>
      </c>
      <c r="K1975" s="6">
        <f t="shared" si="20"/>
        <v>0</v>
      </c>
      <c r="L1975" s="6">
        <f t="shared" si="20"/>
        <v>0</v>
      </c>
      <c r="M1975" s="6">
        <f t="shared" si="20"/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226516.18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105887.85</v>
      </c>
      <c r="R1978" s="59">
        <v>105984.14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535497.68999999994</v>
      </c>
      <c r="Q1979" s="59">
        <v>636239.43999999994</v>
      </c>
      <c r="R1979" s="59">
        <v>751207.12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125.04</v>
      </c>
      <c r="O1981" s="59">
        <v>125.04</v>
      </c>
      <c r="P1981" s="59">
        <v>125.04</v>
      </c>
      <c r="Q1981" s="59">
        <v>125.04</v>
      </c>
      <c r="R1981" s="59">
        <v>125.04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115808.2</v>
      </c>
      <c r="N1982" s="59">
        <v>115808.2</v>
      </c>
      <c r="O1982" s="59">
        <v>115808.2</v>
      </c>
      <c r="P1982" s="59">
        <v>115808.2</v>
      </c>
      <c r="Q1982" s="59">
        <v>115808.2</v>
      </c>
      <c r="R1982" s="59">
        <v>115808.2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68171.210000000006</v>
      </c>
      <c r="J1986" s="59">
        <v>68171.210000000006</v>
      </c>
      <c r="K1986" s="59">
        <v>68171.210000000006</v>
      </c>
      <c r="L1986" s="59">
        <v>68171.210000000006</v>
      </c>
      <c r="M1986" s="59">
        <v>68171.210000000006</v>
      </c>
      <c r="N1986" s="59">
        <v>68171.210000000006</v>
      </c>
      <c r="O1986" s="59">
        <v>68171.210000000006</v>
      </c>
      <c r="P1986" s="59">
        <v>68171.210000000006</v>
      </c>
      <c r="Q1986" s="59">
        <v>68171.210000000006</v>
      </c>
      <c r="R1986" s="59">
        <v>68171.210000000006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3504.47</v>
      </c>
      <c r="I1987" s="59">
        <v>3504.47</v>
      </c>
      <c r="J1987" s="59">
        <v>3504.47</v>
      </c>
      <c r="K1987" s="59">
        <v>3504.47</v>
      </c>
      <c r="L1987" s="59">
        <v>3504.47</v>
      </c>
      <c r="M1987" s="59">
        <v>3504.47</v>
      </c>
      <c r="N1987" s="59">
        <v>3504.47</v>
      </c>
      <c r="O1987" s="59">
        <v>3504.47</v>
      </c>
      <c r="P1987" s="59">
        <v>3504.47</v>
      </c>
      <c r="Q1987" s="59">
        <v>3504.47</v>
      </c>
      <c r="R1987" s="59">
        <v>3504.47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123.48</v>
      </c>
      <c r="H1988" s="59">
        <v>123.48</v>
      </c>
      <c r="I1988" s="59">
        <v>123.48</v>
      </c>
      <c r="J1988" s="59">
        <v>123.48</v>
      </c>
      <c r="K1988" s="59">
        <v>123.48</v>
      </c>
      <c r="L1988" s="59">
        <v>123.48</v>
      </c>
      <c r="M1988" s="59">
        <v>123.48</v>
      </c>
      <c r="N1988" s="59">
        <v>123.48</v>
      </c>
      <c r="O1988" s="59">
        <v>123.48</v>
      </c>
      <c r="P1988" s="59">
        <v>123.48</v>
      </c>
      <c r="Q1988" s="59">
        <v>123.48</v>
      </c>
      <c r="R1988" s="59">
        <v>123.48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>
        <v>0</v>
      </c>
    </row>
    <row r="1990" spans="2:18" x14ac:dyDescent="0.2">
      <c r="B1990" s="4">
        <v>2008</v>
      </c>
      <c r="C1990" s="28"/>
      <c r="D1990" s="28"/>
      <c r="E1990" s="59">
        <v>109359.33</v>
      </c>
      <c r="F1990" s="59">
        <v>109359.33</v>
      </c>
      <c r="G1990" s="59">
        <v>109359.33</v>
      </c>
      <c r="H1990" s="59">
        <v>109359.33</v>
      </c>
      <c r="I1990" s="59">
        <v>109359.33</v>
      </c>
      <c r="J1990" s="59">
        <v>109359.33</v>
      </c>
      <c r="K1990" s="59">
        <v>109359.33</v>
      </c>
      <c r="L1990" s="59">
        <v>109359.33</v>
      </c>
      <c r="M1990" s="59">
        <v>109359.33</v>
      </c>
      <c r="N1990" s="59">
        <v>109359.33</v>
      </c>
      <c r="O1990" s="59">
        <v>109359.33</v>
      </c>
      <c r="P1990" s="59">
        <v>109359.33</v>
      </c>
      <c r="Q1990" s="59">
        <v>109359.33</v>
      </c>
      <c r="R1990" s="59">
        <v>109359.33</v>
      </c>
    </row>
    <row r="1991" spans="2:18" x14ac:dyDescent="0.2">
      <c r="B1991" s="4">
        <v>2007</v>
      </c>
      <c r="C1991" s="28"/>
      <c r="D1991" s="59">
        <v>95197.06</v>
      </c>
      <c r="E1991" s="59">
        <v>95197.06</v>
      </c>
      <c r="F1991" s="59">
        <v>95197.06</v>
      </c>
      <c r="G1991" s="59">
        <v>95197.06</v>
      </c>
      <c r="H1991" s="59">
        <v>95197.06</v>
      </c>
      <c r="I1991" s="59">
        <v>95197.06</v>
      </c>
      <c r="J1991" s="59">
        <v>95197.06</v>
      </c>
      <c r="K1991" s="59">
        <v>95197.06</v>
      </c>
      <c r="L1991" s="59">
        <v>95197.06</v>
      </c>
      <c r="M1991" s="59">
        <v>95197.06</v>
      </c>
      <c r="N1991" s="59">
        <v>95197.06</v>
      </c>
      <c r="O1991" s="59">
        <v>95197.06</v>
      </c>
      <c r="P1991" s="59">
        <v>95197.06</v>
      </c>
      <c r="Q1991" s="59">
        <v>95197.06</v>
      </c>
      <c r="R1991" s="59">
        <v>95197.06</v>
      </c>
    </row>
    <row r="1992" spans="2:18" x14ac:dyDescent="0.2">
      <c r="B1992" s="4">
        <v>2006</v>
      </c>
      <c r="C1992" s="59">
        <v>3145.23</v>
      </c>
      <c r="D1992" s="59">
        <v>3145.23</v>
      </c>
      <c r="E1992" s="59">
        <v>3145.23</v>
      </c>
      <c r="F1992" s="59">
        <v>3145.23</v>
      </c>
      <c r="G1992" s="59">
        <v>3145.23</v>
      </c>
      <c r="H1992" s="59">
        <v>3145.23</v>
      </c>
      <c r="I1992" s="59">
        <v>3145.23</v>
      </c>
      <c r="J1992" s="59">
        <v>3145.23</v>
      </c>
      <c r="K1992" s="59">
        <v>3145.23</v>
      </c>
      <c r="L1992" s="59">
        <v>3145.23</v>
      </c>
      <c r="M1992" s="59">
        <v>3145.23</v>
      </c>
      <c r="N1992" s="59">
        <v>3145.23</v>
      </c>
      <c r="O1992" s="59">
        <v>3145.23</v>
      </c>
      <c r="P1992" s="59">
        <v>3145.23</v>
      </c>
      <c r="Q1992" s="59">
        <v>3145.23</v>
      </c>
      <c r="R1992" s="59">
        <v>3145.23</v>
      </c>
    </row>
    <row r="1993" spans="2:18" x14ac:dyDescent="0.2">
      <c r="B1993" s="4">
        <v>2005</v>
      </c>
      <c r="C1993" s="59">
        <v>150624.31</v>
      </c>
      <c r="D1993" s="59">
        <v>150624.31</v>
      </c>
      <c r="E1993" s="59">
        <v>150624.31</v>
      </c>
      <c r="F1993" s="59">
        <v>150624.31</v>
      </c>
      <c r="G1993" s="59">
        <v>150624.31</v>
      </c>
      <c r="H1993" s="59">
        <v>150624.31</v>
      </c>
      <c r="I1993" s="59">
        <v>150624.31</v>
      </c>
      <c r="J1993" s="59">
        <v>150624.31</v>
      </c>
      <c r="K1993" s="59">
        <v>150624.31</v>
      </c>
      <c r="L1993" s="59">
        <v>150624.31</v>
      </c>
      <c r="M1993" s="59">
        <v>150624.31</v>
      </c>
      <c r="N1993" s="59">
        <v>150624.31</v>
      </c>
      <c r="O1993" s="59">
        <v>150624.31</v>
      </c>
      <c r="P1993" s="59">
        <v>150624.31</v>
      </c>
      <c r="Q1993" s="59">
        <v>150624.31</v>
      </c>
      <c r="R1993" s="59">
        <v>150624.31</v>
      </c>
    </row>
    <row r="1994" spans="2:18" x14ac:dyDescent="0.2">
      <c r="B1994" s="4">
        <v>2004</v>
      </c>
      <c r="C1994" s="59">
        <v>26502.99</v>
      </c>
      <c r="D1994" s="59">
        <v>26556.16</v>
      </c>
      <c r="E1994" s="59">
        <v>26556.16</v>
      </c>
      <c r="F1994" s="59">
        <v>26550.81</v>
      </c>
      <c r="G1994" s="59">
        <v>26548.7</v>
      </c>
      <c r="H1994" s="59">
        <v>26548.7</v>
      </c>
      <c r="I1994" s="59">
        <v>26548.7</v>
      </c>
      <c r="J1994" s="59">
        <v>26547.64</v>
      </c>
      <c r="K1994" s="59">
        <v>26547.64</v>
      </c>
      <c r="L1994" s="59">
        <v>26547.64</v>
      </c>
      <c r="M1994" s="59">
        <v>26547.64</v>
      </c>
      <c r="N1994" s="59">
        <v>26547.64</v>
      </c>
      <c r="O1994" s="59">
        <v>26547.64</v>
      </c>
      <c r="P1994" s="59">
        <v>26547.64</v>
      </c>
      <c r="Q1994" s="59">
        <v>26547.64</v>
      </c>
      <c r="R1994" s="59">
        <v>26547.64</v>
      </c>
    </row>
    <row r="1995" spans="2:18" x14ac:dyDescent="0.2">
      <c r="B1995" s="4">
        <v>2003</v>
      </c>
      <c r="C1995" s="59">
        <v>92382.62</v>
      </c>
      <c r="D1995" s="59">
        <v>92382.95</v>
      </c>
      <c r="E1995" s="59">
        <v>92382.95</v>
      </c>
      <c r="F1995" s="59">
        <v>92382.95</v>
      </c>
      <c r="G1995" s="59">
        <v>92005.83</v>
      </c>
      <c r="H1995" s="59">
        <v>92005.83</v>
      </c>
      <c r="I1995" s="59">
        <v>92005.83</v>
      </c>
      <c r="J1995" s="59">
        <v>92002.79</v>
      </c>
      <c r="K1995" s="59">
        <v>92002.79</v>
      </c>
      <c r="L1995" s="59">
        <v>92002.79</v>
      </c>
      <c r="M1995" s="59">
        <v>92002.79</v>
      </c>
      <c r="N1995" s="59">
        <v>91999.92</v>
      </c>
      <c r="O1995" s="59">
        <v>91999.92</v>
      </c>
      <c r="P1995" s="59">
        <v>91999.92</v>
      </c>
      <c r="Q1995" s="59">
        <v>91999.92</v>
      </c>
      <c r="R1995" s="59">
        <v>91999.92</v>
      </c>
    </row>
    <row r="1996" spans="2:18" x14ac:dyDescent="0.2">
      <c r="B1996" s="4">
        <v>2002</v>
      </c>
      <c r="C1996" s="59">
        <v>57679.77</v>
      </c>
      <c r="D1996" s="59">
        <v>57680.39</v>
      </c>
      <c r="E1996" s="59">
        <v>57680.39</v>
      </c>
      <c r="F1996" s="59">
        <v>57680.39</v>
      </c>
      <c r="G1996" s="59">
        <v>57711.040000000001</v>
      </c>
      <c r="H1996" s="59">
        <v>57711.040000000001</v>
      </c>
      <c r="I1996" s="59">
        <v>57711.040000000001</v>
      </c>
      <c r="J1996" s="59">
        <v>57711.040000000001</v>
      </c>
      <c r="K1996" s="59">
        <v>57711.040000000001</v>
      </c>
      <c r="L1996" s="59">
        <v>57711.040000000001</v>
      </c>
      <c r="M1996" s="59">
        <v>57711.040000000001</v>
      </c>
      <c r="N1996" s="59">
        <v>57711.040000000001</v>
      </c>
      <c r="O1996" s="59">
        <v>57711.040000000001</v>
      </c>
      <c r="P1996" s="59">
        <v>57711.040000000001</v>
      </c>
      <c r="Q1996" s="59">
        <v>57711.040000000001</v>
      </c>
      <c r="R1996" s="59">
        <v>57711.040000000001</v>
      </c>
    </row>
    <row r="1997" spans="2:18" x14ac:dyDescent="0.2">
      <c r="B1997" s="4">
        <v>2001</v>
      </c>
      <c r="C1997" s="59">
        <v>14320.04</v>
      </c>
      <c r="D1997" s="59">
        <v>14320.04</v>
      </c>
      <c r="E1997" s="59">
        <v>14320.04</v>
      </c>
      <c r="F1997" s="59">
        <v>14320.04</v>
      </c>
      <c r="G1997" s="59">
        <v>14271.67</v>
      </c>
      <c r="H1997" s="59">
        <v>14271.67</v>
      </c>
      <c r="I1997" s="59">
        <v>14271.67</v>
      </c>
      <c r="J1997" s="59">
        <v>14268.26</v>
      </c>
      <c r="K1997" s="59">
        <v>14268.26</v>
      </c>
      <c r="L1997" s="59">
        <v>14243.23</v>
      </c>
      <c r="M1997" s="59">
        <v>14243.23</v>
      </c>
      <c r="N1997" s="59">
        <v>14243.23</v>
      </c>
      <c r="O1997" s="59">
        <v>14243.23</v>
      </c>
      <c r="P1997" s="59">
        <v>14243.23</v>
      </c>
      <c r="Q1997" s="59">
        <v>14243.23</v>
      </c>
      <c r="R1997" s="59">
        <v>14243.23</v>
      </c>
    </row>
    <row r="1998" spans="2:18" x14ac:dyDescent="0.2">
      <c r="B1998" s="4">
        <v>2000</v>
      </c>
      <c r="C1998" s="59">
        <v>155196.64000000001</v>
      </c>
      <c r="D1998" s="59">
        <v>155196.64000000001</v>
      </c>
      <c r="E1998" s="59">
        <v>155196.64000000001</v>
      </c>
      <c r="F1998" s="59">
        <v>155084.34</v>
      </c>
      <c r="G1998" s="59">
        <v>156333.62</v>
      </c>
      <c r="H1998" s="59">
        <v>156333.62</v>
      </c>
      <c r="I1998" s="59">
        <v>156333.62</v>
      </c>
      <c r="J1998" s="59">
        <v>156333.62</v>
      </c>
      <c r="K1998" s="59">
        <v>156333.62</v>
      </c>
      <c r="L1998" s="59">
        <v>156333.62</v>
      </c>
      <c r="M1998" s="59">
        <v>156333.62</v>
      </c>
      <c r="N1998" s="59">
        <v>156333.62</v>
      </c>
      <c r="O1998" s="59">
        <v>156333.62</v>
      </c>
      <c r="P1998" s="59">
        <v>156333.62</v>
      </c>
      <c r="Q1998" s="59">
        <v>156333.62</v>
      </c>
      <c r="R1998" s="59">
        <v>156333.62</v>
      </c>
    </row>
    <row r="1999" spans="2:18" x14ac:dyDescent="0.2">
      <c r="B1999" s="4">
        <v>1999</v>
      </c>
      <c r="C1999" s="59">
        <v>28121.52</v>
      </c>
      <c r="D1999" s="59">
        <v>28121.52</v>
      </c>
      <c r="E1999" s="59">
        <v>28121.52</v>
      </c>
      <c r="F1999" s="59">
        <v>28161.759999999998</v>
      </c>
      <c r="G1999" s="59">
        <v>28208.83</v>
      </c>
      <c r="H1999" s="59">
        <v>28208.83</v>
      </c>
      <c r="I1999" s="59">
        <v>28208.83</v>
      </c>
      <c r="J1999" s="59">
        <v>28207.8</v>
      </c>
      <c r="K1999" s="59">
        <v>28207.8</v>
      </c>
      <c r="L1999" s="59">
        <v>28207.8</v>
      </c>
      <c r="M1999" s="59">
        <v>27616.48</v>
      </c>
      <c r="N1999" s="59">
        <v>27616.48</v>
      </c>
      <c r="O1999" s="59">
        <v>27616.48</v>
      </c>
      <c r="P1999" s="59">
        <v>27616.48</v>
      </c>
      <c r="Q1999" s="59">
        <v>27616.48</v>
      </c>
      <c r="R1999" s="59">
        <v>27616.48</v>
      </c>
    </row>
    <row r="2000" spans="2:18" x14ac:dyDescent="0.2">
      <c r="B2000" s="4">
        <v>1998</v>
      </c>
      <c r="C2000" s="59">
        <v>25812.46</v>
      </c>
      <c r="D2000" s="59">
        <v>25812.46</v>
      </c>
      <c r="E2000" s="59">
        <v>25812.46</v>
      </c>
      <c r="F2000" s="59">
        <v>25187.9</v>
      </c>
      <c r="G2000" s="59">
        <v>25153.39</v>
      </c>
      <c r="H2000" s="59">
        <v>25153.39</v>
      </c>
      <c r="I2000" s="59">
        <v>25153.39</v>
      </c>
      <c r="J2000" s="59">
        <v>25153.39</v>
      </c>
      <c r="K2000" s="59">
        <v>25153.01</v>
      </c>
      <c r="L2000" s="59">
        <v>25153.01</v>
      </c>
      <c r="M2000" s="59">
        <v>25153.01</v>
      </c>
      <c r="N2000" s="59">
        <v>25135.07</v>
      </c>
      <c r="O2000" s="59">
        <v>25135.07</v>
      </c>
      <c r="P2000" s="59">
        <v>25135.07</v>
      </c>
      <c r="Q2000" s="59">
        <v>25135.07</v>
      </c>
      <c r="R2000" s="59">
        <v>25135.07</v>
      </c>
    </row>
    <row r="2001" spans="2:18" x14ac:dyDescent="0.2">
      <c r="B2001" s="4">
        <v>1997</v>
      </c>
      <c r="C2001" s="59">
        <v>121448.02</v>
      </c>
      <c r="D2001" s="59">
        <v>121448.02</v>
      </c>
      <c r="E2001" s="59">
        <v>121448.02</v>
      </c>
      <c r="F2001" s="59">
        <v>121448.02</v>
      </c>
      <c r="G2001" s="59">
        <v>121545.83</v>
      </c>
      <c r="H2001" s="59">
        <v>121545.83</v>
      </c>
      <c r="I2001" s="59">
        <v>121545.83</v>
      </c>
      <c r="J2001" s="59">
        <v>121538.35</v>
      </c>
      <c r="K2001" s="59">
        <v>121538.35</v>
      </c>
      <c r="L2001" s="59">
        <v>121472.91</v>
      </c>
      <c r="M2001" s="59">
        <v>121472.91</v>
      </c>
      <c r="N2001" s="59">
        <v>121472.91</v>
      </c>
      <c r="O2001" s="59">
        <v>121472.91</v>
      </c>
      <c r="P2001" s="59">
        <v>121472.91</v>
      </c>
      <c r="Q2001" s="59">
        <v>121472.91</v>
      </c>
      <c r="R2001" s="59">
        <v>121472.91</v>
      </c>
    </row>
    <row r="2002" spans="2:18" x14ac:dyDescent="0.2">
      <c r="B2002" s="4">
        <v>1996</v>
      </c>
      <c r="C2002" s="59">
        <v>156113.78</v>
      </c>
      <c r="D2002" s="59">
        <v>156113.78</v>
      </c>
      <c r="E2002" s="59">
        <v>156113.78</v>
      </c>
      <c r="F2002" s="59">
        <v>156102.69</v>
      </c>
      <c r="G2002" s="59">
        <v>156093.20000000001</v>
      </c>
      <c r="H2002" s="59">
        <v>156093.20000000001</v>
      </c>
      <c r="I2002" s="59">
        <v>156093.20000000001</v>
      </c>
      <c r="J2002" s="59">
        <v>156093.20000000001</v>
      </c>
      <c r="K2002" s="59">
        <v>155656.53</v>
      </c>
      <c r="L2002" s="59">
        <v>155656.53</v>
      </c>
      <c r="M2002" s="59">
        <v>155656.53</v>
      </c>
      <c r="N2002" s="59">
        <v>155656.53</v>
      </c>
      <c r="O2002" s="59">
        <v>155656.53</v>
      </c>
      <c r="P2002" s="59">
        <v>155656.53</v>
      </c>
      <c r="Q2002" s="59">
        <v>155656.53</v>
      </c>
      <c r="R2002" s="59">
        <v>155656.53</v>
      </c>
    </row>
    <row r="2003" spans="2:18" x14ac:dyDescent="0.2">
      <c r="B2003" s="4">
        <v>1995</v>
      </c>
      <c r="C2003" s="59">
        <v>294316.65000000002</v>
      </c>
      <c r="D2003" s="59">
        <v>294316.65000000002</v>
      </c>
      <c r="E2003" s="59">
        <v>294316.65000000002</v>
      </c>
      <c r="F2003" s="59">
        <v>294316.65000000002</v>
      </c>
      <c r="G2003" s="59">
        <v>294271.37</v>
      </c>
      <c r="H2003" s="59">
        <v>294271.37</v>
      </c>
      <c r="I2003" s="59">
        <v>294271.37</v>
      </c>
      <c r="J2003" s="59">
        <v>294271.37</v>
      </c>
      <c r="K2003" s="59">
        <v>294271.37</v>
      </c>
      <c r="L2003" s="59">
        <v>294232.53000000003</v>
      </c>
      <c r="M2003" s="59">
        <v>294232.53000000003</v>
      </c>
      <c r="N2003" s="59">
        <v>294232.53000000003</v>
      </c>
      <c r="O2003" s="59">
        <v>294232.53000000003</v>
      </c>
      <c r="P2003" s="59">
        <v>294232.53000000003</v>
      </c>
      <c r="Q2003" s="59">
        <v>294232.53000000003</v>
      </c>
      <c r="R2003" s="59">
        <v>294232.53000000003</v>
      </c>
    </row>
    <row r="2004" spans="2:18" x14ac:dyDescent="0.2">
      <c r="B2004" s="4">
        <v>1994</v>
      </c>
      <c r="C2004" s="59">
        <v>621788.71</v>
      </c>
      <c r="D2004" s="59">
        <v>617434.15</v>
      </c>
      <c r="E2004" s="59">
        <v>616549.05000000005</v>
      </c>
      <c r="F2004" s="59">
        <v>616549.05000000005</v>
      </c>
      <c r="G2004" s="59">
        <v>620534.16</v>
      </c>
      <c r="H2004" s="59">
        <v>620534.16</v>
      </c>
      <c r="I2004" s="59">
        <v>620534.16</v>
      </c>
      <c r="J2004" s="59">
        <v>620534.16</v>
      </c>
      <c r="K2004" s="59">
        <v>620534.16</v>
      </c>
      <c r="L2004" s="59">
        <v>619867.71</v>
      </c>
      <c r="M2004" s="59">
        <v>609151</v>
      </c>
      <c r="N2004" s="59">
        <v>609151</v>
      </c>
      <c r="O2004" s="59">
        <v>609151</v>
      </c>
      <c r="P2004" s="59">
        <v>609151</v>
      </c>
      <c r="Q2004" s="59">
        <v>608613.46</v>
      </c>
      <c r="R2004" s="59">
        <v>608613.46</v>
      </c>
    </row>
    <row r="2005" spans="2:18" x14ac:dyDescent="0.2">
      <c r="B2005" s="4">
        <v>1993</v>
      </c>
      <c r="C2005" s="59">
        <v>1839708.98</v>
      </c>
      <c r="D2005" s="59">
        <v>1832376.95</v>
      </c>
      <c r="E2005" s="59">
        <v>1832376.95</v>
      </c>
      <c r="F2005" s="59">
        <v>1832238.68</v>
      </c>
      <c r="G2005" s="59">
        <v>1826922.42</v>
      </c>
      <c r="H2005" s="59">
        <v>1826922.42</v>
      </c>
      <c r="I2005" s="59">
        <v>1826922.42</v>
      </c>
      <c r="J2005" s="59">
        <v>1826918.6</v>
      </c>
      <c r="K2005" s="59">
        <v>1826918.6</v>
      </c>
      <c r="L2005" s="59">
        <v>1820496.9</v>
      </c>
      <c r="M2005" s="59">
        <v>1820496.9</v>
      </c>
      <c r="N2005" s="59">
        <v>1820496.9</v>
      </c>
      <c r="O2005" s="59">
        <v>1820496.9</v>
      </c>
      <c r="P2005" s="59">
        <v>1820496.9</v>
      </c>
      <c r="Q2005" s="59">
        <v>1820496.9</v>
      </c>
      <c r="R2005" s="59">
        <v>1820496.9</v>
      </c>
    </row>
    <row r="2006" spans="2:18" x14ac:dyDescent="0.2">
      <c r="B2006" s="4">
        <v>1992</v>
      </c>
      <c r="C2006" s="59">
        <v>1145281.79</v>
      </c>
      <c r="D2006" s="59">
        <v>1145281.79</v>
      </c>
      <c r="E2006" s="59">
        <v>1145281.79</v>
      </c>
      <c r="F2006" s="59">
        <v>1145281.79</v>
      </c>
      <c r="G2006" s="59">
        <v>1145018.04</v>
      </c>
      <c r="H2006" s="59">
        <v>1145018.04</v>
      </c>
      <c r="I2006" s="59">
        <v>1145018.04</v>
      </c>
      <c r="J2006" s="59">
        <v>1145018.04</v>
      </c>
      <c r="K2006" s="59">
        <v>1145018.04</v>
      </c>
      <c r="L2006" s="59">
        <v>1145018.04</v>
      </c>
      <c r="M2006" s="59">
        <v>1145018.04</v>
      </c>
      <c r="N2006" s="59">
        <v>1145018.04</v>
      </c>
      <c r="O2006" s="59">
        <v>1145018.04</v>
      </c>
      <c r="P2006" s="59">
        <v>1145018.04</v>
      </c>
      <c r="Q2006" s="59">
        <v>1145018.04</v>
      </c>
      <c r="R2006" s="59">
        <v>1145018.04</v>
      </c>
    </row>
    <row r="2007" spans="2:18" x14ac:dyDescent="0.2">
      <c r="B2007" s="4">
        <v>1991</v>
      </c>
      <c r="C2007" s="59">
        <v>982988.79</v>
      </c>
      <c r="D2007" s="59">
        <v>982988.79</v>
      </c>
      <c r="E2007" s="59">
        <v>982988.79</v>
      </c>
      <c r="F2007" s="59">
        <v>982988.79</v>
      </c>
      <c r="G2007" s="59">
        <v>982890.27</v>
      </c>
      <c r="H2007" s="59">
        <v>982890.27</v>
      </c>
      <c r="I2007" s="59">
        <v>982890.27</v>
      </c>
      <c r="J2007" s="59">
        <v>982833.98</v>
      </c>
      <c r="K2007" s="59">
        <v>982833.98</v>
      </c>
      <c r="L2007" s="59">
        <v>982822.57</v>
      </c>
      <c r="M2007" s="59">
        <v>982806.62</v>
      </c>
      <c r="N2007" s="59">
        <v>982806.62</v>
      </c>
      <c r="O2007" s="59">
        <v>982806.62</v>
      </c>
      <c r="P2007" s="59">
        <v>982806.62</v>
      </c>
      <c r="Q2007" s="59">
        <v>982806.62</v>
      </c>
      <c r="R2007" s="59">
        <v>982806.62</v>
      </c>
    </row>
    <row r="2008" spans="2:18" x14ac:dyDescent="0.2">
      <c r="B2008" s="4">
        <v>1990</v>
      </c>
      <c r="C2008" s="59">
        <v>851728.45</v>
      </c>
      <c r="D2008" s="59">
        <v>851728.45</v>
      </c>
      <c r="E2008" s="59">
        <v>844308.41</v>
      </c>
      <c r="F2008" s="59">
        <v>845420.53</v>
      </c>
      <c r="G2008" s="59">
        <v>845380.15</v>
      </c>
      <c r="H2008" s="59">
        <v>845380.15</v>
      </c>
      <c r="I2008" s="59">
        <v>845380.15</v>
      </c>
      <c r="J2008" s="59">
        <v>845380.15</v>
      </c>
      <c r="K2008" s="59">
        <v>845380.15</v>
      </c>
      <c r="L2008" s="59">
        <v>845380.15</v>
      </c>
      <c r="M2008" s="59">
        <v>845380.15</v>
      </c>
      <c r="N2008" s="59">
        <v>845380.15</v>
      </c>
      <c r="O2008" s="59">
        <v>845380.15</v>
      </c>
      <c r="P2008" s="59">
        <v>845380.15</v>
      </c>
      <c r="Q2008" s="59">
        <v>845380.15</v>
      </c>
      <c r="R2008" s="59">
        <v>845380.15</v>
      </c>
    </row>
    <row r="2009" spans="2:18" x14ac:dyDescent="0.2">
      <c r="B2009" s="4">
        <v>1989</v>
      </c>
      <c r="C2009" s="59">
        <v>1380501.16</v>
      </c>
      <c r="D2009" s="59">
        <v>1380501.16</v>
      </c>
      <c r="E2009" s="59">
        <v>1352072.64</v>
      </c>
      <c r="F2009" s="59">
        <v>1347528.53</v>
      </c>
      <c r="G2009" s="59">
        <v>1347018.34</v>
      </c>
      <c r="H2009" s="59">
        <v>1347018.34</v>
      </c>
      <c r="I2009" s="59">
        <v>1347018.34</v>
      </c>
      <c r="J2009" s="59">
        <v>1347018.34</v>
      </c>
      <c r="K2009" s="59">
        <v>1347018.34</v>
      </c>
      <c r="L2009" s="59">
        <v>1347018.34</v>
      </c>
      <c r="M2009" s="59">
        <v>1347018.34</v>
      </c>
      <c r="N2009" s="59">
        <v>1346302.5</v>
      </c>
      <c r="O2009" s="59">
        <v>1346302.5</v>
      </c>
      <c r="P2009" s="59">
        <v>1346302.5</v>
      </c>
      <c r="Q2009" s="59">
        <v>1346302.5</v>
      </c>
      <c r="R2009" s="59">
        <v>1346302.5</v>
      </c>
    </row>
    <row r="2010" spans="2:18" x14ac:dyDescent="0.2">
      <c r="B2010" s="4">
        <v>1988</v>
      </c>
      <c r="C2010" s="59">
        <v>1830385.15</v>
      </c>
      <c r="D2010" s="59">
        <v>1830385.15</v>
      </c>
      <c r="E2010" s="59">
        <v>1796242.06</v>
      </c>
      <c r="F2010" s="59">
        <v>1800073.45</v>
      </c>
      <c r="G2010" s="59">
        <v>1800073.45</v>
      </c>
      <c r="H2010" s="59">
        <v>1799367.28</v>
      </c>
      <c r="I2010" s="59">
        <v>1799367.28</v>
      </c>
      <c r="J2010" s="59">
        <v>1799367.28</v>
      </c>
      <c r="K2010" s="59">
        <v>1799367.28</v>
      </c>
      <c r="L2010" s="59">
        <v>1799367.28</v>
      </c>
      <c r="M2010" s="59">
        <v>1799367.28</v>
      </c>
      <c r="N2010" s="59">
        <v>1798519.66</v>
      </c>
      <c r="O2010" s="59">
        <v>1798519.66</v>
      </c>
      <c r="P2010" s="59">
        <v>1798519.66</v>
      </c>
      <c r="Q2010" s="59">
        <v>1798048.11</v>
      </c>
      <c r="R2010" s="59">
        <v>1798048.11</v>
      </c>
    </row>
    <row r="2011" spans="2:18" x14ac:dyDescent="0.2">
      <c r="B2011" s="4">
        <v>1987</v>
      </c>
      <c r="C2011" s="59">
        <v>810825.37</v>
      </c>
      <c r="D2011" s="59">
        <v>810825.37</v>
      </c>
      <c r="E2011" s="59">
        <v>810825.37</v>
      </c>
      <c r="F2011" s="59">
        <v>810825.37</v>
      </c>
      <c r="G2011" s="59">
        <v>810116.99</v>
      </c>
      <c r="H2011" s="59">
        <v>810116.99</v>
      </c>
      <c r="I2011" s="59">
        <v>810116.99</v>
      </c>
      <c r="J2011" s="59">
        <v>810116.99</v>
      </c>
      <c r="K2011" s="59">
        <v>810116.99</v>
      </c>
      <c r="L2011" s="59">
        <v>810116.99</v>
      </c>
      <c r="M2011" s="59">
        <v>810116.99</v>
      </c>
      <c r="N2011" s="59">
        <v>810116.99</v>
      </c>
      <c r="O2011" s="59">
        <v>810116.99</v>
      </c>
      <c r="P2011" s="59">
        <v>810116.99</v>
      </c>
      <c r="Q2011" s="59">
        <v>810116.99</v>
      </c>
      <c r="R2011" s="59">
        <v>810116.99</v>
      </c>
    </row>
    <row r="2012" spans="2:18" x14ac:dyDescent="0.2">
      <c r="B2012" s="4">
        <v>1986</v>
      </c>
      <c r="C2012" s="59">
        <v>1152801.52</v>
      </c>
      <c r="D2012" s="59">
        <v>1152801.52</v>
      </c>
      <c r="E2012" s="59">
        <v>1152801.52</v>
      </c>
      <c r="F2012" s="59">
        <v>1152801.52</v>
      </c>
      <c r="G2012" s="59">
        <v>1152044.1000000001</v>
      </c>
      <c r="H2012" s="59">
        <v>1152044.1000000001</v>
      </c>
      <c r="I2012" s="59">
        <v>1152044.1000000001</v>
      </c>
      <c r="J2012" s="59">
        <v>1143760.94</v>
      </c>
      <c r="K2012" s="59">
        <v>1143760.94</v>
      </c>
      <c r="L2012" s="59">
        <v>1143760.94</v>
      </c>
      <c r="M2012" s="59">
        <v>1143760.94</v>
      </c>
      <c r="N2012" s="59">
        <v>1143760.94</v>
      </c>
      <c r="O2012" s="59">
        <v>1143760.94</v>
      </c>
      <c r="P2012" s="59">
        <v>1143760.94</v>
      </c>
      <c r="Q2012" s="59">
        <v>1143609.8899999999</v>
      </c>
      <c r="R2012" s="59">
        <v>1143609.8899999999</v>
      </c>
    </row>
    <row r="2013" spans="2:18" x14ac:dyDescent="0.2">
      <c r="B2013" s="4">
        <v>1985</v>
      </c>
      <c r="C2013" s="59">
        <v>969073.97</v>
      </c>
      <c r="D2013" s="59">
        <v>969073.97</v>
      </c>
      <c r="E2013" s="59">
        <v>969073.97</v>
      </c>
      <c r="F2013" s="59">
        <v>992404.55</v>
      </c>
      <c r="G2013" s="59">
        <v>968768.56</v>
      </c>
      <c r="H2013" s="59">
        <v>968768.56</v>
      </c>
      <c r="I2013" s="59">
        <v>968768.56</v>
      </c>
      <c r="J2013" s="59">
        <v>968768.56</v>
      </c>
      <c r="K2013" s="59">
        <v>968768.56</v>
      </c>
      <c r="L2013" s="59">
        <v>968768.56</v>
      </c>
      <c r="M2013" s="59">
        <v>968768.56</v>
      </c>
      <c r="N2013" s="59">
        <v>968768.56</v>
      </c>
      <c r="O2013" s="59">
        <v>968768.56</v>
      </c>
      <c r="P2013" s="59">
        <v>968768.56</v>
      </c>
      <c r="Q2013" s="59">
        <v>968768.56</v>
      </c>
      <c r="R2013" s="59">
        <v>968768.56</v>
      </c>
    </row>
    <row r="2014" spans="2:18" x14ac:dyDescent="0.2">
      <c r="B2014" s="4">
        <v>1984</v>
      </c>
      <c r="C2014" s="59">
        <v>729026.48</v>
      </c>
      <c r="D2014" s="59">
        <v>729026.48</v>
      </c>
      <c r="E2014" s="59">
        <v>729026.48</v>
      </c>
      <c r="F2014" s="59">
        <v>721901.32</v>
      </c>
      <c r="G2014" s="59">
        <v>719181.61</v>
      </c>
      <c r="H2014" s="59">
        <v>719181.61</v>
      </c>
      <c r="I2014" s="59">
        <v>719181.61</v>
      </c>
      <c r="J2014" s="59">
        <v>719181.61</v>
      </c>
      <c r="K2014" s="59">
        <v>719181.61</v>
      </c>
      <c r="L2014" s="59">
        <v>719181.61</v>
      </c>
      <c r="M2014" s="59">
        <v>719181.61</v>
      </c>
      <c r="N2014" s="59">
        <v>719181.61</v>
      </c>
      <c r="O2014" s="59">
        <v>719181.61</v>
      </c>
      <c r="P2014" s="59">
        <v>719181.61</v>
      </c>
      <c r="Q2014" s="59">
        <v>719181.61</v>
      </c>
      <c r="R2014" s="59">
        <v>719181.61</v>
      </c>
    </row>
    <row r="2015" spans="2:18" x14ac:dyDescent="0.2">
      <c r="B2015" s="4">
        <v>1983</v>
      </c>
      <c r="C2015" s="59">
        <v>894139.56</v>
      </c>
      <c r="D2015" s="59">
        <v>893210.23</v>
      </c>
      <c r="E2015" s="59">
        <v>893210.23</v>
      </c>
      <c r="F2015" s="59">
        <v>893210.23</v>
      </c>
      <c r="G2015" s="59">
        <v>890897.9</v>
      </c>
      <c r="H2015" s="59">
        <v>890897.9</v>
      </c>
      <c r="I2015" s="59">
        <v>890897.9</v>
      </c>
      <c r="J2015" s="59">
        <v>890897.9</v>
      </c>
      <c r="K2015" s="59">
        <v>890897.9</v>
      </c>
      <c r="L2015" s="59">
        <v>890897.9</v>
      </c>
      <c r="M2015" s="59">
        <v>890897.9</v>
      </c>
      <c r="N2015" s="59">
        <v>890897.9</v>
      </c>
      <c r="O2015" s="59">
        <v>890897.9</v>
      </c>
      <c r="P2015" s="59">
        <v>890897.9</v>
      </c>
      <c r="Q2015" s="59">
        <v>890897.9</v>
      </c>
      <c r="R2015" s="59">
        <v>890897.9</v>
      </c>
    </row>
    <row r="2016" spans="2:18" x14ac:dyDescent="0.2">
      <c r="B2016" s="4">
        <v>1982</v>
      </c>
      <c r="C2016" s="59">
        <v>1498056.63</v>
      </c>
      <c r="D2016" s="59">
        <v>1498056.63</v>
      </c>
      <c r="E2016" s="59">
        <v>1498056.63</v>
      </c>
      <c r="F2016" s="59">
        <v>1498056.63</v>
      </c>
      <c r="G2016" s="59">
        <v>1499305.13</v>
      </c>
      <c r="H2016" s="59">
        <v>1495862.49</v>
      </c>
      <c r="I2016" s="59">
        <v>1495862.49</v>
      </c>
      <c r="J2016" s="59">
        <v>1495862.49</v>
      </c>
      <c r="K2016" s="59">
        <v>1495862.49</v>
      </c>
      <c r="L2016" s="59">
        <v>1495862.49</v>
      </c>
      <c r="M2016" s="59">
        <v>1478481.64</v>
      </c>
      <c r="N2016" s="59">
        <v>1478481.64</v>
      </c>
      <c r="O2016" s="59">
        <v>1478481.64</v>
      </c>
      <c r="P2016" s="59">
        <v>1478481.64</v>
      </c>
      <c r="Q2016" s="59">
        <v>1477547.12</v>
      </c>
      <c r="R2016" s="59">
        <v>1477547.12</v>
      </c>
    </row>
    <row r="2017" spans="2:18" x14ac:dyDescent="0.2">
      <c r="B2017" s="4">
        <v>1981</v>
      </c>
      <c r="C2017" s="59">
        <v>1247795.75</v>
      </c>
      <c r="D2017" s="59">
        <v>1247795.75</v>
      </c>
      <c r="E2017" s="59">
        <v>1247795.75</v>
      </c>
      <c r="F2017" s="59">
        <v>1243866.82</v>
      </c>
      <c r="G2017" s="59">
        <v>1242829.46</v>
      </c>
      <c r="H2017" s="59">
        <v>1242829.46</v>
      </c>
      <c r="I2017" s="59">
        <v>1242829.46</v>
      </c>
      <c r="J2017" s="59">
        <v>1242829.46</v>
      </c>
      <c r="K2017" s="59">
        <v>1242829.46</v>
      </c>
      <c r="L2017" s="59">
        <v>1236942.03</v>
      </c>
      <c r="M2017" s="59">
        <v>1236942.03</v>
      </c>
      <c r="N2017" s="59">
        <v>1236942.03</v>
      </c>
      <c r="O2017" s="59">
        <v>1236942.03</v>
      </c>
      <c r="P2017" s="59">
        <v>1236942.03</v>
      </c>
      <c r="Q2017" s="59">
        <v>1236942.03</v>
      </c>
      <c r="R2017" s="59">
        <v>1236942.03</v>
      </c>
    </row>
    <row r="2018" spans="2:18" x14ac:dyDescent="0.2">
      <c r="B2018" s="4">
        <v>1980</v>
      </c>
      <c r="C2018" s="59">
        <v>730678.9</v>
      </c>
      <c r="D2018" s="59">
        <v>730678.9</v>
      </c>
      <c r="E2018" s="59">
        <v>730678.9</v>
      </c>
      <c r="F2018" s="59">
        <v>732025.3</v>
      </c>
      <c r="G2018" s="59">
        <v>731557.29</v>
      </c>
      <c r="H2018" s="59">
        <v>731557.29</v>
      </c>
      <c r="I2018" s="59">
        <v>731557.29</v>
      </c>
      <c r="J2018" s="59">
        <v>731557.29</v>
      </c>
      <c r="K2018" s="59">
        <v>731557.29</v>
      </c>
      <c r="L2018" s="59">
        <v>731557.29</v>
      </c>
      <c r="M2018" s="59">
        <v>731557.29</v>
      </c>
      <c r="N2018" s="59">
        <v>731480.38</v>
      </c>
      <c r="O2018" s="59">
        <v>731480.38</v>
      </c>
      <c r="P2018" s="59">
        <v>731480.38</v>
      </c>
      <c r="Q2018" s="59">
        <v>731480.38</v>
      </c>
      <c r="R2018" s="59">
        <v>731480.38</v>
      </c>
    </row>
    <row r="2019" spans="2:18" x14ac:dyDescent="0.2">
      <c r="B2019" s="4">
        <v>1979</v>
      </c>
      <c r="C2019" s="59">
        <v>133910.70000000001</v>
      </c>
      <c r="D2019" s="59">
        <v>133910.70000000001</v>
      </c>
      <c r="E2019" s="59">
        <v>133910.70000000001</v>
      </c>
      <c r="F2019" s="59">
        <v>133144.23000000001</v>
      </c>
      <c r="G2019" s="59">
        <v>133144.23000000001</v>
      </c>
      <c r="H2019" s="59">
        <v>133144.23000000001</v>
      </c>
      <c r="I2019" s="59">
        <v>133048.07</v>
      </c>
      <c r="J2019" s="59">
        <v>132951.9</v>
      </c>
      <c r="K2019" s="59">
        <v>132951.9</v>
      </c>
      <c r="L2019" s="59">
        <v>132951.9</v>
      </c>
      <c r="M2019" s="59">
        <v>132951.9</v>
      </c>
      <c r="N2019" s="59">
        <v>132399.79999999999</v>
      </c>
      <c r="O2019" s="59">
        <v>132399.79999999999</v>
      </c>
      <c r="P2019" s="59">
        <v>132399.79999999999</v>
      </c>
      <c r="Q2019" s="59">
        <v>132399.79999999999</v>
      </c>
      <c r="R2019" s="59">
        <v>132399.79999999999</v>
      </c>
    </row>
    <row r="2020" spans="2:18" x14ac:dyDescent="0.2">
      <c r="B2020" s="4">
        <v>1978</v>
      </c>
      <c r="C2020" s="59">
        <v>125029.46</v>
      </c>
      <c r="D2020" s="59">
        <v>125029.46</v>
      </c>
      <c r="E2020" s="59">
        <v>125029.46</v>
      </c>
      <c r="F2020" s="59">
        <v>122038.61</v>
      </c>
      <c r="G2020" s="59">
        <v>121770.48</v>
      </c>
      <c r="H2020" s="59">
        <v>121770.48</v>
      </c>
      <c r="I2020" s="59">
        <v>121770.48</v>
      </c>
      <c r="J2020" s="59">
        <v>121770.48</v>
      </c>
      <c r="K2020" s="59">
        <v>121770.48</v>
      </c>
      <c r="L2020" s="59">
        <v>121770.48</v>
      </c>
      <c r="M2020" s="59">
        <v>121770.48</v>
      </c>
      <c r="N2020" s="59">
        <v>120446.49</v>
      </c>
      <c r="O2020" s="59">
        <v>120446.49</v>
      </c>
      <c r="P2020" s="59">
        <v>120446.49</v>
      </c>
      <c r="Q2020" s="59">
        <v>120446.49</v>
      </c>
      <c r="R2020" s="59">
        <v>120446.49</v>
      </c>
    </row>
    <row r="2021" spans="2:18" x14ac:dyDescent="0.2">
      <c r="B2021" s="4">
        <v>1977</v>
      </c>
      <c r="C2021" s="59">
        <v>66142.210000000006</v>
      </c>
      <c r="D2021" s="59">
        <v>66142.210000000006</v>
      </c>
      <c r="E2021" s="59">
        <v>66142.210000000006</v>
      </c>
      <c r="F2021" s="59">
        <v>66142.210000000006</v>
      </c>
      <c r="G2021" s="59">
        <v>66142.210000000006</v>
      </c>
      <c r="H2021" s="59">
        <v>66142.210000000006</v>
      </c>
      <c r="I2021" s="59">
        <v>66142.210000000006</v>
      </c>
      <c r="J2021" s="59">
        <v>66142.210000000006</v>
      </c>
      <c r="K2021" s="59">
        <v>66142.210000000006</v>
      </c>
      <c r="L2021" s="59">
        <v>66142.210000000006</v>
      </c>
      <c r="M2021" s="59">
        <v>66142.210000000006</v>
      </c>
      <c r="N2021" s="59">
        <v>66142.210000000006</v>
      </c>
      <c r="O2021" s="59">
        <v>66142.210000000006</v>
      </c>
      <c r="P2021" s="59">
        <v>66142.210000000006</v>
      </c>
      <c r="Q2021" s="59">
        <v>66142.210000000006</v>
      </c>
      <c r="R2021" s="59">
        <v>66142.210000000006</v>
      </c>
    </row>
    <row r="2022" spans="2:18" x14ac:dyDescent="0.2">
      <c r="B2022" s="4">
        <v>1976</v>
      </c>
      <c r="C2022" s="59">
        <v>37366.400000000001</v>
      </c>
      <c r="D2022" s="59">
        <v>37366.400000000001</v>
      </c>
      <c r="E2022" s="59">
        <v>37366.400000000001</v>
      </c>
      <c r="F2022" s="59">
        <v>37366.400000000001</v>
      </c>
      <c r="G2022" s="59">
        <v>37366.400000000001</v>
      </c>
      <c r="H2022" s="59">
        <v>37114.089999999997</v>
      </c>
      <c r="I2022" s="59">
        <v>37114.089999999997</v>
      </c>
      <c r="J2022" s="59">
        <v>37114.089999999997</v>
      </c>
      <c r="K2022" s="59">
        <v>37114.089999999997</v>
      </c>
      <c r="L2022" s="59">
        <v>37114.089999999997</v>
      </c>
      <c r="M2022" s="59">
        <v>37114.089999999997</v>
      </c>
      <c r="N2022" s="59">
        <v>37114.089999999997</v>
      </c>
      <c r="O2022" s="59">
        <v>37114.089999999997</v>
      </c>
      <c r="P2022" s="59">
        <v>37114.089999999997</v>
      </c>
      <c r="Q2022" s="59">
        <v>37114.089999999997</v>
      </c>
      <c r="R2022" s="59">
        <v>37114.089999999997</v>
      </c>
    </row>
    <row r="2023" spans="2:18" x14ac:dyDescent="0.2">
      <c r="B2023" s="4">
        <v>1975</v>
      </c>
      <c r="C2023" s="59">
        <v>80134.600000000006</v>
      </c>
      <c r="D2023" s="59">
        <v>80134.600000000006</v>
      </c>
      <c r="E2023" s="59">
        <v>80134.600000000006</v>
      </c>
      <c r="F2023" s="59">
        <v>74801.45</v>
      </c>
      <c r="G2023" s="59">
        <v>79888.479999999996</v>
      </c>
      <c r="H2023" s="59">
        <v>79888.479999999996</v>
      </c>
      <c r="I2023" s="59">
        <v>78285.820000000007</v>
      </c>
      <c r="J2023" s="59">
        <v>76683.179999999993</v>
      </c>
      <c r="K2023" s="59">
        <v>75080.53</v>
      </c>
      <c r="L2023" s="59">
        <v>75080.53</v>
      </c>
      <c r="M2023" s="59">
        <v>75080.53</v>
      </c>
      <c r="N2023" s="59">
        <v>75080.53</v>
      </c>
      <c r="O2023" s="59">
        <v>75080.53</v>
      </c>
      <c r="P2023" s="59">
        <v>75080.53</v>
      </c>
      <c r="Q2023" s="59">
        <v>75080.53</v>
      </c>
      <c r="R2023" s="59">
        <v>75080.53</v>
      </c>
    </row>
    <row r="2024" spans="2:18" x14ac:dyDescent="0.2">
      <c r="B2024" s="4">
        <v>1974</v>
      </c>
      <c r="C2024" s="59">
        <v>28613.24</v>
      </c>
      <c r="D2024" s="59">
        <v>28613.24</v>
      </c>
      <c r="E2024" s="59">
        <v>28613.24</v>
      </c>
      <c r="F2024" s="59">
        <v>28613.24</v>
      </c>
      <c r="G2024" s="59">
        <v>29018.6</v>
      </c>
      <c r="H2024" s="59">
        <v>29018.6</v>
      </c>
      <c r="I2024" s="59">
        <v>29018.6</v>
      </c>
      <c r="J2024" s="59">
        <v>29018.6</v>
      </c>
      <c r="K2024" s="59">
        <v>29018.6</v>
      </c>
      <c r="L2024" s="59">
        <v>29018.6</v>
      </c>
      <c r="M2024" s="59">
        <v>29018.6</v>
      </c>
      <c r="N2024" s="59">
        <v>29018.6</v>
      </c>
      <c r="O2024" s="59">
        <v>29018.6</v>
      </c>
      <c r="P2024" s="59">
        <v>29018.6</v>
      </c>
      <c r="Q2024" s="59">
        <v>29018.6</v>
      </c>
      <c r="R2024" s="59">
        <v>29018.6</v>
      </c>
    </row>
    <row r="2025" spans="2:18" x14ac:dyDescent="0.2">
      <c r="B2025" s="4">
        <v>1973</v>
      </c>
      <c r="C2025" s="59">
        <v>16578.3</v>
      </c>
      <c r="D2025" s="59">
        <v>16578.3</v>
      </c>
      <c r="E2025" s="59">
        <v>16578.3</v>
      </c>
      <c r="F2025" s="59">
        <v>16578.3</v>
      </c>
      <c r="G2025" s="59">
        <v>16578.3</v>
      </c>
      <c r="H2025" s="59">
        <v>16578.3</v>
      </c>
      <c r="I2025" s="59">
        <v>16578.3</v>
      </c>
      <c r="J2025" s="59">
        <v>16578.3</v>
      </c>
      <c r="K2025" s="59">
        <v>16578.3</v>
      </c>
      <c r="L2025" s="59">
        <v>16578.3</v>
      </c>
      <c r="M2025" s="59">
        <v>16578.3</v>
      </c>
      <c r="N2025" s="59">
        <v>16578.3</v>
      </c>
      <c r="O2025" s="59">
        <v>16578.3</v>
      </c>
      <c r="P2025" s="59">
        <v>16578.3</v>
      </c>
      <c r="Q2025" s="59">
        <v>16578.3</v>
      </c>
      <c r="R2025" s="59">
        <v>16578.3</v>
      </c>
    </row>
    <row r="2026" spans="2:18" x14ac:dyDescent="0.2">
      <c r="B2026" s="4">
        <v>1972</v>
      </c>
      <c r="C2026" s="59">
        <v>62079.68</v>
      </c>
      <c r="D2026" s="59">
        <v>62079.68</v>
      </c>
      <c r="E2026" s="59">
        <v>62079.68</v>
      </c>
      <c r="F2026" s="59">
        <v>60818.65</v>
      </c>
      <c r="G2026" s="59">
        <v>60818.65</v>
      </c>
      <c r="H2026" s="59">
        <v>60818.65</v>
      </c>
      <c r="I2026" s="59">
        <v>60818.65</v>
      </c>
      <c r="J2026" s="59">
        <v>60818.65</v>
      </c>
      <c r="K2026" s="59">
        <v>60818.65</v>
      </c>
      <c r="L2026" s="59">
        <v>60818.65</v>
      </c>
      <c r="M2026" s="59">
        <v>60818.65</v>
      </c>
      <c r="N2026" s="59">
        <v>60818.65</v>
      </c>
      <c r="O2026" s="59">
        <v>60818.65</v>
      </c>
      <c r="P2026" s="59">
        <v>60818.65</v>
      </c>
      <c r="Q2026" s="59">
        <v>60818.65</v>
      </c>
      <c r="R2026" s="59">
        <v>60818.65</v>
      </c>
    </row>
    <row r="2027" spans="2:18" x14ac:dyDescent="0.2">
      <c r="B2027" s="4">
        <v>1971</v>
      </c>
      <c r="C2027" s="59">
        <v>29757.54</v>
      </c>
      <c r="D2027" s="59">
        <v>29757.54</v>
      </c>
      <c r="E2027" s="59">
        <v>25891.17</v>
      </c>
      <c r="F2027" s="59">
        <v>17858.27</v>
      </c>
      <c r="G2027" s="59">
        <v>17858.27</v>
      </c>
      <c r="H2027" s="59">
        <v>17858.27</v>
      </c>
      <c r="I2027" s="59">
        <v>17858.27</v>
      </c>
      <c r="J2027" s="59">
        <v>17858.27</v>
      </c>
      <c r="K2027" s="59">
        <v>17858.27</v>
      </c>
      <c r="L2027" s="59">
        <v>17858.27</v>
      </c>
      <c r="M2027" s="59">
        <v>17858.27</v>
      </c>
      <c r="N2027" s="59">
        <v>17139.599999999999</v>
      </c>
      <c r="O2027" s="59">
        <v>17139.599999999999</v>
      </c>
      <c r="P2027" s="59">
        <v>17139.599999999999</v>
      </c>
      <c r="Q2027" s="59">
        <v>17139.599999999999</v>
      </c>
      <c r="R2027" s="59">
        <v>17139.599999999999</v>
      </c>
    </row>
    <row r="2028" spans="2:18" x14ac:dyDescent="0.2">
      <c r="B2028" s="4">
        <v>1970</v>
      </c>
      <c r="C2028" s="59">
        <v>32646.85</v>
      </c>
      <c r="D2028" s="59">
        <v>32646.85</v>
      </c>
      <c r="E2028" s="59">
        <v>32646.85</v>
      </c>
      <c r="F2028" s="59">
        <v>32646.85</v>
      </c>
      <c r="G2028" s="59">
        <v>32646.85</v>
      </c>
      <c r="H2028" s="59">
        <v>32646.85</v>
      </c>
      <c r="I2028" s="59">
        <v>32646.85</v>
      </c>
      <c r="J2028" s="59">
        <v>32646.85</v>
      </c>
      <c r="K2028" s="59">
        <v>32646.85</v>
      </c>
      <c r="L2028" s="59">
        <v>32646.85</v>
      </c>
      <c r="M2028" s="59">
        <v>32646.85</v>
      </c>
      <c r="N2028" s="59">
        <v>32646.85</v>
      </c>
      <c r="O2028" s="59">
        <v>32646.85</v>
      </c>
      <c r="P2028" s="59">
        <v>32646.85</v>
      </c>
      <c r="Q2028" s="59">
        <v>32646.85</v>
      </c>
      <c r="R2028" s="59">
        <v>32646.85</v>
      </c>
    </row>
    <row r="2029" spans="2:18" x14ac:dyDescent="0.2">
      <c r="B2029" s="4">
        <v>1969</v>
      </c>
      <c r="C2029" s="59">
        <v>35704.07</v>
      </c>
      <c r="D2029" s="59">
        <v>35704.07</v>
      </c>
      <c r="E2029" s="59">
        <v>35704.07</v>
      </c>
      <c r="F2029" s="59">
        <v>35704.07</v>
      </c>
      <c r="G2029" s="59">
        <v>35704.07</v>
      </c>
      <c r="H2029" s="59">
        <v>35704.07</v>
      </c>
      <c r="I2029" s="59">
        <v>35704.07</v>
      </c>
      <c r="J2029" s="59">
        <v>35704.07</v>
      </c>
      <c r="K2029" s="59">
        <v>35704.07</v>
      </c>
      <c r="L2029" s="59">
        <v>35704.07</v>
      </c>
      <c r="M2029" s="59">
        <v>35704.07</v>
      </c>
      <c r="N2029" s="59">
        <v>35704.07</v>
      </c>
      <c r="O2029" s="59">
        <v>35704.07</v>
      </c>
      <c r="P2029" s="59">
        <v>35704.07</v>
      </c>
      <c r="Q2029" s="59">
        <v>35704.07</v>
      </c>
      <c r="R2029" s="59">
        <v>35704.07</v>
      </c>
    </row>
    <row r="2030" spans="2:18" x14ac:dyDescent="0.2">
      <c r="B2030" s="4">
        <v>1968</v>
      </c>
      <c r="C2030" s="59">
        <v>21520.94</v>
      </c>
      <c r="D2030" s="59">
        <v>21520.94</v>
      </c>
      <c r="E2030" s="59">
        <v>21520.94</v>
      </c>
      <c r="F2030" s="59">
        <v>21520.94</v>
      </c>
      <c r="G2030" s="59">
        <v>21520.94</v>
      </c>
      <c r="H2030" s="59">
        <v>21520.94</v>
      </c>
      <c r="I2030" s="59">
        <v>21520.94</v>
      </c>
      <c r="J2030" s="59">
        <v>21520.94</v>
      </c>
      <c r="K2030" s="59">
        <v>21520.94</v>
      </c>
      <c r="L2030" s="59">
        <v>21520.94</v>
      </c>
      <c r="M2030" s="59">
        <v>21520.94</v>
      </c>
      <c r="N2030" s="59">
        <v>21520.94</v>
      </c>
      <c r="O2030" s="59">
        <v>21520.94</v>
      </c>
      <c r="P2030" s="59">
        <v>21520.94</v>
      </c>
      <c r="Q2030" s="59">
        <v>21520.94</v>
      </c>
      <c r="R2030" s="59">
        <v>21520.94</v>
      </c>
    </row>
    <row r="2031" spans="2:18" x14ac:dyDescent="0.2">
      <c r="B2031" s="4">
        <v>1967</v>
      </c>
      <c r="C2031" s="59">
        <v>31386.03</v>
      </c>
      <c r="D2031" s="59">
        <v>31386.03</v>
      </c>
      <c r="E2031" s="59">
        <v>28518.82</v>
      </c>
      <c r="F2031" s="59">
        <v>28346.34</v>
      </c>
      <c r="G2031" s="59">
        <v>28346.34</v>
      </c>
      <c r="H2031" s="59">
        <v>28346.34</v>
      </c>
      <c r="I2031" s="59">
        <v>28346.34</v>
      </c>
      <c r="J2031" s="59">
        <v>28346.34</v>
      </c>
      <c r="K2031" s="59">
        <v>28346.34</v>
      </c>
      <c r="L2031" s="59">
        <v>28346.34</v>
      </c>
      <c r="M2031" s="59">
        <v>28346.34</v>
      </c>
      <c r="N2031" s="59">
        <v>27944.25</v>
      </c>
      <c r="O2031" s="59">
        <v>27944.25</v>
      </c>
      <c r="P2031" s="59">
        <v>27944.25</v>
      </c>
      <c r="Q2031" s="59">
        <v>27775.03</v>
      </c>
      <c r="R2031" s="59">
        <v>27775.03</v>
      </c>
    </row>
    <row r="2032" spans="2:18" x14ac:dyDescent="0.2">
      <c r="B2032" s="4">
        <v>1966</v>
      </c>
      <c r="C2032" s="59">
        <v>52318</v>
      </c>
      <c r="D2032" s="59">
        <v>52318</v>
      </c>
      <c r="E2032" s="59">
        <v>52004.54</v>
      </c>
      <c r="F2032" s="59">
        <v>50089.62</v>
      </c>
      <c r="G2032" s="59">
        <v>50089.62</v>
      </c>
      <c r="H2032" s="59">
        <v>50089.62</v>
      </c>
      <c r="I2032" s="59">
        <v>50089.62</v>
      </c>
      <c r="J2032" s="59">
        <v>50089.62</v>
      </c>
      <c r="K2032" s="59">
        <v>50089.62</v>
      </c>
      <c r="L2032" s="59">
        <v>49547.72</v>
      </c>
      <c r="M2032" s="59">
        <v>49547.72</v>
      </c>
      <c r="N2032" s="59">
        <v>49547.72</v>
      </c>
      <c r="O2032" s="59">
        <v>49547.72</v>
      </c>
      <c r="P2032" s="59">
        <v>49547.72</v>
      </c>
      <c r="Q2032" s="59">
        <v>49547.72</v>
      </c>
      <c r="R2032" s="59">
        <v>49547.72</v>
      </c>
    </row>
    <row r="2033" spans="2:18" x14ac:dyDescent="0.2">
      <c r="B2033" s="4">
        <v>1965</v>
      </c>
      <c r="C2033" s="59">
        <v>91385.07</v>
      </c>
      <c r="D2033" s="59">
        <v>91385.07</v>
      </c>
      <c r="E2033" s="59">
        <v>91385.07</v>
      </c>
      <c r="F2033" s="59">
        <v>91385.07</v>
      </c>
      <c r="G2033" s="59">
        <v>90699.78</v>
      </c>
      <c r="H2033" s="59">
        <v>84959.11</v>
      </c>
      <c r="I2033" s="59">
        <v>84959.11</v>
      </c>
      <c r="J2033" s="59">
        <v>84959.11</v>
      </c>
      <c r="K2033" s="59">
        <v>84959.11</v>
      </c>
      <c r="L2033" s="59">
        <v>84959.11</v>
      </c>
      <c r="M2033" s="59">
        <v>84959.11</v>
      </c>
      <c r="N2033" s="59">
        <v>84959.11</v>
      </c>
      <c r="O2033" s="59">
        <v>84959.11</v>
      </c>
      <c r="P2033" s="59">
        <v>84959.11</v>
      </c>
      <c r="Q2033" s="59">
        <v>82693.06</v>
      </c>
      <c r="R2033" s="59">
        <v>82693.06</v>
      </c>
    </row>
    <row r="2034" spans="2:18" x14ac:dyDescent="0.2">
      <c r="B2034" s="4">
        <v>1964</v>
      </c>
      <c r="C2034" s="59">
        <v>88040.69</v>
      </c>
      <c r="D2034" s="59">
        <v>88040.69</v>
      </c>
      <c r="E2034" s="59">
        <v>88040.69</v>
      </c>
      <c r="F2034" s="59">
        <v>88040.69</v>
      </c>
      <c r="G2034" s="59">
        <v>88040.69</v>
      </c>
      <c r="H2034" s="59">
        <v>87265.65</v>
      </c>
      <c r="I2034" s="59">
        <v>87265.65</v>
      </c>
      <c r="J2034" s="59">
        <v>86760.67</v>
      </c>
      <c r="K2034" s="59">
        <v>86760.67</v>
      </c>
      <c r="L2034" s="59">
        <v>86760.67</v>
      </c>
      <c r="M2034" s="59">
        <v>86760.67</v>
      </c>
      <c r="N2034" s="59">
        <v>85398.43</v>
      </c>
      <c r="O2034" s="59">
        <v>85398.43</v>
      </c>
      <c r="P2034" s="59">
        <v>85398.43</v>
      </c>
      <c r="Q2034" s="59">
        <v>85398.43</v>
      </c>
      <c r="R2034" s="59">
        <v>85398.43</v>
      </c>
    </row>
    <row r="2035" spans="2:18" x14ac:dyDescent="0.2">
      <c r="B2035" s="4">
        <v>1963</v>
      </c>
      <c r="C2035" s="59">
        <v>106451.98</v>
      </c>
      <c r="D2035" s="59">
        <v>106451.98</v>
      </c>
      <c r="E2035" s="59">
        <v>100545.75</v>
      </c>
      <c r="F2035" s="59">
        <v>99062.82</v>
      </c>
      <c r="G2035" s="59">
        <v>99062.82</v>
      </c>
      <c r="H2035" s="59">
        <v>92933.85</v>
      </c>
      <c r="I2035" s="59">
        <v>92182.2</v>
      </c>
      <c r="J2035" s="59">
        <v>92182.2</v>
      </c>
      <c r="K2035" s="59">
        <v>89048.86</v>
      </c>
      <c r="L2035" s="59">
        <v>89048.86</v>
      </c>
      <c r="M2035" s="59">
        <v>89048.86</v>
      </c>
      <c r="N2035" s="59">
        <v>89048.86</v>
      </c>
      <c r="O2035" s="59">
        <v>89048.86</v>
      </c>
      <c r="P2035" s="59">
        <v>89048.86</v>
      </c>
      <c r="Q2035" s="59">
        <v>87268.24</v>
      </c>
      <c r="R2035" s="59">
        <v>87268.24</v>
      </c>
    </row>
    <row r="2036" spans="2:18" x14ac:dyDescent="0.2">
      <c r="B2036" s="4">
        <v>1962</v>
      </c>
      <c r="C2036" s="59">
        <v>33252.629999999997</v>
      </c>
      <c r="D2036" s="59">
        <v>33252.629999999997</v>
      </c>
      <c r="E2036" s="59">
        <v>28483.7</v>
      </c>
      <c r="F2036" s="59">
        <v>28483.7</v>
      </c>
      <c r="G2036" s="59">
        <v>28483.7</v>
      </c>
      <c r="H2036" s="59">
        <v>25988.5</v>
      </c>
      <c r="I2036" s="59">
        <v>25387.84</v>
      </c>
      <c r="J2036" s="59">
        <v>25387.84</v>
      </c>
      <c r="K2036" s="59">
        <v>25387.84</v>
      </c>
      <c r="L2036" s="59">
        <v>25387.84</v>
      </c>
      <c r="M2036" s="59">
        <v>25387.84</v>
      </c>
      <c r="N2036" s="59">
        <v>25387.84</v>
      </c>
      <c r="O2036" s="59">
        <v>25387.84</v>
      </c>
      <c r="P2036" s="59">
        <v>25387.84</v>
      </c>
      <c r="Q2036" s="59">
        <v>25343.21</v>
      </c>
      <c r="R2036" s="59">
        <v>25343.21</v>
      </c>
    </row>
    <row r="2037" spans="2:18" x14ac:dyDescent="0.2">
      <c r="B2037" s="4">
        <v>1961</v>
      </c>
      <c r="C2037" s="59">
        <v>48477.74</v>
      </c>
      <c r="D2037" s="59">
        <v>48477.74</v>
      </c>
      <c r="E2037" s="59">
        <v>48477.74</v>
      </c>
      <c r="F2037" s="59">
        <v>34183.019999999997</v>
      </c>
      <c r="G2037" s="59">
        <v>33902.339999999997</v>
      </c>
      <c r="H2037" s="59">
        <v>32763.33</v>
      </c>
      <c r="I2037" s="59">
        <v>21011.27</v>
      </c>
      <c r="J2037" s="59">
        <v>21011.27</v>
      </c>
      <c r="K2037" s="59">
        <v>21011.27</v>
      </c>
      <c r="L2037" s="59">
        <v>21011.27</v>
      </c>
      <c r="M2037" s="59">
        <v>21011.27</v>
      </c>
      <c r="N2037" s="59">
        <v>21011.27</v>
      </c>
      <c r="O2037" s="59">
        <v>21011.27</v>
      </c>
      <c r="P2037" s="59">
        <v>21011.27</v>
      </c>
      <c r="Q2037" s="59">
        <v>20952.759999999998</v>
      </c>
      <c r="R2037" s="59">
        <v>20952.759999999998</v>
      </c>
    </row>
    <row r="2038" spans="2:18" x14ac:dyDescent="0.2">
      <c r="B2038" s="4">
        <v>1960</v>
      </c>
      <c r="C2038" s="59">
        <v>35564.67</v>
      </c>
      <c r="D2038" s="59">
        <v>35564.67</v>
      </c>
      <c r="E2038" s="59">
        <v>34366.959999999999</v>
      </c>
      <c r="F2038" s="59">
        <v>25489.79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46043.97</v>
      </c>
      <c r="D2039" s="59">
        <v>46043.97</v>
      </c>
      <c r="E2039" s="59">
        <v>45330.04</v>
      </c>
      <c r="F2039" s="59">
        <v>43031.33</v>
      </c>
      <c r="G2039" s="59">
        <v>25795.81</v>
      </c>
      <c r="H2039" s="59">
        <v>21515.919999999998</v>
      </c>
      <c r="I2039" s="59">
        <v>17630.41</v>
      </c>
      <c r="J2039" s="59">
        <v>17001.740000000002</v>
      </c>
      <c r="K2039" s="59">
        <v>17001.740000000002</v>
      </c>
      <c r="L2039" s="59">
        <v>17001.740000000002</v>
      </c>
      <c r="M2039" s="59">
        <v>17001.740000000002</v>
      </c>
      <c r="N2039" s="59">
        <v>15540.33</v>
      </c>
      <c r="O2039" s="59">
        <v>15540.33</v>
      </c>
      <c r="P2039" s="59">
        <v>15540.33</v>
      </c>
      <c r="Q2039" s="59">
        <v>15540.33</v>
      </c>
      <c r="R2039" s="59">
        <v>15540.33</v>
      </c>
    </row>
    <row r="2040" spans="2:18" x14ac:dyDescent="0.2">
      <c r="B2040" s="4">
        <v>1958</v>
      </c>
      <c r="C2040" s="59">
        <v>63809.81</v>
      </c>
      <c r="D2040" s="59">
        <v>63809.81</v>
      </c>
      <c r="E2040" s="59">
        <v>59670.58</v>
      </c>
      <c r="F2040" s="59">
        <v>59284.45</v>
      </c>
      <c r="G2040" s="59">
        <v>46339.28</v>
      </c>
      <c r="H2040" s="59">
        <v>43882.35</v>
      </c>
      <c r="I2040" s="59">
        <v>42686.61</v>
      </c>
      <c r="J2040" s="59">
        <v>42393.96</v>
      </c>
      <c r="K2040" s="59">
        <v>42393.96</v>
      </c>
      <c r="L2040" s="59">
        <v>42393.96</v>
      </c>
      <c r="M2040" s="59">
        <v>42393.96</v>
      </c>
      <c r="N2040" s="59">
        <v>42393.96</v>
      </c>
      <c r="O2040" s="59">
        <v>42393.96</v>
      </c>
      <c r="P2040" s="59">
        <v>42393.96</v>
      </c>
      <c r="Q2040" s="59">
        <v>42393.96</v>
      </c>
      <c r="R2040" s="59">
        <v>42393.96</v>
      </c>
    </row>
    <row r="2041" spans="2:18" x14ac:dyDescent="0.2">
      <c r="B2041" s="4">
        <v>1957</v>
      </c>
      <c r="C2041" s="59">
        <v>27778.12</v>
      </c>
      <c r="D2041" s="59">
        <v>27778.12</v>
      </c>
      <c r="E2041" s="59">
        <v>27778.12</v>
      </c>
      <c r="F2041" s="59">
        <v>23296.48</v>
      </c>
      <c r="G2041" s="59">
        <v>14091.8</v>
      </c>
      <c r="H2041" s="59">
        <v>5287.55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47601.13</v>
      </c>
      <c r="D2042" s="59">
        <v>47601.13</v>
      </c>
      <c r="E2042" s="59">
        <v>45272.88</v>
      </c>
      <c r="F2042" s="59">
        <v>45272.88</v>
      </c>
      <c r="G2042" s="59">
        <v>38633.57</v>
      </c>
      <c r="H2042" s="59">
        <v>38633.57</v>
      </c>
      <c r="I2042" s="59">
        <v>38633.57</v>
      </c>
      <c r="J2042" s="59">
        <v>29168.67</v>
      </c>
      <c r="K2042" s="59">
        <v>29168.67</v>
      </c>
      <c r="L2042" s="59">
        <v>29168.67</v>
      </c>
      <c r="M2042" s="59">
        <v>29168.67</v>
      </c>
      <c r="N2042" s="59">
        <v>25781.08</v>
      </c>
      <c r="O2042" s="59">
        <v>25781.08</v>
      </c>
      <c r="P2042" s="59">
        <v>25781.08</v>
      </c>
      <c r="Q2042" s="59">
        <v>25781.08</v>
      </c>
      <c r="R2042" s="59">
        <v>25781.08</v>
      </c>
    </row>
    <row r="2043" spans="2:18" x14ac:dyDescent="0.2">
      <c r="B2043" s="4">
        <v>1955</v>
      </c>
      <c r="C2043" s="59">
        <v>21112.240000000002</v>
      </c>
      <c r="D2043" s="59">
        <v>20714.75</v>
      </c>
      <c r="E2043" s="59">
        <v>20714.75</v>
      </c>
      <c r="F2043" s="59">
        <v>16125.41</v>
      </c>
      <c r="G2043" s="59">
        <v>16125.41</v>
      </c>
      <c r="H2043" s="59">
        <v>16125.41</v>
      </c>
      <c r="I2043" s="59">
        <v>15022.81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3116.05</v>
      </c>
      <c r="D2044" s="59">
        <v>3116.05</v>
      </c>
      <c r="E2044" s="59">
        <v>3116.05</v>
      </c>
      <c r="F2044" s="59">
        <v>3116.05</v>
      </c>
      <c r="G2044" s="59">
        <v>3116.05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18973.62</v>
      </c>
      <c r="D2045" s="59">
        <v>18973.62</v>
      </c>
      <c r="E2045" s="59">
        <v>18973.62</v>
      </c>
      <c r="F2045" s="59">
        <v>15446.45</v>
      </c>
      <c r="G2045" s="59">
        <v>15446.45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16170.35</v>
      </c>
      <c r="D2046" s="59">
        <v>15651.35</v>
      </c>
      <c r="E2046" s="59">
        <v>15651.35</v>
      </c>
      <c r="F2046" s="59">
        <v>14248.13</v>
      </c>
      <c r="G2046" s="59">
        <v>11231.75</v>
      </c>
      <c r="H2046" s="59">
        <v>455.88</v>
      </c>
      <c r="I2046" s="59">
        <v>455.88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11351.65</v>
      </c>
      <c r="D2047" s="59">
        <v>11351.65</v>
      </c>
      <c r="E2047" s="59">
        <v>11351.65</v>
      </c>
      <c r="F2047" s="59">
        <v>11351.65</v>
      </c>
      <c r="G2047" s="59">
        <v>11351.65</v>
      </c>
      <c r="H2047" s="59">
        <v>609.82000000000005</v>
      </c>
      <c r="I2047" s="59">
        <v>609.82000000000005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9400.81</v>
      </c>
      <c r="D2048" s="59">
        <v>9400.81</v>
      </c>
      <c r="E2048" s="59">
        <v>9400.81</v>
      </c>
      <c r="F2048" s="59">
        <v>9400.81</v>
      </c>
      <c r="G2048" s="59">
        <v>9400.81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19313882.560000002</v>
      </c>
      <c r="E2069" s="6">
        <f>SUM(E1990:E2068)</f>
        <v>19326263.82</v>
      </c>
      <c r="F2069" s="6">
        <f>SUM(F1989:F2068)</f>
        <v>19277621.949999996</v>
      </c>
      <c r="G2069" s="6">
        <f>SUM(G1988:G2068)</f>
        <v>19175746.110000003</v>
      </c>
      <c r="H2069" s="6">
        <f t="shared" ref="H2069:M2069" si="21">SUM(H1982:H2068)</f>
        <v>19093548.490000006</v>
      </c>
      <c r="I2069" s="6">
        <f t="shared" si="21"/>
        <v>19135445.109999999</v>
      </c>
      <c r="J2069" s="6">
        <f t="shared" si="21"/>
        <v>19098407.300000004</v>
      </c>
      <c r="K2069" s="6">
        <f t="shared" si="21"/>
        <v>19093234.260000005</v>
      </c>
      <c r="L2069" s="6">
        <f t="shared" si="21"/>
        <v>19079576.060000002</v>
      </c>
      <c r="M2069" s="6">
        <f t="shared" si="21"/>
        <v>19166679.430000003</v>
      </c>
      <c r="N2069" s="13">
        <f>SUM(N1978:N2068)</f>
        <v>19155935.199999999</v>
      </c>
      <c r="O2069" s="13">
        <f>SUM(O1978:O2068)</f>
        <v>19155935.199999999</v>
      </c>
      <c r="P2069" s="13">
        <f>SUM(P1978:P2068)</f>
        <v>19691432.890000001</v>
      </c>
      <c r="Q2069" s="13">
        <f>SUM(Q1978:Q2068)</f>
        <v>19891648.800000004</v>
      </c>
      <c r="R2069" s="13">
        <f>SUM(R1977:R2068)</f>
        <v>20233228.950000003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21522.16</v>
      </c>
      <c r="D2088" s="59">
        <v>21522.16</v>
      </c>
      <c r="E2088" s="59">
        <v>21522.16</v>
      </c>
      <c r="F2088" s="59">
        <v>21522.19</v>
      </c>
      <c r="G2088" s="59">
        <v>21522.19</v>
      </c>
      <c r="H2088" s="59">
        <v>21522.19</v>
      </c>
      <c r="I2088" s="59">
        <v>21522.19</v>
      </c>
      <c r="J2088" s="59">
        <v>21522.19</v>
      </c>
      <c r="K2088" s="59">
        <v>21522.19</v>
      </c>
      <c r="L2088" s="59">
        <v>21522.19</v>
      </c>
      <c r="M2088" s="59">
        <v>21522.19</v>
      </c>
      <c r="N2088" s="59">
        <v>21522.19</v>
      </c>
      <c r="O2088" s="59">
        <v>21522.19</v>
      </c>
      <c r="P2088" s="59">
        <v>21522.19</v>
      </c>
      <c r="Q2088" s="59">
        <v>21522.19</v>
      </c>
      <c r="R2088" s="59">
        <v>21522.19</v>
      </c>
    </row>
    <row r="2089" spans="2:18" x14ac:dyDescent="0.2">
      <c r="B2089" s="4">
        <v>2003</v>
      </c>
      <c r="C2089" s="59">
        <v>258.39999999999998</v>
      </c>
      <c r="D2089" s="59">
        <v>258.39999999999998</v>
      </c>
      <c r="E2089" s="59">
        <v>258.39999999999998</v>
      </c>
      <c r="F2089" s="59">
        <v>258.39999999999998</v>
      </c>
      <c r="G2089" s="59">
        <v>258.39999999999998</v>
      </c>
      <c r="H2089" s="59">
        <v>258.39999999999998</v>
      </c>
      <c r="I2089" s="59">
        <v>258.39999999999998</v>
      </c>
      <c r="J2089" s="59">
        <v>258.39999999999998</v>
      </c>
      <c r="K2089" s="59">
        <v>258.39999999999998</v>
      </c>
      <c r="L2089" s="59">
        <v>258.39999999999998</v>
      </c>
      <c r="M2089" s="59">
        <v>258.39999999999998</v>
      </c>
      <c r="N2089" s="59">
        <v>258.39999999999998</v>
      </c>
      <c r="O2089" s="59">
        <v>258.39999999999998</v>
      </c>
      <c r="P2089" s="59">
        <v>258.39999999999998</v>
      </c>
      <c r="Q2089" s="59">
        <v>258.39999999999998</v>
      </c>
      <c r="R2089" s="59">
        <v>258.39999999999998</v>
      </c>
    </row>
    <row r="2090" spans="2:18" x14ac:dyDescent="0.2">
      <c r="B2090" s="4">
        <v>2002</v>
      </c>
      <c r="C2090" s="59">
        <v>24583.15</v>
      </c>
      <c r="D2090" s="59">
        <v>24583.15</v>
      </c>
      <c r="E2090" s="59">
        <v>24583.15</v>
      </c>
      <c r="F2090" s="59">
        <v>24583.15</v>
      </c>
      <c r="G2090" s="59">
        <v>24583.15</v>
      </c>
      <c r="H2090" s="59">
        <v>24583.15</v>
      </c>
      <c r="I2090" s="59">
        <v>24583.15</v>
      </c>
      <c r="J2090" s="59">
        <v>24583.15</v>
      </c>
      <c r="K2090" s="59">
        <v>24583.15</v>
      </c>
      <c r="L2090" s="59">
        <v>24583.15</v>
      </c>
      <c r="M2090" s="59">
        <v>24583.15</v>
      </c>
      <c r="N2090" s="59">
        <v>24583.15</v>
      </c>
      <c r="O2090" s="59">
        <v>24583.15</v>
      </c>
      <c r="P2090" s="59">
        <v>24583.15</v>
      </c>
      <c r="Q2090" s="59">
        <v>24583.15</v>
      </c>
      <c r="R2090" s="59">
        <v>24583.15</v>
      </c>
    </row>
    <row r="2091" spans="2:18" x14ac:dyDescent="0.2">
      <c r="B2091" s="4">
        <v>2001</v>
      </c>
      <c r="C2091" s="59">
        <v>1903.71</v>
      </c>
      <c r="D2091" s="59">
        <v>1903.71</v>
      </c>
      <c r="E2091" s="59">
        <v>1903.71</v>
      </c>
      <c r="F2091" s="59">
        <v>1903.71</v>
      </c>
      <c r="G2091" s="59">
        <v>1903.71</v>
      </c>
      <c r="H2091" s="59">
        <v>1903.71</v>
      </c>
      <c r="I2091" s="59">
        <v>1903.71</v>
      </c>
      <c r="J2091" s="59">
        <v>1903.71</v>
      </c>
      <c r="K2091" s="59">
        <v>1903.71</v>
      </c>
      <c r="L2091" s="59">
        <v>1903.71</v>
      </c>
      <c r="M2091" s="59">
        <v>1903.71</v>
      </c>
      <c r="N2091" s="59">
        <v>1903.71</v>
      </c>
      <c r="O2091" s="59">
        <v>1903.71</v>
      </c>
      <c r="P2091" s="59">
        <v>1903.71</v>
      </c>
      <c r="Q2091" s="59">
        <v>1903.71</v>
      </c>
      <c r="R2091" s="59">
        <v>1903.71</v>
      </c>
    </row>
    <row r="2092" spans="2:18" x14ac:dyDescent="0.2">
      <c r="B2092" s="4">
        <v>2000</v>
      </c>
      <c r="C2092" s="59">
        <v>146448.54</v>
      </c>
      <c r="D2092" s="59">
        <v>146448.54</v>
      </c>
      <c r="E2092" s="59">
        <v>146448.54</v>
      </c>
      <c r="F2092" s="59">
        <v>146448.54</v>
      </c>
      <c r="G2092" s="59">
        <v>146448.54</v>
      </c>
      <c r="H2092" s="59">
        <v>146448.54</v>
      </c>
      <c r="I2092" s="59">
        <v>146448.54</v>
      </c>
      <c r="J2092" s="59">
        <v>146448.54</v>
      </c>
      <c r="K2092" s="59">
        <v>146448.54</v>
      </c>
      <c r="L2092" s="59">
        <v>146448.54</v>
      </c>
      <c r="M2092" s="59">
        <v>146448.54</v>
      </c>
      <c r="N2092" s="59">
        <v>146448.54</v>
      </c>
      <c r="O2092" s="59">
        <v>146448.54</v>
      </c>
      <c r="P2092" s="59">
        <v>146448.54</v>
      </c>
      <c r="Q2092" s="59">
        <v>146448.54</v>
      </c>
      <c r="R2092" s="59">
        <v>146448.54</v>
      </c>
    </row>
    <row r="2093" spans="2:18" x14ac:dyDescent="0.2">
      <c r="B2093" s="4">
        <v>1999</v>
      </c>
      <c r="C2093" s="59">
        <v>64164.11</v>
      </c>
      <c r="D2093" s="59">
        <v>64164.11</v>
      </c>
      <c r="E2093" s="59">
        <v>64164.11</v>
      </c>
      <c r="F2093" s="59">
        <v>64164.11</v>
      </c>
      <c r="G2093" s="59">
        <v>64164.11</v>
      </c>
      <c r="H2093" s="59">
        <v>64164.11</v>
      </c>
      <c r="I2093" s="59">
        <v>64164.11</v>
      </c>
      <c r="J2093" s="59">
        <v>64164.11</v>
      </c>
      <c r="K2093" s="59">
        <v>64164.11</v>
      </c>
      <c r="L2093" s="59">
        <v>64164.11</v>
      </c>
      <c r="M2093" s="59">
        <v>64164.11</v>
      </c>
      <c r="N2093" s="59">
        <v>64164.11</v>
      </c>
      <c r="O2093" s="59">
        <v>64164.11</v>
      </c>
      <c r="P2093" s="59">
        <v>64164.11</v>
      </c>
      <c r="Q2093" s="59">
        <v>64164.11</v>
      </c>
      <c r="R2093" s="59">
        <v>64164.11</v>
      </c>
    </row>
    <row r="2094" spans="2:18" x14ac:dyDescent="0.2">
      <c r="B2094" s="4">
        <v>1998</v>
      </c>
      <c r="C2094" s="59">
        <v>16622.759999999998</v>
      </c>
      <c r="D2094" s="59">
        <v>16622.759999999998</v>
      </c>
      <c r="E2094" s="59">
        <v>16622.759999999998</v>
      </c>
      <c r="F2094" s="59">
        <v>16622.759999999998</v>
      </c>
      <c r="G2094" s="59">
        <v>16622.759999999998</v>
      </c>
      <c r="H2094" s="59">
        <v>16622.759999999998</v>
      </c>
      <c r="I2094" s="59">
        <v>16622.759999999998</v>
      </c>
      <c r="J2094" s="59">
        <v>16622.759999999998</v>
      </c>
      <c r="K2094" s="59">
        <v>16622.759999999998</v>
      </c>
      <c r="L2094" s="59">
        <v>16622.759999999998</v>
      </c>
      <c r="M2094" s="59">
        <v>16622.759999999998</v>
      </c>
      <c r="N2094" s="59">
        <v>16622.759999999998</v>
      </c>
      <c r="O2094" s="59">
        <v>16622.759999999998</v>
      </c>
      <c r="P2094" s="59">
        <v>16622.759999999998</v>
      </c>
      <c r="Q2094" s="59">
        <v>16622.759999999998</v>
      </c>
      <c r="R2094" s="59">
        <v>16622.759999999998</v>
      </c>
    </row>
    <row r="2095" spans="2:18" x14ac:dyDescent="0.2">
      <c r="B2095" s="4">
        <v>1997</v>
      </c>
      <c r="C2095" s="59">
        <v>160649.24</v>
      </c>
      <c r="D2095" s="59">
        <v>160649.24</v>
      </c>
      <c r="E2095" s="59">
        <v>160649.24</v>
      </c>
      <c r="F2095" s="59">
        <v>160649.24</v>
      </c>
      <c r="G2095" s="59">
        <v>160649.24</v>
      </c>
      <c r="H2095" s="59">
        <v>160649.24</v>
      </c>
      <c r="I2095" s="59">
        <v>160649.24</v>
      </c>
      <c r="J2095" s="59">
        <v>160649.24</v>
      </c>
      <c r="K2095" s="59">
        <v>160649.24</v>
      </c>
      <c r="L2095" s="59">
        <v>160649.24</v>
      </c>
      <c r="M2095" s="59">
        <v>160649.24</v>
      </c>
      <c r="N2095" s="59">
        <v>160649.24</v>
      </c>
      <c r="O2095" s="59">
        <v>160649.24</v>
      </c>
      <c r="P2095" s="59">
        <v>160649.24</v>
      </c>
      <c r="Q2095" s="59">
        <v>160649.24</v>
      </c>
      <c r="R2095" s="59">
        <v>160649.24</v>
      </c>
    </row>
    <row r="2096" spans="2:18" x14ac:dyDescent="0.2">
      <c r="B2096" s="4">
        <v>1996</v>
      </c>
      <c r="C2096" s="59">
        <v>359226.01</v>
      </c>
      <c r="D2096" s="59">
        <v>359226.01</v>
      </c>
      <c r="E2096" s="59">
        <v>359226.01</v>
      </c>
      <c r="F2096" s="59">
        <v>359226.01</v>
      </c>
      <c r="G2096" s="59">
        <v>359226.01</v>
      </c>
      <c r="H2096" s="59">
        <v>359226.01</v>
      </c>
      <c r="I2096" s="59">
        <v>359226.01</v>
      </c>
      <c r="J2096" s="59">
        <v>359226.01</v>
      </c>
      <c r="K2096" s="59">
        <v>359226.01</v>
      </c>
      <c r="L2096" s="59">
        <v>359226.01</v>
      </c>
      <c r="M2096" s="59">
        <v>359226.01</v>
      </c>
      <c r="N2096" s="59">
        <v>359226.01</v>
      </c>
      <c r="O2096" s="59">
        <v>359226.01</v>
      </c>
      <c r="P2096" s="59">
        <v>359226.01</v>
      </c>
      <c r="Q2096" s="59">
        <v>359226.01</v>
      </c>
      <c r="R2096" s="59">
        <v>359226.01</v>
      </c>
    </row>
    <row r="2097" spans="2:18" x14ac:dyDescent="0.2">
      <c r="B2097" s="4">
        <v>1995</v>
      </c>
      <c r="C2097" s="59">
        <v>52390.55</v>
      </c>
      <c r="D2097" s="59">
        <v>52390.55</v>
      </c>
      <c r="E2097" s="59">
        <v>52390.55</v>
      </c>
      <c r="F2097" s="59">
        <v>52390.55</v>
      </c>
      <c r="G2097" s="59">
        <v>52390.55</v>
      </c>
      <c r="H2097" s="59">
        <v>52390.55</v>
      </c>
      <c r="I2097" s="59">
        <v>52390.55</v>
      </c>
      <c r="J2097" s="59">
        <v>52390.55</v>
      </c>
      <c r="K2097" s="59">
        <v>52390.55</v>
      </c>
      <c r="L2097" s="59">
        <v>52390.55</v>
      </c>
      <c r="M2097" s="59">
        <v>52390.55</v>
      </c>
      <c r="N2097" s="59">
        <v>52390.55</v>
      </c>
      <c r="O2097" s="59">
        <v>52390.55</v>
      </c>
      <c r="P2097" s="59">
        <v>52390.55</v>
      </c>
      <c r="Q2097" s="59">
        <v>52390.55</v>
      </c>
      <c r="R2097" s="59">
        <v>52390.55</v>
      </c>
    </row>
    <row r="2098" spans="2:18" x14ac:dyDescent="0.2">
      <c r="B2098" s="4">
        <v>1994</v>
      </c>
      <c r="C2098" s="59">
        <v>380586.91</v>
      </c>
      <c r="D2098" s="59">
        <v>380586.91</v>
      </c>
      <c r="E2098" s="59">
        <v>380586.91</v>
      </c>
      <c r="F2098" s="59">
        <v>380586.91</v>
      </c>
      <c r="G2098" s="59">
        <v>380586.91</v>
      </c>
      <c r="H2098" s="59">
        <v>380586.91</v>
      </c>
      <c r="I2098" s="59">
        <v>380586.91</v>
      </c>
      <c r="J2098" s="59">
        <v>380586.91</v>
      </c>
      <c r="K2098" s="59">
        <v>380586.91</v>
      </c>
      <c r="L2098" s="59">
        <v>380586.91</v>
      </c>
      <c r="M2098" s="59">
        <v>380586.91</v>
      </c>
      <c r="N2098" s="59">
        <v>380586.91</v>
      </c>
      <c r="O2098" s="59">
        <v>380586.91</v>
      </c>
      <c r="P2098" s="59">
        <v>380586.91</v>
      </c>
      <c r="Q2098" s="59">
        <v>380586.91</v>
      </c>
      <c r="R2098" s="59">
        <v>380586.91</v>
      </c>
    </row>
    <row r="2099" spans="2:18" x14ac:dyDescent="0.2">
      <c r="B2099" s="4">
        <v>1993</v>
      </c>
      <c r="C2099" s="59">
        <v>2061743.38</v>
      </c>
      <c r="D2099" s="59">
        <v>2061743.38</v>
      </c>
      <c r="E2099" s="59">
        <v>2061743.38</v>
      </c>
      <c r="F2099" s="59">
        <v>2061743.38</v>
      </c>
      <c r="G2099" s="59">
        <v>2061743.38</v>
      </c>
      <c r="H2099" s="59">
        <v>2061743.38</v>
      </c>
      <c r="I2099" s="59">
        <v>2061743.38</v>
      </c>
      <c r="J2099" s="59">
        <v>2061743.38</v>
      </c>
      <c r="K2099" s="59">
        <v>2061743.38</v>
      </c>
      <c r="L2099" s="59">
        <v>2061743.38</v>
      </c>
      <c r="M2099" s="59">
        <v>2061743.38</v>
      </c>
      <c r="N2099" s="59">
        <v>2061743.38</v>
      </c>
      <c r="O2099" s="59">
        <v>2061743.38</v>
      </c>
      <c r="P2099" s="59">
        <v>2061743.38</v>
      </c>
      <c r="Q2099" s="59">
        <v>2061743.38</v>
      </c>
      <c r="R2099" s="59">
        <v>2061743.38</v>
      </c>
    </row>
    <row r="2100" spans="2:18" x14ac:dyDescent="0.2">
      <c r="B2100" s="4">
        <v>1992</v>
      </c>
      <c r="C2100" s="59">
        <v>106612.54</v>
      </c>
      <c r="D2100" s="59">
        <v>106612.54</v>
      </c>
      <c r="E2100" s="59">
        <v>106612.54</v>
      </c>
      <c r="F2100" s="59">
        <v>106612.54</v>
      </c>
      <c r="G2100" s="59">
        <v>106612.54</v>
      </c>
      <c r="H2100" s="59">
        <v>106612.54</v>
      </c>
      <c r="I2100" s="59">
        <v>106612.54</v>
      </c>
      <c r="J2100" s="59">
        <v>106612.54</v>
      </c>
      <c r="K2100" s="59">
        <v>106612.54</v>
      </c>
      <c r="L2100" s="59">
        <v>106612.54</v>
      </c>
      <c r="M2100" s="59">
        <v>106612.54</v>
      </c>
      <c r="N2100" s="59">
        <v>106612.54</v>
      </c>
      <c r="O2100" s="59">
        <v>106612.54</v>
      </c>
      <c r="P2100" s="59">
        <v>106612.54</v>
      </c>
      <c r="Q2100" s="59">
        <v>106612.54</v>
      </c>
      <c r="R2100" s="59">
        <v>106612.54</v>
      </c>
    </row>
    <row r="2101" spans="2:18" x14ac:dyDescent="0.2">
      <c r="B2101" s="4">
        <v>1991</v>
      </c>
      <c r="C2101" s="59">
        <v>156626.16</v>
      </c>
      <c r="D2101" s="59">
        <v>156626.16</v>
      </c>
      <c r="E2101" s="59">
        <v>156626.16</v>
      </c>
      <c r="F2101" s="59">
        <v>156626.16</v>
      </c>
      <c r="G2101" s="59">
        <v>156626.16</v>
      </c>
      <c r="H2101" s="59">
        <v>156626.16</v>
      </c>
      <c r="I2101" s="59">
        <v>156626.16</v>
      </c>
      <c r="J2101" s="59">
        <v>156626.16</v>
      </c>
      <c r="K2101" s="59">
        <v>156626.16</v>
      </c>
      <c r="L2101" s="59">
        <v>156626.16</v>
      </c>
      <c r="M2101" s="59">
        <v>156626.16</v>
      </c>
      <c r="N2101" s="59">
        <v>156626.16</v>
      </c>
      <c r="O2101" s="59">
        <v>156626.16</v>
      </c>
      <c r="P2101" s="59">
        <v>156626.16</v>
      </c>
      <c r="Q2101" s="59">
        <v>156626.16</v>
      </c>
      <c r="R2101" s="59">
        <v>156626.16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279427.02</v>
      </c>
      <c r="D2103" s="59">
        <v>279427.02</v>
      </c>
      <c r="E2103" s="59">
        <v>279427.02</v>
      </c>
      <c r="F2103" s="59">
        <v>279427.02</v>
      </c>
      <c r="G2103" s="59">
        <v>279427.02</v>
      </c>
      <c r="H2103" s="59">
        <v>279427.02</v>
      </c>
      <c r="I2103" s="59">
        <v>279427.02</v>
      </c>
      <c r="J2103" s="59">
        <v>279427.02</v>
      </c>
      <c r="K2103" s="59">
        <v>279427.02</v>
      </c>
      <c r="L2103" s="59">
        <v>279427.02</v>
      </c>
      <c r="M2103" s="59">
        <v>279427.02</v>
      </c>
      <c r="N2103" s="59">
        <v>279427.02</v>
      </c>
      <c r="O2103" s="59">
        <v>279427.02</v>
      </c>
      <c r="P2103" s="59">
        <v>279427.02</v>
      </c>
      <c r="Q2103" s="59">
        <v>279427.02</v>
      </c>
      <c r="R2103" s="59">
        <v>279427.02</v>
      </c>
    </row>
    <row r="2104" spans="2:18" x14ac:dyDescent="0.2">
      <c r="B2104" s="4">
        <v>1988</v>
      </c>
      <c r="C2104" s="59">
        <v>148493.32999999999</v>
      </c>
      <c r="D2104" s="59">
        <v>148493.32999999999</v>
      </c>
      <c r="E2104" s="59">
        <v>148493.32999999999</v>
      </c>
      <c r="F2104" s="59">
        <v>148493.32999999999</v>
      </c>
      <c r="G2104" s="59">
        <v>148347.25</v>
      </c>
      <c r="H2104" s="59">
        <v>148347.25</v>
      </c>
      <c r="I2104" s="59">
        <v>148347.25</v>
      </c>
      <c r="J2104" s="59">
        <v>148347.25</v>
      </c>
      <c r="K2104" s="59">
        <v>148347.25</v>
      </c>
      <c r="L2104" s="59">
        <v>148347.25</v>
      </c>
      <c r="M2104" s="59">
        <v>148347.25</v>
      </c>
      <c r="N2104" s="59">
        <v>148347.25</v>
      </c>
      <c r="O2104" s="59">
        <v>148347.25</v>
      </c>
      <c r="P2104" s="59">
        <v>148347.25</v>
      </c>
      <c r="Q2104" s="59">
        <v>148347.25</v>
      </c>
      <c r="R2104" s="59">
        <v>148347.25</v>
      </c>
    </row>
    <row r="2105" spans="2:18" x14ac:dyDescent="0.2">
      <c r="B2105" s="4">
        <v>1987</v>
      </c>
      <c r="C2105" s="59">
        <v>659772.21</v>
      </c>
      <c r="D2105" s="59">
        <v>659772.21</v>
      </c>
      <c r="E2105" s="59">
        <v>659772.21</v>
      </c>
      <c r="F2105" s="59">
        <v>659772.21</v>
      </c>
      <c r="G2105" s="59">
        <v>659825.67000000004</v>
      </c>
      <c r="H2105" s="59">
        <v>659825.67000000004</v>
      </c>
      <c r="I2105" s="59">
        <v>659825.67000000004</v>
      </c>
      <c r="J2105" s="59">
        <v>659825.67000000004</v>
      </c>
      <c r="K2105" s="59">
        <v>659825.67000000004</v>
      </c>
      <c r="L2105" s="59">
        <v>659825.67000000004</v>
      </c>
      <c r="M2105" s="59">
        <v>659825.67000000004</v>
      </c>
      <c r="N2105" s="59">
        <v>659825.67000000004</v>
      </c>
      <c r="O2105" s="59">
        <v>659825.67000000004</v>
      </c>
      <c r="P2105" s="59">
        <v>659825.67000000004</v>
      </c>
      <c r="Q2105" s="59">
        <v>659825.67000000004</v>
      </c>
      <c r="R2105" s="59">
        <v>659825.67000000004</v>
      </c>
    </row>
    <row r="2106" spans="2:18" x14ac:dyDescent="0.2">
      <c r="B2106" s="4">
        <v>1986</v>
      </c>
      <c r="C2106" s="59">
        <v>29954.240000000002</v>
      </c>
      <c r="D2106" s="59">
        <v>29954.240000000002</v>
      </c>
      <c r="E2106" s="59">
        <v>29954.240000000002</v>
      </c>
      <c r="F2106" s="59">
        <v>29954.240000000002</v>
      </c>
      <c r="G2106" s="59">
        <v>29954.240000000002</v>
      </c>
      <c r="H2106" s="59">
        <v>29954.240000000002</v>
      </c>
      <c r="I2106" s="59">
        <v>29954.240000000002</v>
      </c>
      <c r="J2106" s="59">
        <v>29954.240000000002</v>
      </c>
      <c r="K2106" s="59">
        <v>29954.240000000002</v>
      </c>
      <c r="L2106" s="59">
        <v>29954.240000000002</v>
      </c>
      <c r="M2106" s="59">
        <v>29954.240000000002</v>
      </c>
      <c r="N2106" s="59">
        <v>29954.240000000002</v>
      </c>
      <c r="O2106" s="59">
        <v>29954.240000000002</v>
      </c>
      <c r="P2106" s="59">
        <v>29954.240000000002</v>
      </c>
      <c r="Q2106" s="59">
        <v>29954.240000000002</v>
      </c>
      <c r="R2106" s="59">
        <v>29954.240000000002</v>
      </c>
    </row>
    <row r="2107" spans="2:18" x14ac:dyDescent="0.2">
      <c r="B2107" s="4">
        <v>1985</v>
      </c>
      <c r="C2107" s="59">
        <v>136.15</v>
      </c>
      <c r="D2107" s="59">
        <v>136.15</v>
      </c>
      <c r="E2107" s="59">
        <v>136.15</v>
      </c>
      <c r="F2107" s="59">
        <v>136.15</v>
      </c>
      <c r="G2107" s="59">
        <v>136.15</v>
      </c>
      <c r="H2107" s="59">
        <v>136.15</v>
      </c>
      <c r="I2107" s="59">
        <v>136.15</v>
      </c>
      <c r="J2107" s="59">
        <v>136.15</v>
      </c>
      <c r="K2107" s="59">
        <v>136.15</v>
      </c>
      <c r="L2107" s="59">
        <v>136.15</v>
      </c>
      <c r="M2107" s="59">
        <v>136.15</v>
      </c>
      <c r="N2107" s="59">
        <v>136.15</v>
      </c>
      <c r="O2107" s="59">
        <v>136.15</v>
      </c>
      <c r="P2107" s="59">
        <v>136.15</v>
      </c>
      <c r="Q2107" s="59">
        <v>136.15</v>
      </c>
      <c r="R2107" s="59">
        <v>136.15</v>
      </c>
    </row>
    <row r="2108" spans="2:18" x14ac:dyDescent="0.2">
      <c r="B2108" s="4">
        <v>1984</v>
      </c>
      <c r="C2108" s="59">
        <v>149876.01</v>
      </c>
      <c r="D2108" s="59">
        <v>149876.01</v>
      </c>
      <c r="E2108" s="59">
        <v>149876.01</v>
      </c>
      <c r="F2108" s="59">
        <v>149876.01</v>
      </c>
      <c r="G2108" s="59">
        <v>149876.01</v>
      </c>
      <c r="H2108" s="59">
        <v>149876.01</v>
      </c>
      <c r="I2108" s="59">
        <v>149876.01</v>
      </c>
      <c r="J2108" s="59">
        <v>149876.01</v>
      </c>
      <c r="K2108" s="59">
        <v>149876.01</v>
      </c>
      <c r="L2108" s="59">
        <v>149876.01</v>
      </c>
      <c r="M2108" s="59">
        <v>149876.01</v>
      </c>
      <c r="N2108" s="59">
        <v>149876.01</v>
      </c>
      <c r="O2108" s="59">
        <v>149876.01</v>
      </c>
      <c r="P2108" s="59">
        <v>149876.01</v>
      </c>
      <c r="Q2108" s="59">
        <v>149876.01</v>
      </c>
      <c r="R2108" s="59">
        <v>149876.01</v>
      </c>
    </row>
    <row r="2109" spans="2:18" x14ac:dyDescent="0.2">
      <c r="B2109" s="4">
        <v>1983</v>
      </c>
      <c r="C2109" s="59">
        <v>511734.15</v>
      </c>
      <c r="D2109" s="59">
        <v>511734.15</v>
      </c>
      <c r="E2109" s="59">
        <v>511734.15</v>
      </c>
      <c r="F2109" s="59">
        <v>511734.15</v>
      </c>
      <c r="G2109" s="59">
        <v>511734.15</v>
      </c>
      <c r="H2109" s="59">
        <v>511734.15</v>
      </c>
      <c r="I2109" s="59">
        <v>511734.15</v>
      </c>
      <c r="J2109" s="59">
        <v>511734.15</v>
      </c>
      <c r="K2109" s="59">
        <v>511734.15</v>
      </c>
      <c r="L2109" s="59">
        <v>511734.15</v>
      </c>
      <c r="M2109" s="59">
        <v>511734.15</v>
      </c>
      <c r="N2109" s="59">
        <v>511734.15</v>
      </c>
      <c r="O2109" s="59">
        <v>511734.15</v>
      </c>
      <c r="P2109" s="59">
        <v>511734.15</v>
      </c>
      <c r="Q2109" s="59">
        <v>511734.15</v>
      </c>
      <c r="R2109" s="59">
        <v>511734.15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1160511.08</v>
      </c>
      <c r="D2112" s="59">
        <v>1160511.08</v>
      </c>
      <c r="E2112" s="59">
        <v>1160511.08</v>
      </c>
      <c r="F2112" s="59">
        <v>1160511.08</v>
      </c>
      <c r="G2112" s="59">
        <v>1160511.08</v>
      </c>
      <c r="H2112" s="59">
        <v>1160511.08</v>
      </c>
      <c r="I2112" s="59">
        <v>1160511.08</v>
      </c>
      <c r="J2112" s="59">
        <v>1160511.08</v>
      </c>
      <c r="K2112" s="59">
        <v>1160511.08</v>
      </c>
      <c r="L2112" s="59">
        <v>1160511.08</v>
      </c>
      <c r="M2112" s="59">
        <v>1160511.08</v>
      </c>
      <c r="N2112" s="59">
        <v>1160511.08</v>
      </c>
      <c r="O2112" s="59">
        <v>1160511.08</v>
      </c>
      <c r="P2112" s="59">
        <v>1160511.08</v>
      </c>
      <c r="Q2112" s="59">
        <v>1160511.08</v>
      </c>
      <c r="R2112" s="59">
        <v>1160511.08</v>
      </c>
    </row>
    <row r="2113" spans="2:18" x14ac:dyDescent="0.2">
      <c r="B2113" s="4">
        <v>1979</v>
      </c>
      <c r="C2113" s="59">
        <v>1007990.6</v>
      </c>
      <c r="D2113" s="59">
        <v>1007990.6</v>
      </c>
      <c r="E2113" s="59">
        <v>1007990.6</v>
      </c>
      <c r="F2113" s="59">
        <v>1007990.6</v>
      </c>
      <c r="G2113" s="59">
        <v>1007990.6</v>
      </c>
      <c r="H2113" s="59">
        <v>1007990.6</v>
      </c>
      <c r="I2113" s="59">
        <v>996547.92</v>
      </c>
      <c r="J2113" s="59">
        <v>985105.23</v>
      </c>
      <c r="K2113" s="59">
        <v>985105.23</v>
      </c>
      <c r="L2113" s="59">
        <v>985105.23</v>
      </c>
      <c r="M2113" s="59">
        <v>985105.23</v>
      </c>
      <c r="N2113" s="59">
        <v>985105.23</v>
      </c>
      <c r="O2113" s="59">
        <v>985105.23</v>
      </c>
      <c r="P2113" s="59">
        <v>985105.23</v>
      </c>
      <c r="Q2113" s="59">
        <v>985105.23</v>
      </c>
      <c r="R2113" s="59">
        <v>985105.23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14672.03</v>
      </c>
      <c r="D2126" s="59">
        <v>14672.03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7515904.4400000004</v>
      </c>
      <c r="E2163" s="6">
        <f>SUM(E2084:E2162)</f>
        <v>7501232.4100000001</v>
      </c>
      <c r="F2163" s="6">
        <f>SUM(F2083:F2162)</f>
        <v>7501232.4400000013</v>
      </c>
      <c r="G2163" s="6">
        <f>SUM(G2082:G2162)</f>
        <v>7501139.8200000012</v>
      </c>
      <c r="H2163" s="6">
        <f t="shared" ref="H2163:M2163" si="22">SUM(H2076:H2162)</f>
        <v>7501139.8200000012</v>
      </c>
      <c r="I2163" s="6">
        <f t="shared" si="22"/>
        <v>7489697.1400000015</v>
      </c>
      <c r="J2163" s="6">
        <f t="shared" si="22"/>
        <v>7478254.4500000011</v>
      </c>
      <c r="K2163" s="6">
        <f t="shared" si="22"/>
        <v>7478254.4500000011</v>
      </c>
      <c r="L2163" s="6">
        <f t="shared" si="22"/>
        <v>7478254.4500000011</v>
      </c>
      <c r="M2163" s="6">
        <f t="shared" si="22"/>
        <v>7478254.4500000011</v>
      </c>
      <c r="N2163" s="13">
        <f>SUM(N2072:N2162)</f>
        <v>7478254.4500000011</v>
      </c>
      <c r="O2163" s="13">
        <f>SUM(O2072:O2162)</f>
        <v>7478254.4500000011</v>
      </c>
      <c r="P2163" s="13">
        <f>SUM(P2072:P2162)</f>
        <v>7478254.4500000011</v>
      </c>
      <c r="Q2163" s="13">
        <f>SUM(Q2072:Q2162)</f>
        <v>7478254.4500000011</v>
      </c>
      <c r="R2163" s="13">
        <f>SUM(R2071:R2162)</f>
        <v>7478254.4500000011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74.260000000000005</v>
      </c>
      <c r="D2182" s="59">
        <v>74.680000000000007</v>
      </c>
      <c r="E2182" s="59">
        <v>74.680000000000007</v>
      </c>
      <c r="F2182" s="59">
        <v>74.41</v>
      </c>
      <c r="G2182" s="59">
        <v>73.88</v>
      </c>
      <c r="H2182" s="59">
        <v>73.88</v>
      </c>
      <c r="I2182" s="59">
        <v>73.88</v>
      </c>
      <c r="J2182" s="59">
        <v>73.88</v>
      </c>
      <c r="K2182" s="59">
        <v>73.88</v>
      </c>
      <c r="L2182" s="59">
        <v>73.88</v>
      </c>
      <c r="M2182" s="59">
        <v>73.88</v>
      </c>
      <c r="N2182" s="59">
        <v>73.88</v>
      </c>
      <c r="O2182" s="59">
        <v>73.88</v>
      </c>
      <c r="P2182" s="59">
        <v>73.88</v>
      </c>
      <c r="Q2182" s="59">
        <v>73.88</v>
      </c>
      <c r="R2182" s="59">
        <v>73.88</v>
      </c>
    </row>
    <row r="2183" spans="2:18" x14ac:dyDescent="0.2">
      <c r="B2183" s="4">
        <v>2003</v>
      </c>
      <c r="C2183" s="59">
        <v>282.64999999999998</v>
      </c>
      <c r="D2183" s="59">
        <v>282.66000000000003</v>
      </c>
      <c r="E2183" s="59">
        <v>282.66000000000003</v>
      </c>
      <c r="F2183" s="59">
        <v>282.66000000000003</v>
      </c>
      <c r="G2183" s="59">
        <v>286.10000000000002</v>
      </c>
      <c r="H2183" s="59">
        <v>286.10000000000002</v>
      </c>
      <c r="I2183" s="59">
        <v>286.10000000000002</v>
      </c>
      <c r="J2183" s="59">
        <v>285.99</v>
      </c>
      <c r="K2183" s="59">
        <v>285.99</v>
      </c>
      <c r="L2183" s="59">
        <v>285.99</v>
      </c>
      <c r="M2183" s="59">
        <v>285.99</v>
      </c>
      <c r="N2183" s="59">
        <v>285.89</v>
      </c>
      <c r="O2183" s="59">
        <v>285.89</v>
      </c>
      <c r="P2183" s="59">
        <v>285.89</v>
      </c>
      <c r="Q2183" s="59">
        <v>285.89</v>
      </c>
      <c r="R2183" s="59">
        <v>285.89</v>
      </c>
    </row>
    <row r="2184" spans="2:18" x14ac:dyDescent="0.2">
      <c r="B2184" s="4">
        <v>2002</v>
      </c>
      <c r="C2184" s="59">
        <v>106.08</v>
      </c>
      <c r="D2184" s="59">
        <v>106.08</v>
      </c>
      <c r="E2184" s="59">
        <v>106.08</v>
      </c>
      <c r="F2184" s="59">
        <v>106.08</v>
      </c>
      <c r="G2184" s="59">
        <v>106.08</v>
      </c>
      <c r="H2184" s="59">
        <v>106.08</v>
      </c>
      <c r="I2184" s="59">
        <v>106.08</v>
      </c>
      <c r="J2184" s="59">
        <v>106.08</v>
      </c>
      <c r="K2184" s="59">
        <v>106.08</v>
      </c>
      <c r="L2184" s="59">
        <v>106.08</v>
      </c>
      <c r="M2184" s="59">
        <v>106.08</v>
      </c>
      <c r="N2184" s="59">
        <v>106.08</v>
      </c>
      <c r="O2184" s="59">
        <v>106.08</v>
      </c>
      <c r="P2184" s="59">
        <v>106.08</v>
      </c>
      <c r="Q2184" s="59">
        <v>106.08</v>
      </c>
      <c r="R2184" s="59">
        <v>106.08</v>
      </c>
    </row>
    <row r="2185" spans="2:18" x14ac:dyDescent="0.2">
      <c r="B2185" s="4">
        <v>2001</v>
      </c>
      <c r="C2185" s="59">
        <v>74.84</v>
      </c>
      <c r="D2185" s="59">
        <v>74.84</v>
      </c>
      <c r="E2185" s="59">
        <v>74.84</v>
      </c>
      <c r="F2185" s="59">
        <v>74.84</v>
      </c>
      <c r="G2185" s="59">
        <v>74.84</v>
      </c>
      <c r="H2185" s="59">
        <v>74.84</v>
      </c>
      <c r="I2185" s="59">
        <v>74.84</v>
      </c>
      <c r="J2185" s="59">
        <v>74.84</v>
      </c>
      <c r="K2185" s="59">
        <v>74.84</v>
      </c>
      <c r="L2185" s="59">
        <v>74.84</v>
      </c>
      <c r="M2185" s="59">
        <v>74.84</v>
      </c>
      <c r="N2185" s="59">
        <v>74.84</v>
      </c>
      <c r="O2185" s="59">
        <v>74.84</v>
      </c>
      <c r="P2185" s="59">
        <v>74.84</v>
      </c>
      <c r="Q2185" s="59">
        <v>74.84</v>
      </c>
      <c r="R2185" s="59">
        <v>74.84</v>
      </c>
    </row>
    <row r="2186" spans="2:18" x14ac:dyDescent="0.2">
      <c r="B2186" s="4">
        <v>2000</v>
      </c>
      <c r="C2186" s="59">
        <v>1610.35</v>
      </c>
      <c r="D2186" s="59">
        <v>1610.35</v>
      </c>
      <c r="E2186" s="59">
        <v>1610.35</v>
      </c>
      <c r="F2186" s="59">
        <v>1610.35</v>
      </c>
      <c r="G2186" s="59">
        <v>1610.35</v>
      </c>
      <c r="H2186" s="59">
        <v>1610.35</v>
      </c>
      <c r="I2186" s="59">
        <v>1610.35</v>
      </c>
      <c r="J2186" s="59">
        <v>1610.35</v>
      </c>
      <c r="K2186" s="59">
        <v>1610.35</v>
      </c>
      <c r="L2186" s="59">
        <v>1610.35</v>
      </c>
      <c r="M2186" s="59">
        <v>1610.35</v>
      </c>
      <c r="N2186" s="59">
        <v>1610.35</v>
      </c>
      <c r="O2186" s="59">
        <v>1610.35</v>
      </c>
      <c r="P2186" s="59">
        <v>1610.35</v>
      </c>
      <c r="Q2186" s="59">
        <v>1610.35</v>
      </c>
      <c r="R2186" s="59">
        <v>1610.35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1149.8699999999999</v>
      </c>
      <c r="D2188" s="59">
        <v>1149.8699999999999</v>
      </c>
      <c r="E2188" s="59">
        <v>1149.8699999999999</v>
      </c>
      <c r="F2188" s="59">
        <v>511.11</v>
      </c>
      <c r="G2188" s="59">
        <v>510.6</v>
      </c>
      <c r="H2188" s="59">
        <v>510.6</v>
      </c>
      <c r="I2188" s="59">
        <v>510.6</v>
      </c>
      <c r="J2188" s="59">
        <v>510.6</v>
      </c>
      <c r="K2188" s="59">
        <v>510.6</v>
      </c>
      <c r="L2188" s="59">
        <v>510.6</v>
      </c>
      <c r="M2188" s="59">
        <v>510.6</v>
      </c>
      <c r="N2188" s="59">
        <v>510.18</v>
      </c>
      <c r="O2188" s="59">
        <v>510.18</v>
      </c>
      <c r="P2188" s="59">
        <v>510.18</v>
      </c>
      <c r="Q2188" s="59">
        <v>510.18</v>
      </c>
      <c r="R2188" s="59">
        <v>510.18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28.58</v>
      </c>
      <c r="D2190" s="59">
        <v>28.58</v>
      </c>
      <c r="E2190" s="59">
        <v>28.58</v>
      </c>
      <c r="F2190" s="59">
        <v>28.54</v>
      </c>
      <c r="G2190" s="59">
        <v>28.5</v>
      </c>
      <c r="H2190" s="59">
        <v>28.5</v>
      </c>
      <c r="I2190" s="59">
        <v>28.5</v>
      </c>
      <c r="J2190" s="59">
        <v>28.5</v>
      </c>
      <c r="K2190" s="59">
        <v>28.48</v>
      </c>
      <c r="L2190" s="59">
        <v>28.48</v>
      </c>
      <c r="M2190" s="59">
        <v>28.48</v>
      </c>
      <c r="N2190" s="59">
        <v>28.48</v>
      </c>
      <c r="O2190" s="59">
        <v>28.48</v>
      </c>
      <c r="P2190" s="59">
        <v>28.48</v>
      </c>
      <c r="Q2190" s="59">
        <v>28.48</v>
      </c>
      <c r="R2190" s="59">
        <v>28.48</v>
      </c>
    </row>
    <row r="2191" spans="2:18" x14ac:dyDescent="0.2">
      <c r="B2191" s="4">
        <v>1995</v>
      </c>
      <c r="C2191" s="59">
        <v>9311.91</v>
      </c>
      <c r="D2191" s="59">
        <v>9311.91</v>
      </c>
      <c r="E2191" s="59">
        <v>9311.91</v>
      </c>
      <c r="F2191" s="59">
        <v>9311.91</v>
      </c>
      <c r="G2191" s="59">
        <v>9311.68</v>
      </c>
      <c r="H2191" s="59">
        <v>9311.68</v>
      </c>
      <c r="I2191" s="59">
        <v>9311.68</v>
      </c>
      <c r="J2191" s="59">
        <v>9311.68</v>
      </c>
      <c r="K2191" s="59">
        <v>9311.68</v>
      </c>
      <c r="L2191" s="59">
        <v>9311.48</v>
      </c>
      <c r="M2191" s="59">
        <v>9311.48</v>
      </c>
      <c r="N2191" s="59">
        <v>9311.48</v>
      </c>
      <c r="O2191" s="59">
        <v>9311.48</v>
      </c>
      <c r="P2191" s="59">
        <v>9311.48</v>
      </c>
      <c r="Q2191" s="59">
        <v>9311.48</v>
      </c>
      <c r="R2191" s="59">
        <v>9311.48</v>
      </c>
    </row>
    <row r="2192" spans="2:18" x14ac:dyDescent="0.2">
      <c r="B2192" s="4">
        <v>1994</v>
      </c>
      <c r="C2192" s="59">
        <v>3947.29</v>
      </c>
      <c r="D2192" s="59">
        <v>3921.96</v>
      </c>
      <c r="E2192" s="59">
        <v>3916.81</v>
      </c>
      <c r="F2192" s="59">
        <v>3916.81</v>
      </c>
      <c r="G2192" s="59">
        <v>4018.31</v>
      </c>
      <c r="H2192" s="59">
        <v>4018.31</v>
      </c>
      <c r="I2192" s="59">
        <v>4018.31</v>
      </c>
      <c r="J2192" s="59">
        <v>4018.31</v>
      </c>
      <c r="K2192" s="59">
        <v>4018.31</v>
      </c>
      <c r="L2192" s="59">
        <v>4009.58</v>
      </c>
      <c r="M2192" s="59">
        <v>1876.3</v>
      </c>
      <c r="N2192" s="59">
        <v>1876.3</v>
      </c>
      <c r="O2192" s="59">
        <v>1876.3</v>
      </c>
      <c r="P2192" s="59">
        <v>1876.3</v>
      </c>
      <c r="Q2192" s="59">
        <v>1876.3</v>
      </c>
      <c r="R2192" s="59">
        <v>1876.3</v>
      </c>
    </row>
    <row r="2193" spans="2:18" x14ac:dyDescent="0.2">
      <c r="B2193" s="4">
        <v>1993</v>
      </c>
      <c r="C2193" s="59">
        <v>2929.21</v>
      </c>
      <c r="D2193" s="59">
        <v>2917.16</v>
      </c>
      <c r="E2193" s="59">
        <v>2917.16</v>
      </c>
      <c r="F2193" s="59">
        <v>2913.92</v>
      </c>
      <c r="G2193" s="59">
        <v>2909.35</v>
      </c>
      <c r="H2193" s="59">
        <v>2909.35</v>
      </c>
      <c r="I2193" s="59">
        <v>2909.35</v>
      </c>
      <c r="J2193" s="59">
        <v>2909.35</v>
      </c>
      <c r="K2193" s="59">
        <v>2909.35</v>
      </c>
      <c r="L2193" s="59">
        <v>2898.79</v>
      </c>
      <c r="M2193" s="59">
        <v>2898.79</v>
      </c>
      <c r="N2193" s="59">
        <v>2898.79</v>
      </c>
      <c r="O2193" s="59">
        <v>2898.79</v>
      </c>
      <c r="P2193" s="59">
        <v>2898.79</v>
      </c>
      <c r="Q2193" s="59">
        <v>2898.79</v>
      </c>
      <c r="R2193" s="59">
        <v>2898.79</v>
      </c>
    </row>
    <row r="2194" spans="2:18" x14ac:dyDescent="0.2">
      <c r="B2194" s="4">
        <v>1992</v>
      </c>
      <c r="C2194" s="59">
        <v>488.39</v>
      </c>
      <c r="D2194" s="59">
        <v>488.39</v>
      </c>
      <c r="E2194" s="59">
        <v>488.39</v>
      </c>
      <c r="F2194" s="59">
        <v>488.39</v>
      </c>
      <c r="G2194" s="59">
        <v>483.68</v>
      </c>
      <c r="H2194" s="59">
        <v>483.68</v>
      </c>
      <c r="I2194" s="59">
        <v>483.68</v>
      </c>
      <c r="J2194" s="59">
        <v>483.68</v>
      </c>
      <c r="K2194" s="59">
        <v>483.68</v>
      </c>
      <c r="L2194" s="59">
        <v>483.68</v>
      </c>
      <c r="M2194" s="59">
        <v>483.68</v>
      </c>
      <c r="N2194" s="59">
        <v>483.68</v>
      </c>
      <c r="O2194" s="59">
        <v>483.68</v>
      </c>
      <c r="P2194" s="59">
        <v>483.68</v>
      </c>
      <c r="Q2194" s="59">
        <v>483.68</v>
      </c>
      <c r="R2194" s="59">
        <v>483.68</v>
      </c>
    </row>
    <row r="2195" spans="2:18" x14ac:dyDescent="0.2">
      <c r="B2195" s="4">
        <v>1991</v>
      </c>
      <c r="C2195" s="59">
        <v>27.58</v>
      </c>
      <c r="D2195" s="59">
        <v>27.58</v>
      </c>
      <c r="E2195" s="59">
        <v>27.58</v>
      </c>
      <c r="F2195" s="59">
        <v>27.58</v>
      </c>
      <c r="G2195" s="59">
        <v>27.55</v>
      </c>
      <c r="H2195" s="59">
        <v>27.55</v>
      </c>
      <c r="I2195" s="59">
        <v>27.55</v>
      </c>
      <c r="J2195" s="59">
        <v>27.53</v>
      </c>
      <c r="K2195" s="59">
        <v>27.53</v>
      </c>
      <c r="L2195" s="59">
        <v>27.53</v>
      </c>
      <c r="M2195" s="59">
        <v>27.12</v>
      </c>
      <c r="N2195" s="59">
        <v>27.12</v>
      </c>
      <c r="O2195" s="59">
        <v>27.12</v>
      </c>
      <c r="P2195" s="59">
        <v>27.12</v>
      </c>
      <c r="Q2195" s="59">
        <v>27.12</v>
      </c>
      <c r="R2195" s="59">
        <v>27.12</v>
      </c>
    </row>
    <row r="2196" spans="2:18" x14ac:dyDescent="0.2">
      <c r="B2196" s="4">
        <v>1990</v>
      </c>
      <c r="C2196" s="59">
        <v>9077.07</v>
      </c>
      <c r="D2196" s="59">
        <v>9077.07</v>
      </c>
      <c r="E2196" s="59">
        <v>9022.5300000000007</v>
      </c>
      <c r="F2196" s="59">
        <v>9052.33</v>
      </c>
      <c r="G2196" s="59">
        <v>9051.25</v>
      </c>
      <c r="H2196" s="59">
        <v>9051.25</v>
      </c>
      <c r="I2196" s="59">
        <v>9051.25</v>
      </c>
      <c r="J2196" s="59">
        <v>9051.25</v>
      </c>
      <c r="K2196" s="59">
        <v>9051.25</v>
      </c>
      <c r="L2196" s="59">
        <v>9051.25</v>
      </c>
      <c r="M2196" s="59">
        <v>9051.25</v>
      </c>
      <c r="N2196" s="59">
        <v>9051.25</v>
      </c>
      <c r="O2196" s="59">
        <v>9051.25</v>
      </c>
      <c r="P2196" s="59">
        <v>9051.25</v>
      </c>
      <c r="Q2196" s="59">
        <v>9051.25</v>
      </c>
      <c r="R2196" s="59">
        <v>9051.25</v>
      </c>
    </row>
    <row r="2197" spans="2:18" x14ac:dyDescent="0.2">
      <c r="B2197" s="4">
        <v>1989</v>
      </c>
      <c r="C2197" s="59">
        <v>39832.57</v>
      </c>
      <c r="D2197" s="59">
        <v>39832.57</v>
      </c>
      <c r="E2197" s="59">
        <v>38818.61</v>
      </c>
      <c r="F2197" s="59">
        <v>38778.730000000003</v>
      </c>
      <c r="G2197" s="59">
        <v>38774.25</v>
      </c>
      <c r="H2197" s="59">
        <v>38774.25</v>
      </c>
      <c r="I2197" s="59">
        <v>38774.25</v>
      </c>
      <c r="J2197" s="59">
        <v>38774.25</v>
      </c>
      <c r="K2197" s="59">
        <v>38774.25</v>
      </c>
      <c r="L2197" s="59">
        <v>38774.25</v>
      </c>
      <c r="M2197" s="59">
        <v>38774.25</v>
      </c>
      <c r="N2197" s="59">
        <v>38767.97</v>
      </c>
      <c r="O2197" s="59">
        <v>38767.97</v>
      </c>
      <c r="P2197" s="59">
        <v>38767.97</v>
      </c>
      <c r="Q2197" s="59">
        <v>38767.97</v>
      </c>
      <c r="R2197" s="59">
        <v>38767.97</v>
      </c>
    </row>
    <row r="2198" spans="2:18" x14ac:dyDescent="0.2">
      <c r="B2198" s="4">
        <v>1988</v>
      </c>
      <c r="C2198" s="59">
        <v>37813.599999999999</v>
      </c>
      <c r="D2198" s="59">
        <v>37813.599999999999</v>
      </c>
      <c r="E2198" s="59">
        <v>37135.660000000003</v>
      </c>
      <c r="F2198" s="59">
        <v>37236.32</v>
      </c>
      <c r="G2198" s="59">
        <v>37236.32</v>
      </c>
      <c r="H2198" s="59">
        <v>37221.19</v>
      </c>
      <c r="I2198" s="59">
        <v>37221.19</v>
      </c>
      <c r="J2198" s="59">
        <v>37221.19</v>
      </c>
      <c r="K2198" s="59">
        <v>37221.19</v>
      </c>
      <c r="L2198" s="59">
        <v>37221.19</v>
      </c>
      <c r="M2198" s="59">
        <v>37221.19</v>
      </c>
      <c r="N2198" s="59">
        <v>37198.92</v>
      </c>
      <c r="O2198" s="59">
        <v>37198.92</v>
      </c>
      <c r="P2198" s="59">
        <v>37198.92</v>
      </c>
      <c r="Q2198" s="59">
        <v>37198.92</v>
      </c>
      <c r="R2198" s="59">
        <v>37198.92</v>
      </c>
    </row>
    <row r="2199" spans="2:18" x14ac:dyDescent="0.2">
      <c r="B2199" s="4">
        <v>1987</v>
      </c>
      <c r="C2199" s="59">
        <v>58417.58</v>
      </c>
      <c r="D2199" s="59">
        <v>58417.58</v>
      </c>
      <c r="E2199" s="59">
        <v>58417.58</v>
      </c>
      <c r="F2199" s="59">
        <v>58417.58</v>
      </c>
      <c r="G2199" s="59">
        <v>58375.44</v>
      </c>
      <c r="H2199" s="59">
        <v>58375.44</v>
      </c>
      <c r="I2199" s="59">
        <v>58375.44</v>
      </c>
      <c r="J2199" s="59">
        <v>58375.44</v>
      </c>
      <c r="K2199" s="59">
        <v>58375.44</v>
      </c>
      <c r="L2199" s="59">
        <v>58375.44</v>
      </c>
      <c r="M2199" s="59">
        <v>58375.44</v>
      </c>
      <c r="N2199" s="59">
        <v>58375.44</v>
      </c>
      <c r="O2199" s="59">
        <v>58375.44</v>
      </c>
      <c r="P2199" s="59">
        <v>58375.44</v>
      </c>
      <c r="Q2199" s="59">
        <v>58375.44</v>
      </c>
      <c r="R2199" s="59">
        <v>58375.44</v>
      </c>
    </row>
    <row r="2200" spans="2:18" x14ac:dyDescent="0.2">
      <c r="B2200" s="4">
        <v>1986</v>
      </c>
      <c r="C2200" s="59">
        <v>18797.53</v>
      </c>
      <c r="D2200" s="59">
        <v>18797.53</v>
      </c>
      <c r="E2200" s="59">
        <v>18797.53</v>
      </c>
      <c r="F2200" s="59">
        <v>18797.53</v>
      </c>
      <c r="G2200" s="59">
        <v>18790.419999999998</v>
      </c>
      <c r="H2200" s="59">
        <v>18790.419999999998</v>
      </c>
      <c r="I2200" s="59">
        <v>18790.419999999998</v>
      </c>
      <c r="J2200" s="59">
        <v>18693.419999999998</v>
      </c>
      <c r="K2200" s="59">
        <v>18693.419999999998</v>
      </c>
      <c r="L2200" s="59">
        <v>18693.419999999998</v>
      </c>
      <c r="M2200" s="59">
        <v>18693.419999999998</v>
      </c>
      <c r="N2200" s="59">
        <v>18693.419999999998</v>
      </c>
      <c r="O2200" s="59">
        <v>18693.419999999998</v>
      </c>
      <c r="P2200" s="59">
        <v>18693.419999999998</v>
      </c>
      <c r="Q2200" s="59">
        <v>18693.419999999998</v>
      </c>
      <c r="R2200" s="59">
        <v>18693.419999999998</v>
      </c>
    </row>
    <row r="2201" spans="2:18" x14ac:dyDescent="0.2">
      <c r="B2201" s="4">
        <v>1985</v>
      </c>
      <c r="C2201" s="59">
        <v>71303.87</v>
      </c>
      <c r="D2201" s="59">
        <v>71303.87</v>
      </c>
      <c r="E2201" s="59">
        <v>71303.87</v>
      </c>
      <c r="F2201" s="59">
        <v>71795.3</v>
      </c>
      <c r="G2201" s="59">
        <v>71297.440000000002</v>
      </c>
      <c r="H2201" s="59">
        <v>71297.440000000002</v>
      </c>
      <c r="I2201" s="59">
        <v>71297.440000000002</v>
      </c>
      <c r="J2201" s="59">
        <v>71297.440000000002</v>
      </c>
      <c r="K2201" s="59">
        <v>71297.440000000002</v>
      </c>
      <c r="L2201" s="59">
        <v>71297.440000000002</v>
      </c>
      <c r="M2201" s="59">
        <v>71297.440000000002</v>
      </c>
      <c r="N2201" s="59">
        <v>71297.440000000002</v>
      </c>
      <c r="O2201" s="59">
        <v>71297.440000000002</v>
      </c>
      <c r="P2201" s="59">
        <v>71297.440000000002</v>
      </c>
      <c r="Q2201" s="59">
        <v>71297.440000000002</v>
      </c>
      <c r="R2201" s="59">
        <v>71297.440000000002</v>
      </c>
    </row>
    <row r="2202" spans="2:18" x14ac:dyDescent="0.2">
      <c r="B2202" s="4">
        <v>1984</v>
      </c>
      <c r="C2202" s="59">
        <v>52435.98</v>
      </c>
      <c r="D2202" s="59">
        <v>52435.98</v>
      </c>
      <c r="E2202" s="59">
        <v>52435.98</v>
      </c>
      <c r="F2202" s="59">
        <v>52282.14</v>
      </c>
      <c r="G2202" s="59">
        <v>52223.41</v>
      </c>
      <c r="H2202" s="59">
        <v>52223.41</v>
      </c>
      <c r="I2202" s="59">
        <v>52223.41</v>
      </c>
      <c r="J2202" s="59">
        <v>52223.41</v>
      </c>
      <c r="K2202" s="59">
        <v>52223.41</v>
      </c>
      <c r="L2202" s="59">
        <v>52223.41</v>
      </c>
      <c r="M2202" s="59">
        <v>52223.41</v>
      </c>
      <c r="N2202" s="59">
        <v>52223.41</v>
      </c>
      <c r="O2202" s="59">
        <v>52223.41</v>
      </c>
      <c r="P2202" s="59">
        <v>52223.41</v>
      </c>
      <c r="Q2202" s="59">
        <v>52223.41</v>
      </c>
      <c r="R2202" s="59">
        <v>52223.41</v>
      </c>
    </row>
    <row r="2203" spans="2:18" x14ac:dyDescent="0.2">
      <c r="B2203" s="4">
        <v>1983</v>
      </c>
      <c r="C2203" s="59">
        <v>42920.82</v>
      </c>
      <c r="D2203" s="59">
        <v>42873.15</v>
      </c>
      <c r="E2203" s="59">
        <v>42873.15</v>
      </c>
      <c r="F2203" s="59">
        <v>42873.15</v>
      </c>
      <c r="G2203" s="59">
        <v>42779.49</v>
      </c>
      <c r="H2203" s="59">
        <v>42779.49</v>
      </c>
      <c r="I2203" s="59">
        <v>42779.49</v>
      </c>
      <c r="J2203" s="59">
        <v>42779.49</v>
      </c>
      <c r="K2203" s="59">
        <v>42779.49</v>
      </c>
      <c r="L2203" s="59">
        <v>42779.49</v>
      </c>
      <c r="M2203" s="59">
        <v>42779.49</v>
      </c>
      <c r="N2203" s="59">
        <v>42779.49</v>
      </c>
      <c r="O2203" s="59">
        <v>42779.49</v>
      </c>
      <c r="P2203" s="59">
        <v>42779.49</v>
      </c>
      <c r="Q2203" s="59">
        <v>42779.49</v>
      </c>
      <c r="R2203" s="59">
        <v>42779.49</v>
      </c>
    </row>
    <row r="2204" spans="2:18" x14ac:dyDescent="0.2">
      <c r="B2204" s="4">
        <v>1982</v>
      </c>
      <c r="C2204" s="59">
        <v>113201.14</v>
      </c>
      <c r="D2204" s="59">
        <v>113201.14</v>
      </c>
      <c r="E2204" s="59">
        <v>113201.14</v>
      </c>
      <c r="F2204" s="59">
        <v>113201.14</v>
      </c>
      <c r="G2204" s="59">
        <v>113177.04</v>
      </c>
      <c r="H2204" s="59">
        <v>112869.81</v>
      </c>
      <c r="I2204" s="59">
        <v>112869.81</v>
      </c>
      <c r="J2204" s="59">
        <v>112869.81</v>
      </c>
      <c r="K2204" s="59">
        <v>112869.81</v>
      </c>
      <c r="L2204" s="59">
        <v>112869.81</v>
      </c>
      <c r="M2204" s="59">
        <v>111331.86</v>
      </c>
      <c r="N2204" s="59">
        <v>111331.86</v>
      </c>
      <c r="O2204" s="59">
        <v>111331.86</v>
      </c>
      <c r="P2204" s="59">
        <v>111331.86</v>
      </c>
      <c r="Q2204" s="59">
        <v>111331.86</v>
      </c>
      <c r="R2204" s="59">
        <v>111331.86</v>
      </c>
    </row>
    <row r="2205" spans="2:18" x14ac:dyDescent="0.2">
      <c r="B2205" s="4">
        <v>1981</v>
      </c>
      <c r="C2205" s="59">
        <v>170585.55</v>
      </c>
      <c r="D2205" s="59">
        <v>170585.55</v>
      </c>
      <c r="E2205" s="59">
        <v>170585.55</v>
      </c>
      <c r="F2205" s="59">
        <v>170128.32</v>
      </c>
      <c r="G2205" s="59">
        <v>169921.82</v>
      </c>
      <c r="H2205" s="59">
        <v>169921.82</v>
      </c>
      <c r="I2205" s="59">
        <v>169921.82</v>
      </c>
      <c r="J2205" s="59">
        <v>169921.82</v>
      </c>
      <c r="K2205" s="59">
        <v>169921.82</v>
      </c>
      <c r="L2205" s="59">
        <v>168749.86</v>
      </c>
      <c r="M2205" s="59">
        <v>168749.86</v>
      </c>
      <c r="N2205" s="59">
        <v>168749.86</v>
      </c>
      <c r="O2205" s="59">
        <v>168749.86</v>
      </c>
      <c r="P2205" s="59">
        <v>168749.86</v>
      </c>
      <c r="Q2205" s="59">
        <v>168749.86</v>
      </c>
      <c r="R2205" s="59">
        <v>168749.86</v>
      </c>
    </row>
    <row r="2206" spans="2:18" x14ac:dyDescent="0.2">
      <c r="B2206" s="4">
        <v>1980</v>
      </c>
      <c r="C2206" s="59">
        <v>50853.49</v>
      </c>
      <c r="D2206" s="59">
        <v>50853.49</v>
      </c>
      <c r="E2206" s="59">
        <v>50853.49</v>
      </c>
      <c r="F2206" s="59">
        <v>50881.9</v>
      </c>
      <c r="G2206" s="59">
        <v>50872.03</v>
      </c>
      <c r="H2206" s="59">
        <v>50872.03</v>
      </c>
      <c r="I2206" s="59">
        <v>50872.03</v>
      </c>
      <c r="J2206" s="59">
        <v>50872.03</v>
      </c>
      <c r="K2206" s="59">
        <v>50872.03</v>
      </c>
      <c r="L2206" s="59">
        <v>50872.03</v>
      </c>
      <c r="M2206" s="59">
        <v>50872.03</v>
      </c>
      <c r="N2206" s="59">
        <v>50865.41</v>
      </c>
      <c r="O2206" s="59">
        <v>50865.41</v>
      </c>
      <c r="P2206" s="59">
        <v>50865.41</v>
      </c>
      <c r="Q2206" s="59">
        <v>50865.41</v>
      </c>
      <c r="R2206" s="59">
        <v>50865.41</v>
      </c>
    </row>
    <row r="2207" spans="2:18" x14ac:dyDescent="0.2">
      <c r="B2207" s="4">
        <v>1979</v>
      </c>
      <c r="C2207" s="59">
        <v>103552.99</v>
      </c>
      <c r="D2207" s="59">
        <v>103552.99</v>
      </c>
      <c r="E2207" s="59">
        <v>103552.99</v>
      </c>
      <c r="F2207" s="59">
        <v>102935.47</v>
      </c>
      <c r="G2207" s="59">
        <v>102935.47</v>
      </c>
      <c r="H2207" s="59">
        <v>102935.47</v>
      </c>
      <c r="I2207" s="59">
        <v>102935.47</v>
      </c>
      <c r="J2207" s="59">
        <v>102935.47</v>
      </c>
      <c r="K2207" s="59">
        <v>102935.47</v>
      </c>
      <c r="L2207" s="59">
        <v>102935.47</v>
      </c>
      <c r="M2207" s="59">
        <v>102935.47</v>
      </c>
      <c r="N2207" s="59">
        <v>102490.66</v>
      </c>
      <c r="O2207" s="59">
        <v>102490.66</v>
      </c>
      <c r="P2207" s="59">
        <v>102490.66</v>
      </c>
      <c r="Q2207" s="59">
        <v>102490.66</v>
      </c>
      <c r="R2207" s="59">
        <v>102490.66</v>
      </c>
    </row>
    <row r="2208" spans="2:18" x14ac:dyDescent="0.2">
      <c r="B2208" s="4">
        <v>1978</v>
      </c>
      <c r="C2208" s="59">
        <v>232054.1</v>
      </c>
      <c r="D2208" s="59">
        <v>232054.1</v>
      </c>
      <c r="E2208" s="59">
        <v>232054.1</v>
      </c>
      <c r="F2208" s="59">
        <v>231796.78</v>
      </c>
      <c r="G2208" s="59">
        <v>231061.34</v>
      </c>
      <c r="H2208" s="59">
        <v>231061.34</v>
      </c>
      <c r="I2208" s="59">
        <v>231061.34</v>
      </c>
      <c r="J2208" s="59">
        <v>231061.34</v>
      </c>
      <c r="K2208" s="59">
        <v>231061.34</v>
      </c>
      <c r="L2208" s="59">
        <v>231061.34</v>
      </c>
      <c r="M2208" s="59">
        <v>231061.34</v>
      </c>
      <c r="N2208" s="59">
        <v>231061.34</v>
      </c>
      <c r="O2208" s="59">
        <v>231061.34</v>
      </c>
      <c r="P2208" s="59">
        <v>231061.34</v>
      </c>
      <c r="Q2208" s="59">
        <v>231061.34</v>
      </c>
      <c r="R2208" s="59">
        <v>231061.34</v>
      </c>
    </row>
    <row r="2209" spans="2:18" x14ac:dyDescent="0.2">
      <c r="B2209" s="4">
        <v>1977</v>
      </c>
      <c r="C2209" s="59">
        <v>56765.72</v>
      </c>
      <c r="D2209" s="59">
        <v>56765.72</v>
      </c>
      <c r="E2209" s="59">
        <v>56765.72</v>
      </c>
      <c r="F2209" s="59">
        <v>56765.72</v>
      </c>
      <c r="G2209" s="59">
        <v>56765.72</v>
      </c>
      <c r="H2209" s="59">
        <v>56765.72</v>
      </c>
      <c r="I2209" s="59">
        <v>56765.72</v>
      </c>
      <c r="J2209" s="59">
        <v>56765.72</v>
      </c>
      <c r="K2209" s="59">
        <v>56765.72</v>
      </c>
      <c r="L2209" s="59">
        <v>56765.72</v>
      </c>
      <c r="M2209" s="59">
        <v>56765.72</v>
      </c>
      <c r="N2209" s="59">
        <v>56765.72</v>
      </c>
      <c r="O2209" s="59">
        <v>56765.72</v>
      </c>
      <c r="P2209" s="59">
        <v>56765.72</v>
      </c>
      <c r="Q2209" s="59">
        <v>56765.72</v>
      </c>
      <c r="R2209" s="59">
        <v>56765.72</v>
      </c>
    </row>
    <row r="2210" spans="2:18" x14ac:dyDescent="0.2">
      <c r="B2210" s="4">
        <v>1976</v>
      </c>
      <c r="C2210" s="59">
        <v>97139.13</v>
      </c>
      <c r="D2210" s="59">
        <v>97139.13</v>
      </c>
      <c r="E2210" s="59">
        <v>97139.13</v>
      </c>
      <c r="F2210" s="59">
        <v>97139.13</v>
      </c>
      <c r="G2210" s="59">
        <v>97139.13</v>
      </c>
      <c r="H2210" s="59">
        <v>96667.58</v>
      </c>
      <c r="I2210" s="59">
        <v>96667.58</v>
      </c>
      <c r="J2210" s="59">
        <v>96667.58</v>
      </c>
      <c r="K2210" s="59">
        <v>96667.58</v>
      </c>
      <c r="L2210" s="59">
        <v>96667.58</v>
      </c>
      <c r="M2210" s="59">
        <v>96667.58</v>
      </c>
      <c r="N2210" s="59">
        <v>96667.58</v>
      </c>
      <c r="O2210" s="59">
        <v>96667.58</v>
      </c>
      <c r="P2210" s="59">
        <v>96667.58</v>
      </c>
      <c r="Q2210" s="59">
        <v>96667.58</v>
      </c>
      <c r="R2210" s="59">
        <v>96667.58</v>
      </c>
    </row>
    <row r="2211" spans="2:18" x14ac:dyDescent="0.2">
      <c r="B2211" s="4">
        <v>1975</v>
      </c>
      <c r="C2211" s="59">
        <v>54310.13</v>
      </c>
      <c r="D2211" s="59">
        <v>54310.13</v>
      </c>
      <c r="E2211" s="59">
        <v>54310.13</v>
      </c>
      <c r="F2211" s="59">
        <v>43035.96</v>
      </c>
      <c r="G2211" s="59">
        <v>53789.82</v>
      </c>
      <c r="H2211" s="59">
        <v>53789.82</v>
      </c>
      <c r="I2211" s="59">
        <v>53029.16</v>
      </c>
      <c r="J2211" s="59">
        <v>52268.5</v>
      </c>
      <c r="K2211" s="59">
        <v>51507.839999999997</v>
      </c>
      <c r="L2211" s="59">
        <v>51507.839999999997</v>
      </c>
      <c r="M2211" s="59">
        <v>51507.839999999997</v>
      </c>
      <c r="N2211" s="59">
        <v>51507.839999999997</v>
      </c>
      <c r="O2211" s="59">
        <v>51507.839999999997</v>
      </c>
      <c r="P2211" s="59">
        <v>51507.839999999997</v>
      </c>
      <c r="Q2211" s="59">
        <v>51148.92</v>
      </c>
      <c r="R2211" s="59">
        <v>51148.92</v>
      </c>
    </row>
    <row r="2212" spans="2:18" x14ac:dyDescent="0.2">
      <c r="B2212" s="4">
        <v>1974</v>
      </c>
      <c r="C2212" s="59">
        <v>37878.730000000003</v>
      </c>
      <c r="D2212" s="59">
        <v>37878.730000000003</v>
      </c>
      <c r="E2212" s="59">
        <v>37878.730000000003</v>
      </c>
      <c r="F2212" s="59">
        <v>37878.730000000003</v>
      </c>
      <c r="G2212" s="59">
        <v>38239.800000000003</v>
      </c>
      <c r="H2212" s="59">
        <v>38239.800000000003</v>
      </c>
      <c r="I2212" s="59">
        <v>38239.800000000003</v>
      </c>
      <c r="J2212" s="59">
        <v>38239.800000000003</v>
      </c>
      <c r="K2212" s="59">
        <v>38239.800000000003</v>
      </c>
      <c r="L2212" s="59">
        <v>38239.800000000003</v>
      </c>
      <c r="M2212" s="59">
        <v>38239.800000000003</v>
      </c>
      <c r="N2212" s="59">
        <v>38239.800000000003</v>
      </c>
      <c r="O2212" s="59">
        <v>38239.800000000003</v>
      </c>
      <c r="P2212" s="59">
        <v>38239.800000000003</v>
      </c>
      <c r="Q2212" s="59">
        <v>38239.800000000003</v>
      </c>
      <c r="R2212" s="59">
        <v>38239.800000000003</v>
      </c>
    </row>
    <row r="2213" spans="2:18" x14ac:dyDescent="0.2">
      <c r="B2213" s="4">
        <v>1973</v>
      </c>
      <c r="C2213" s="59">
        <v>7994.39</v>
      </c>
      <c r="D2213" s="59">
        <v>7994.39</v>
      </c>
      <c r="E2213" s="59">
        <v>7994.39</v>
      </c>
      <c r="F2213" s="59">
        <v>7994.39</v>
      </c>
      <c r="G2213" s="59">
        <v>7994.39</v>
      </c>
      <c r="H2213" s="59">
        <v>7994.39</v>
      </c>
      <c r="I2213" s="59">
        <v>7994.39</v>
      </c>
      <c r="J2213" s="59">
        <v>7994.39</v>
      </c>
      <c r="K2213" s="59">
        <v>7994.39</v>
      </c>
      <c r="L2213" s="59">
        <v>7994.39</v>
      </c>
      <c r="M2213" s="59">
        <v>7994.39</v>
      </c>
      <c r="N2213" s="59">
        <v>7994.39</v>
      </c>
      <c r="O2213" s="59">
        <v>7994.39</v>
      </c>
      <c r="P2213" s="59">
        <v>7994.39</v>
      </c>
      <c r="Q2213" s="59">
        <v>7994.39</v>
      </c>
      <c r="R2213" s="59">
        <v>7994.39</v>
      </c>
    </row>
    <row r="2214" spans="2:18" x14ac:dyDescent="0.2">
      <c r="B2214" s="4">
        <v>1972</v>
      </c>
      <c r="C2214" s="59">
        <v>16565.72</v>
      </c>
      <c r="D2214" s="59">
        <v>16565.72</v>
      </c>
      <c r="E2214" s="59">
        <v>16565.72</v>
      </c>
      <c r="F2214" s="59">
        <v>14291.46</v>
      </c>
      <c r="G2214" s="59">
        <v>14291.46</v>
      </c>
      <c r="H2214" s="59">
        <v>14291.46</v>
      </c>
      <c r="I2214" s="59">
        <v>14291.46</v>
      </c>
      <c r="J2214" s="59">
        <v>14291.46</v>
      </c>
      <c r="K2214" s="59">
        <v>14291.46</v>
      </c>
      <c r="L2214" s="59">
        <v>14291.46</v>
      </c>
      <c r="M2214" s="59">
        <v>14291.46</v>
      </c>
      <c r="N2214" s="59">
        <v>14291.46</v>
      </c>
      <c r="O2214" s="59">
        <v>14291.46</v>
      </c>
      <c r="P2214" s="59">
        <v>14291.46</v>
      </c>
      <c r="Q2214" s="59">
        <v>14291.46</v>
      </c>
      <c r="R2214" s="59">
        <v>14291.46</v>
      </c>
    </row>
    <row r="2215" spans="2:18" x14ac:dyDescent="0.2">
      <c r="B2215" s="4">
        <v>1971</v>
      </c>
      <c r="C2215" s="59">
        <v>77449.56</v>
      </c>
      <c r="D2215" s="59">
        <v>77449.56</v>
      </c>
      <c r="E2215" s="59">
        <v>69939.14</v>
      </c>
      <c r="F2215" s="59">
        <v>68947.14</v>
      </c>
      <c r="G2215" s="59">
        <v>68947.14</v>
      </c>
      <c r="H2215" s="59">
        <v>68947.14</v>
      </c>
      <c r="I2215" s="59">
        <v>68947.14</v>
      </c>
      <c r="J2215" s="59">
        <v>68947.14</v>
      </c>
      <c r="K2215" s="59">
        <v>68947.14</v>
      </c>
      <c r="L2215" s="59">
        <v>68947.14</v>
      </c>
      <c r="M2215" s="59">
        <v>68947.14</v>
      </c>
      <c r="N2215" s="59">
        <v>65163.34</v>
      </c>
      <c r="O2215" s="59">
        <v>65163.34</v>
      </c>
      <c r="P2215" s="59">
        <v>65163.34</v>
      </c>
      <c r="Q2215" s="59">
        <v>65163.34</v>
      </c>
      <c r="R2215" s="59">
        <v>65163.34</v>
      </c>
    </row>
    <row r="2216" spans="2:18" x14ac:dyDescent="0.2">
      <c r="B2216" s="4">
        <v>1970</v>
      </c>
      <c r="C2216" s="59">
        <v>18381.62</v>
      </c>
      <c r="D2216" s="59">
        <v>18381.62</v>
      </c>
      <c r="E2216" s="59">
        <v>18381.62</v>
      </c>
      <c r="F2216" s="59">
        <v>18381.62</v>
      </c>
      <c r="G2216" s="59">
        <v>18381.62</v>
      </c>
      <c r="H2216" s="59">
        <v>18381.62</v>
      </c>
      <c r="I2216" s="59">
        <v>18381.62</v>
      </c>
      <c r="J2216" s="59">
        <v>18381.62</v>
      </c>
      <c r="K2216" s="59">
        <v>18381.62</v>
      </c>
      <c r="L2216" s="59">
        <v>18381.62</v>
      </c>
      <c r="M2216" s="59">
        <v>18381.62</v>
      </c>
      <c r="N2216" s="59">
        <v>18381.62</v>
      </c>
      <c r="O2216" s="59">
        <v>18381.62</v>
      </c>
      <c r="P2216" s="59">
        <v>18381.62</v>
      </c>
      <c r="Q2216" s="59">
        <v>18381.62</v>
      </c>
      <c r="R2216" s="59">
        <v>18381.62</v>
      </c>
    </row>
    <row r="2217" spans="2:18" x14ac:dyDescent="0.2">
      <c r="B2217" s="4">
        <v>1969</v>
      </c>
      <c r="C2217" s="59">
        <v>3459.87</v>
      </c>
      <c r="D2217" s="59">
        <v>3459.87</v>
      </c>
      <c r="E2217" s="59">
        <v>3459.87</v>
      </c>
      <c r="F2217" s="59">
        <v>3459.87</v>
      </c>
      <c r="G2217" s="59">
        <v>3459.87</v>
      </c>
      <c r="H2217" s="59">
        <v>3459.87</v>
      </c>
      <c r="I2217" s="59">
        <v>3459.87</v>
      </c>
      <c r="J2217" s="59">
        <v>3459.87</v>
      </c>
      <c r="K2217" s="59">
        <v>3459.87</v>
      </c>
      <c r="L2217" s="59">
        <v>3459.87</v>
      </c>
      <c r="M2217" s="59">
        <v>3459.87</v>
      </c>
      <c r="N2217" s="59">
        <v>3046.96</v>
      </c>
      <c r="O2217" s="59">
        <v>3046.96</v>
      </c>
      <c r="P2217" s="59">
        <v>3046.96</v>
      </c>
      <c r="Q2217" s="59">
        <v>3046.96</v>
      </c>
      <c r="R2217" s="59">
        <v>3046.96</v>
      </c>
    </row>
    <row r="2218" spans="2:18" x14ac:dyDescent="0.2">
      <c r="B2218" s="4">
        <v>1968</v>
      </c>
      <c r="C2218" s="59">
        <v>15355.06</v>
      </c>
      <c r="D2218" s="59">
        <v>15355.06</v>
      </c>
      <c r="E2218" s="59">
        <v>15355.06</v>
      </c>
      <c r="F2218" s="59">
        <v>15355.06</v>
      </c>
      <c r="G2218" s="59">
        <v>15355.06</v>
      </c>
      <c r="H2218" s="59">
        <v>15355.06</v>
      </c>
      <c r="I2218" s="59">
        <v>15355.06</v>
      </c>
      <c r="J2218" s="59">
        <v>15355.06</v>
      </c>
      <c r="K2218" s="59">
        <v>15355.06</v>
      </c>
      <c r="L2218" s="59">
        <v>15355.06</v>
      </c>
      <c r="M2218" s="59">
        <v>15355.06</v>
      </c>
      <c r="N2218" s="59">
        <v>15355.06</v>
      </c>
      <c r="O2218" s="59">
        <v>15355.06</v>
      </c>
      <c r="P2218" s="59">
        <v>15355.06</v>
      </c>
      <c r="Q2218" s="59">
        <v>15355.06</v>
      </c>
      <c r="R2218" s="59">
        <v>15355.06</v>
      </c>
    </row>
    <row r="2219" spans="2:18" x14ac:dyDescent="0.2">
      <c r="B2219" s="4">
        <v>1967</v>
      </c>
      <c r="C2219" s="59">
        <v>30917.95</v>
      </c>
      <c r="D2219" s="59">
        <v>30917.95</v>
      </c>
      <c r="E2219" s="59">
        <v>28569.95</v>
      </c>
      <c r="F2219" s="59">
        <v>28523.43</v>
      </c>
      <c r="G2219" s="59">
        <v>28523.43</v>
      </c>
      <c r="H2219" s="59">
        <v>28523.43</v>
      </c>
      <c r="I2219" s="59">
        <v>28523.43</v>
      </c>
      <c r="J2219" s="59">
        <v>28523.43</v>
      </c>
      <c r="K2219" s="59">
        <v>28523.43</v>
      </c>
      <c r="L2219" s="59">
        <v>28523.43</v>
      </c>
      <c r="M2219" s="59">
        <v>28523.43</v>
      </c>
      <c r="N2219" s="59">
        <v>28523.43</v>
      </c>
      <c r="O2219" s="59">
        <v>28523.43</v>
      </c>
      <c r="P2219" s="59">
        <v>28523.43</v>
      </c>
      <c r="Q2219" s="59">
        <v>28523.43</v>
      </c>
      <c r="R2219" s="59">
        <v>28523.43</v>
      </c>
    </row>
    <row r="2220" spans="2:18" x14ac:dyDescent="0.2">
      <c r="B2220" s="4">
        <v>1966</v>
      </c>
      <c r="C2220" s="59">
        <v>92974.16</v>
      </c>
      <c r="D2220" s="59">
        <v>92974.16</v>
      </c>
      <c r="E2220" s="59">
        <v>92364.14</v>
      </c>
      <c r="F2220" s="59">
        <v>88381.69</v>
      </c>
      <c r="G2220" s="59">
        <v>88381.69</v>
      </c>
      <c r="H2220" s="59">
        <v>88381.69</v>
      </c>
      <c r="I2220" s="59">
        <v>88381.69</v>
      </c>
      <c r="J2220" s="59">
        <v>88381.69</v>
      </c>
      <c r="K2220" s="59">
        <v>88381.69</v>
      </c>
      <c r="L2220" s="59">
        <v>87327.07</v>
      </c>
      <c r="M2220" s="59">
        <v>87327.07</v>
      </c>
      <c r="N2220" s="59">
        <v>87327.07</v>
      </c>
      <c r="O2220" s="59">
        <v>87327.07</v>
      </c>
      <c r="P2220" s="59">
        <v>87327.07</v>
      </c>
      <c r="Q2220" s="59">
        <v>87327.07</v>
      </c>
      <c r="R2220" s="59">
        <v>87327.07</v>
      </c>
    </row>
    <row r="2221" spans="2:18" x14ac:dyDescent="0.2">
      <c r="B2221" s="4">
        <v>1965</v>
      </c>
      <c r="C2221" s="59">
        <v>36932.53</v>
      </c>
      <c r="D2221" s="59">
        <v>36932.53</v>
      </c>
      <c r="E2221" s="59">
        <v>36932.53</v>
      </c>
      <c r="F2221" s="59">
        <v>36932.53</v>
      </c>
      <c r="G2221" s="59">
        <v>36655.919999999998</v>
      </c>
      <c r="H2221" s="59">
        <v>35513.18</v>
      </c>
      <c r="I2221" s="59">
        <v>35513.18</v>
      </c>
      <c r="J2221" s="59">
        <v>35513.18</v>
      </c>
      <c r="K2221" s="59">
        <v>35513.18</v>
      </c>
      <c r="L2221" s="59">
        <v>35513.18</v>
      </c>
      <c r="M2221" s="59">
        <v>35513.18</v>
      </c>
      <c r="N2221" s="59">
        <v>35513.18</v>
      </c>
      <c r="O2221" s="59">
        <v>35513.18</v>
      </c>
      <c r="P2221" s="59">
        <v>35513.18</v>
      </c>
      <c r="Q2221" s="59">
        <v>35513.18</v>
      </c>
      <c r="R2221" s="59">
        <v>35513.18</v>
      </c>
    </row>
    <row r="2222" spans="2:18" x14ac:dyDescent="0.2">
      <c r="B2222" s="4">
        <v>1964</v>
      </c>
      <c r="C2222" s="59">
        <v>42041</v>
      </c>
      <c r="D2222" s="59">
        <v>42041</v>
      </c>
      <c r="E2222" s="59">
        <v>42041</v>
      </c>
      <c r="F2222" s="59">
        <v>42041</v>
      </c>
      <c r="G2222" s="59">
        <v>42041</v>
      </c>
      <c r="H2222" s="59">
        <v>41770.300000000003</v>
      </c>
      <c r="I2222" s="59">
        <v>41770.300000000003</v>
      </c>
      <c r="J2222" s="59">
        <v>41593.910000000003</v>
      </c>
      <c r="K2222" s="59">
        <v>41593.910000000003</v>
      </c>
      <c r="L2222" s="59">
        <v>41593.910000000003</v>
      </c>
      <c r="M2222" s="59">
        <v>41593.910000000003</v>
      </c>
      <c r="N2222" s="59">
        <v>41118.1</v>
      </c>
      <c r="O2222" s="59">
        <v>41118.1</v>
      </c>
      <c r="P2222" s="59">
        <v>41118.1</v>
      </c>
      <c r="Q2222" s="59">
        <v>41118.1</v>
      </c>
      <c r="R2222" s="59">
        <v>41118.1</v>
      </c>
    </row>
    <row r="2223" spans="2:18" x14ac:dyDescent="0.2">
      <c r="B2223" s="4">
        <v>1963</v>
      </c>
      <c r="C2223" s="59">
        <v>153540.20000000001</v>
      </c>
      <c r="D2223" s="59">
        <v>153540.20000000001</v>
      </c>
      <c r="E2223" s="59">
        <v>149332.46</v>
      </c>
      <c r="F2223" s="59">
        <v>148023.03</v>
      </c>
      <c r="G2223" s="59">
        <v>148023.03</v>
      </c>
      <c r="H2223" s="59">
        <v>143656.6</v>
      </c>
      <c r="I2223" s="59">
        <v>142147.99</v>
      </c>
      <c r="J2223" s="59">
        <v>142147.99</v>
      </c>
      <c r="K2223" s="59">
        <v>138657.54999999999</v>
      </c>
      <c r="L2223" s="59">
        <v>138657.54999999999</v>
      </c>
      <c r="M2223" s="59">
        <v>138657.54999999999</v>
      </c>
      <c r="N2223" s="59">
        <v>138657.54999999999</v>
      </c>
      <c r="O2223" s="59">
        <v>138657.54999999999</v>
      </c>
      <c r="P2223" s="59">
        <v>138657.54999999999</v>
      </c>
      <c r="Q2223" s="59">
        <v>138657.54999999999</v>
      </c>
      <c r="R2223" s="59">
        <v>138657.54999999999</v>
      </c>
    </row>
    <row r="2224" spans="2:18" x14ac:dyDescent="0.2">
      <c r="B2224" s="4">
        <v>1962</v>
      </c>
      <c r="C2224" s="59">
        <v>82586.05</v>
      </c>
      <c r="D2224" s="59">
        <v>82586.05</v>
      </c>
      <c r="E2224" s="59">
        <v>74457.820000000007</v>
      </c>
      <c r="F2224" s="59">
        <v>74457.820000000007</v>
      </c>
      <c r="G2224" s="59">
        <v>74457.820000000007</v>
      </c>
      <c r="H2224" s="59">
        <v>70529.820000000007</v>
      </c>
      <c r="I2224" s="59">
        <v>68905.37</v>
      </c>
      <c r="J2224" s="59">
        <v>68905.37</v>
      </c>
      <c r="K2224" s="59">
        <v>68905.37</v>
      </c>
      <c r="L2224" s="59">
        <v>68905.37</v>
      </c>
      <c r="M2224" s="59">
        <v>68905.37</v>
      </c>
      <c r="N2224" s="59">
        <v>68905.37</v>
      </c>
      <c r="O2224" s="59">
        <v>68905.37</v>
      </c>
      <c r="P2224" s="59">
        <v>68905.37</v>
      </c>
      <c r="Q2224" s="59">
        <v>68905.37</v>
      </c>
      <c r="R2224" s="59">
        <v>68905.37</v>
      </c>
    </row>
    <row r="2225" spans="2:18" x14ac:dyDescent="0.2">
      <c r="B2225" s="4">
        <v>1961</v>
      </c>
      <c r="C2225" s="59">
        <v>25139.32</v>
      </c>
      <c r="D2225" s="59">
        <v>25139.32</v>
      </c>
      <c r="E2225" s="59">
        <v>25139.32</v>
      </c>
      <c r="F2225" s="59">
        <v>19462.16</v>
      </c>
      <c r="G2225" s="59">
        <v>19083.5</v>
      </c>
      <c r="H2225" s="59">
        <v>18374.849999999999</v>
      </c>
      <c r="I2225" s="59">
        <v>12832.05</v>
      </c>
      <c r="J2225" s="59">
        <v>12832.05</v>
      </c>
      <c r="K2225" s="59">
        <v>12832.05</v>
      </c>
      <c r="L2225" s="59">
        <v>12832.05</v>
      </c>
      <c r="M2225" s="59">
        <v>12832.05</v>
      </c>
      <c r="N2225" s="59">
        <v>12832.05</v>
      </c>
      <c r="O2225" s="59">
        <v>12832.05</v>
      </c>
      <c r="P2225" s="59">
        <v>12832.05</v>
      </c>
      <c r="Q2225" s="59">
        <v>12832.05</v>
      </c>
      <c r="R2225" s="59">
        <v>12832.05</v>
      </c>
    </row>
    <row r="2226" spans="2:18" x14ac:dyDescent="0.2">
      <c r="B2226" s="4">
        <v>1960</v>
      </c>
      <c r="C2226" s="59">
        <v>70994.89</v>
      </c>
      <c r="D2226" s="59">
        <v>70994.89</v>
      </c>
      <c r="E2226" s="59">
        <v>70192.600000000006</v>
      </c>
      <c r="F2226" s="59">
        <v>63287.46</v>
      </c>
      <c r="G2226" s="59">
        <v>45823.62</v>
      </c>
      <c r="H2226" s="59">
        <v>45823.62</v>
      </c>
      <c r="I2226" s="59">
        <v>45823.62</v>
      </c>
      <c r="J2226" s="59">
        <v>45714.53</v>
      </c>
      <c r="K2226" s="59">
        <v>44976.33</v>
      </c>
      <c r="L2226" s="59">
        <v>44976.33</v>
      </c>
      <c r="M2226" s="59">
        <v>44976.33</v>
      </c>
      <c r="N2226" s="59">
        <v>41599.14</v>
      </c>
      <c r="O2226" s="59">
        <v>41599.14</v>
      </c>
      <c r="P2226" s="59">
        <v>41599.14</v>
      </c>
      <c r="Q2226" s="59">
        <v>41599.14</v>
      </c>
      <c r="R2226" s="59">
        <v>41599.14</v>
      </c>
    </row>
    <row r="2227" spans="2:18" x14ac:dyDescent="0.2">
      <c r="B2227" s="4">
        <v>1959</v>
      </c>
      <c r="C2227" s="59">
        <v>44836.53</v>
      </c>
      <c r="D2227" s="59">
        <v>44836.53</v>
      </c>
      <c r="E2227" s="59">
        <v>44300.41</v>
      </c>
      <c r="F2227" s="59">
        <v>41949.440000000002</v>
      </c>
      <c r="G2227" s="59">
        <v>32330.59</v>
      </c>
      <c r="H2227" s="59">
        <v>29366.59</v>
      </c>
      <c r="I2227" s="59">
        <v>26448.799999999999</v>
      </c>
      <c r="J2227" s="59">
        <v>26169.24</v>
      </c>
      <c r="K2227" s="59">
        <v>26169.24</v>
      </c>
      <c r="L2227" s="59">
        <v>26169.24</v>
      </c>
      <c r="M2227" s="59">
        <v>26169.24</v>
      </c>
      <c r="N2227" s="59">
        <v>25071.79</v>
      </c>
      <c r="O2227" s="59">
        <v>25071.79</v>
      </c>
      <c r="P2227" s="59">
        <v>25071.79</v>
      </c>
      <c r="Q2227" s="59">
        <v>25071.79</v>
      </c>
      <c r="R2227" s="59">
        <v>25071.79</v>
      </c>
    </row>
    <row r="2228" spans="2:18" x14ac:dyDescent="0.2">
      <c r="B2228" s="4">
        <v>1958</v>
      </c>
      <c r="C2228" s="59">
        <v>33946.42</v>
      </c>
      <c r="D2228" s="59">
        <v>33946.42</v>
      </c>
      <c r="E2228" s="59">
        <v>32469.03</v>
      </c>
      <c r="F2228" s="59">
        <v>32220.85</v>
      </c>
      <c r="G2228" s="59">
        <v>27442.61</v>
      </c>
      <c r="H2228" s="59">
        <v>25863.439999999999</v>
      </c>
      <c r="I2228" s="59">
        <v>25094.880000000001</v>
      </c>
      <c r="J2228" s="59">
        <v>24906.79</v>
      </c>
      <c r="K2228" s="59">
        <v>24906.79</v>
      </c>
      <c r="L2228" s="59">
        <v>24906.79</v>
      </c>
      <c r="M2228" s="59">
        <v>24906.79</v>
      </c>
      <c r="N2228" s="59">
        <v>24906.79</v>
      </c>
      <c r="O2228" s="59">
        <v>24906.79</v>
      </c>
      <c r="P2228" s="59">
        <v>24906.79</v>
      </c>
      <c r="Q2228" s="59">
        <v>24906.79</v>
      </c>
      <c r="R2228" s="59">
        <v>24906.79</v>
      </c>
    </row>
    <row r="2229" spans="2:18" x14ac:dyDescent="0.2">
      <c r="B2229" s="4">
        <v>1957</v>
      </c>
      <c r="C2229" s="59">
        <v>6246.74</v>
      </c>
      <c r="D2229" s="59">
        <v>6246.74</v>
      </c>
      <c r="E2229" s="59">
        <v>6246.74</v>
      </c>
      <c r="F2229" s="59">
        <v>1663.2</v>
      </c>
      <c r="G2229" s="59">
        <v>1453.83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42831.58</v>
      </c>
      <c r="D2230" s="59">
        <v>42831.58</v>
      </c>
      <c r="E2230" s="59">
        <v>41159.83</v>
      </c>
      <c r="F2230" s="59">
        <v>41159.83</v>
      </c>
      <c r="G2230" s="59">
        <v>39838.21</v>
      </c>
      <c r="H2230" s="59">
        <v>39838.21</v>
      </c>
      <c r="I2230" s="59">
        <v>39838.21</v>
      </c>
      <c r="J2230" s="59">
        <v>33488.410000000003</v>
      </c>
      <c r="K2230" s="59">
        <v>33488.410000000003</v>
      </c>
      <c r="L2230" s="59">
        <v>33488.410000000003</v>
      </c>
      <c r="M2230" s="59">
        <v>33488.410000000003</v>
      </c>
      <c r="N2230" s="59">
        <v>33488.410000000003</v>
      </c>
      <c r="O2230" s="59">
        <v>33488.410000000003</v>
      </c>
      <c r="P2230" s="59">
        <v>33488.410000000003</v>
      </c>
      <c r="Q2230" s="59">
        <v>33488.410000000003</v>
      </c>
      <c r="R2230" s="59">
        <v>33488.410000000003</v>
      </c>
    </row>
    <row r="2231" spans="2:18" x14ac:dyDescent="0.2">
      <c r="B2231" s="4">
        <v>1955</v>
      </c>
      <c r="C2231" s="59">
        <v>11455.87</v>
      </c>
      <c r="D2231" s="59">
        <v>11249.36</v>
      </c>
      <c r="E2231" s="59">
        <v>11249.36</v>
      </c>
      <c r="F2231" s="59">
        <v>8377.6</v>
      </c>
      <c r="G2231" s="59">
        <v>8377.6</v>
      </c>
      <c r="H2231" s="59">
        <v>8377.6</v>
      </c>
      <c r="I2231" s="59">
        <v>7804.77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24114.11</v>
      </c>
      <c r="D2232" s="59">
        <v>24114.11</v>
      </c>
      <c r="E2232" s="59">
        <v>24114.11</v>
      </c>
      <c r="F2232" s="59">
        <v>24114.11</v>
      </c>
      <c r="G2232" s="59">
        <v>24114.11</v>
      </c>
      <c r="H2232" s="59">
        <v>22972.67</v>
      </c>
      <c r="I2232" s="59">
        <v>22972.67</v>
      </c>
      <c r="J2232" s="59">
        <v>22972.67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17939.39</v>
      </c>
      <c r="D2233" s="59">
        <v>17939.39</v>
      </c>
      <c r="E2233" s="59">
        <v>17939.39</v>
      </c>
      <c r="F2233" s="59">
        <v>15695.35</v>
      </c>
      <c r="G2233" s="59">
        <v>15695.35</v>
      </c>
      <c r="H2233" s="59">
        <v>7843.57</v>
      </c>
      <c r="I2233" s="59">
        <v>7843.57</v>
      </c>
      <c r="J2233" s="59">
        <v>7843.57</v>
      </c>
      <c r="K2233" s="59">
        <v>7843.57</v>
      </c>
      <c r="L2233" s="59">
        <v>7843.57</v>
      </c>
      <c r="M2233" s="59">
        <v>7843.57</v>
      </c>
      <c r="N2233" s="59">
        <v>7843.57</v>
      </c>
      <c r="O2233" s="59">
        <v>7843.57</v>
      </c>
      <c r="P2233" s="59">
        <v>7843.57</v>
      </c>
      <c r="Q2233" s="59">
        <v>7843.57</v>
      </c>
      <c r="R2233" s="59">
        <v>7843.57</v>
      </c>
    </row>
    <row r="2234" spans="2:18" x14ac:dyDescent="0.2">
      <c r="B2234" s="4">
        <v>1952</v>
      </c>
      <c r="C2234" s="59">
        <v>5842.86</v>
      </c>
      <c r="D2234" s="59">
        <v>5842.86</v>
      </c>
      <c r="E2234" s="59">
        <v>5842.86</v>
      </c>
      <c r="F2234" s="59">
        <v>5238.84</v>
      </c>
      <c r="G2234" s="59">
        <v>5238.84</v>
      </c>
      <c r="H2234" s="59">
        <v>2011.17</v>
      </c>
      <c r="I2234" s="59">
        <v>2011.17</v>
      </c>
      <c r="J2234" s="59">
        <v>1240.97</v>
      </c>
      <c r="K2234" s="59">
        <v>1240.97</v>
      </c>
      <c r="L2234" s="59">
        <v>1240.97</v>
      </c>
      <c r="M2234" s="59">
        <v>1240.97</v>
      </c>
      <c r="N2234" s="59">
        <v>1240.97</v>
      </c>
      <c r="O2234" s="59">
        <v>1240.97</v>
      </c>
      <c r="P2234" s="59">
        <v>1240.97</v>
      </c>
      <c r="Q2234" s="59">
        <v>1240.97</v>
      </c>
      <c r="R2234" s="59">
        <v>1240.97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21607.360000000001</v>
      </c>
      <c r="D2236" s="59">
        <v>21607.360000000001</v>
      </c>
      <c r="E2236" s="59">
        <v>21607.360000000001</v>
      </c>
      <c r="F2236" s="59">
        <v>21607.360000000001</v>
      </c>
      <c r="G2236" s="59">
        <v>21607.360000000001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376.82</v>
      </c>
      <c r="D2237" s="59">
        <v>376.82</v>
      </c>
      <c r="E2237" s="59">
        <v>376.82</v>
      </c>
      <c r="F2237" s="59">
        <v>376.82</v>
      </c>
      <c r="G2237" s="59">
        <v>376.82</v>
      </c>
      <c r="H2237" s="59">
        <v>376.82</v>
      </c>
      <c r="I2237" s="59">
        <v>376.82</v>
      </c>
      <c r="J2237" s="59">
        <v>376.82</v>
      </c>
      <c r="K2237" s="59">
        <v>376.82</v>
      </c>
      <c r="L2237" s="59">
        <v>376.82</v>
      </c>
      <c r="M2237" s="59">
        <v>376.82</v>
      </c>
      <c r="N2237" s="59">
        <v>376.82</v>
      </c>
      <c r="O2237" s="59">
        <v>376.82</v>
      </c>
      <c r="P2237" s="59">
        <v>376.82</v>
      </c>
      <c r="Q2237" s="59">
        <v>376.82</v>
      </c>
      <c r="R2237" s="59">
        <v>376.82</v>
      </c>
    </row>
    <row r="2238" spans="2:18" x14ac:dyDescent="0.2">
      <c r="B2238" s="4">
        <v>1948</v>
      </c>
      <c r="C2238" s="59">
        <v>26869.22</v>
      </c>
      <c r="D2238" s="59">
        <v>26869.22</v>
      </c>
      <c r="E2238" s="59">
        <v>26869.22</v>
      </c>
      <c r="F2238" s="59">
        <v>14183.37</v>
      </c>
      <c r="G2238" s="59">
        <v>14183.37</v>
      </c>
      <c r="H2238" s="59">
        <v>8653.94</v>
      </c>
      <c r="I2238" s="59">
        <v>8653.94</v>
      </c>
      <c r="J2238" s="59">
        <v>8653.94</v>
      </c>
      <c r="K2238" s="59">
        <v>8653.94</v>
      </c>
      <c r="L2238" s="59">
        <v>8653.94</v>
      </c>
      <c r="M2238" s="59">
        <v>8653.94</v>
      </c>
      <c r="N2238" s="59">
        <v>8653.94</v>
      </c>
      <c r="O2238" s="59">
        <v>8653.94</v>
      </c>
      <c r="P2238" s="59">
        <v>8653.94</v>
      </c>
      <c r="Q2238" s="59">
        <v>8653.94</v>
      </c>
      <c r="R2238" s="59">
        <v>8653.94</v>
      </c>
    </row>
    <row r="2239" spans="2:18" x14ac:dyDescent="0.2">
      <c r="B2239" s="4">
        <v>1947</v>
      </c>
      <c r="C2239" s="59">
        <v>39582.11</v>
      </c>
      <c r="D2239" s="59">
        <v>39582.11</v>
      </c>
      <c r="E2239" s="59">
        <v>39582.11</v>
      </c>
      <c r="F2239" s="59">
        <v>39582.11</v>
      </c>
      <c r="G2239" s="59">
        <v>39582.11</v>
      </c>
      <c r="H2239" s="59">
        <v>39582.11</v>
      </c>
      <c r="I2239" s="59">
        <v>39582.11</v>
      </c>
      <c r="J2239" s="59">
        <v>39582.11</v>
      </c>
      <c r="K2239" s="59">
        <v>39582.11</v>
      </c>
      <c r="L2239" s="59">
        <v>39582.11</v>
      </c>
      <c r="M2239" s="59">
        <v>26491.38</v>
      </c>
      <c r="N2239" s="59">
        <v>26491.38</v>
      </c>
      <c r="O2239" s="59">
        <v>26491.38</v>
      </c>
      <c r="P2239" s="59">
        <v>26491.38</v>
      </c>
      <c r="Q2239" s="59">
        <v>26491.38</v>
      </c>
      <c r="R2239" s="59">
        <v>26491.38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2216661.21</v>
      </c>
      <c r="E2257" s="6">
        <f>SUM(E2178:E2256)</f>
        <v>2187617.6599999997</v>
      </c>
      <c r="F2257" s="6">
        <f>SUM(F2177:F2256)</f>
        <v>2128050.3700000006</v>
      </c>
      <c r="G2257" s="6">
        <f>SUM(G2176:G2256)</f>
        <v>2103531.4600000009</v>
      </c>
      <c r="H2257" s="6">
        <f t="shared" ref="H2257:M2257" si="23">SUM(H2170:H2256)</f>
        <v>2046966.3500000006</v>
      </c>
      <c r="I2257" s="6">
        <f t="shared" si="23"/>
        <v>2033270.6500000001</v>
      </c>
      <c r="J2257" s="6">
        <f t="shared" si="23"/>
        <v>2016734.96</v>
      </c>
      <c r="K2257" s="6">
        <f t="shared" si="23"/>
        <v>1988772.9700000004</v>
      </c>
      <c r="L2257" s="6">
        <f t="shared" si="23"/>
        <v>1986526.9000000006</v>
      </c>
      <c r="M2257" s="6">
        <f t="shared" si="23"/>
        <v>1969764.5300000003</v>
      </c>
      <c r="N2257" s="13">
        <f>SUM(N2166:N2256)</f>
        <v>1960136.87</v>
      </c>
      <c r="O2257" s="13">
        <f>SUM(O2166:O2256)</f>
        <v>1960136.87</v>
      </c>
      <c r="P2257" s="13">
        <f>SUM(P2166:P2256)</f>
        <v>1960136.87</v>
      </c>
      <c r="Q2257" s="13">
        <f>SUM(Q2166:Q2256)</f>
        <v>1959777.9500000002</v>
      </c>
      <c r="R2257" s="13">
        <f>SUM(R2165:R2256)</f>
        <v>1959777.9500000002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 t="shared" ref="H2351:M2351" si="24">SUM(H2264:H2350)</f>
        <v>0</v>
      </c>
      <c r="I2351" s="6">
        <f t="shared" si="24"/>
        <v>0</v>
      </c>
      <c r="J2351" s="6">
        <f t="shared" si="24"/>
        <v>0</v>
      </c>
      <c r="K2351" s="6">
        <f t="shared" si="24"/>
        <v>0</v>
      </c>
      <c r="L2351" s="6">
        <f t="shared" si="24"/>
        <v>0</v>
      </c>
      <c r="M2351" s="6">
        <f t="shared" si="24"/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 t="shared" ref="H2445:M2445" si="25">SUM(H2358:H2444)</f>
        <v>0</v>
      </c>
      <c r="I2445" s="6">
        <f t="shared" si="25"/>
        <v>0</v>
      </c>
      <c r="J2445" s="6">
        <f t="shared" si="25"/>
        <v>0</v>
      </c>
      <c r="K2445" s="6">
        <f t="shared" si="25"/>
        <v>0</v>
      </c>
      <c r="L2445" s="6">
        <f t="shared" si="25"/>
        <v>0</v>
      </c>
      <c r="M2445" s="6">
        <f t="shared" si="25"/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 t="shared" ref="H2539:M2539" si="26">SUM(H2452:H2538)</f>
        <v>0</v>
      </c>
      <c r="I2539" s="6">
        <f t="shared" si="26"/>
        <v>0</v>
      </c>
      <c r="J2539" s="6">
        <f t="shared" si="26"/>
        <v>0</v>
      </c>
      <c r="K2539" s="6">
        <f t="shared" si="26"/>
        <v>0</v>
      </c>
      <c r="L2539" s="6">
        <f t="shared" si="26"/>
        <v>0</v>
      </c>
      <c r="M2539" s="6">
        <f t="shared" si="26"/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/>
      <c r="P2556" s="59"/>
      <c r="Q2556" s="59"/>
      <c r="R2556" s="59"/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/>
      <c r="P2557" s="59"/>
      <c r="Q2557" s="59"/>
      <c r="R2557" s="59"/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/>
      <c r="P2558" s="59"/>
      <c r="Q2558" s="59"/>
      <c r="R2558" s="59"/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/>
      <c r="P2559" s="59"/>
      <c r="Q2559" s="59"/>
      <c r="R2559" s="59"/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/>
      <c r="P2560" s="59"/>
      <c r="Q2560" s="59"/>
      <c r="R2560" s="59"/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/>
      <c r="P2561" s="59"/>
      <c r="Q2561" s="59"/>
      <c r="R2561" s="59"/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/>
      <c r="P2562" s="59"/>
      <c r="Q2562" s="59"/>
      <c r="R2562" s="59"/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/>
      <c r="P2563" s="59"/>
      <c r="Q2563" s="59"/>
      <c r="R2563" s="59"/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/>
      <c r="P2564" s="59"/>
      <c r="Q2564" s="59"/>
      <c r="R2564" s="59"/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/>
      <c r="P2565" s="59"/>
      <c r="Q2565" s="59"/>
      <c r="R2565" s="59"/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/>
      <c r="P2566" s="59"/>
      <c r="Q2566" s="59"/>
      <c r="R2566" s="59"/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/>
      <c r="P2567" s="59"/>
      <c r="Q2567" s="59"/>
      <c r="R2567" s="59"/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/>
      <c r="P2568" s="59"/>
      <c r="Q2568" s="59"/>
      <c r="R2568" s="59"/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/>
      <c r="P2569" s="59"/>
      <c r="Q2569" s="59"/>
      <c r="R2569" s="59"/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/>
      <c r="P2570" s="59"/>
      <c r="Q2570" s="59"/>
      <c r="R2570" s="59"/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/>
      <c r="P2571" s="59"/>
      <c r="Q2571" s="59"/>
      <c r="R2571" s="59"/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/>
      <c r="P2572" s="59"/>
      <c r="Q2572" s="59"/>
      <c r="R2572" s="59"/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/>
      <c r="P2573" s="59"/>
      <c r="Q2573" s="59"/>
      <c r="R2573" s="59"/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/>
      <c r="P2574" s="59"/>
      <c r="Q2574" s="59"/>
      <c r="R2574" s="59"/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/>
      <c r="P2575" s="59"/>
      <c r="Q2575" s="59"/>
      <c r="R2575" s="59"/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/>
      <c r="P2576" s="59"/>
      <c r="Q2576" s="59"/>
      <c r="R2576" s="59"/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/>
      <c r="P2577" s="59"/>
      <c r="Q2577" s="59"/>
      <c r="R2577" s="59"/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/>
      <c r="P2578" s="59"/>
      <c r="Q2578" s="59"/>
      <c r="R2578" s="59"/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/>
      <c r="P2579" s="59"/>
      <c r="Q2579" s="59"/>
      <c r="R2579" s="59"/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/>
      <c r="P2580" s="59"/>
      <c r="Q2580" s="59"/>
      <c r="R2580" s="59"/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/>
      <c r="P2581" s="59"/>
      <c r="Q2581" s="59"/>
      <c r="R2581" s="59"/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/>
      <c r="P2582" s="59"/>
      <c r="Q2582" s="59"/>
      <c r="R2582" s="59"/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/>
      <c r="P2583" s="59"/>
      <c r="Q2583" s="59"/>
      <c r="R2583" s="59"/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/>
      <c r="P2584" s="59"/>
      <c r="Q2584" s="59"/>
      <c r="R2584" s="59"/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/>
      <c r="P2585" s="59"/>
      <c r="Q2585" s="59"/>
      <c r="R2585" s="59"/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/>
      <c r="P2586" s="59"/>
      <c r="Q2586" s="59"/>
      <c r="R2586" s="59"/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/>
      <c r="P2587" s="59"/>
      <c r="Q2587" s="59"/>
      <c r="R2587" s="59"/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/>
      <c r="P2588" s="59"/>
      <c r="Q2588" s="59"/>
      <c r="R2588" s="59"/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/>
      <c r="P2589" s="59"/>
      <c r="Q2589" s="59"/>
      <c r="R2589" s="59"/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/>
      <c r="P2590" s="59"/>
      <c r="Q2590" s="59"/>
      <c r="R2590" s="59"/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/>
      <c r="P2591" s="59"/>
      <c r="Q2591" s="59"/>
      <c r="R2591" s="59"/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/>
      <c r="P2592" s="59"/>
      <c r="Q2592" s="59"/>
      <c r="R2592" s="59"/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/>
      <c r="P2593" s="59"/>
      <c r="Q2593" s="59"/>
      <c r="R2593" s="59"/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/>
      <c r="P2594" s="59"/>
      <c r="Q2594" s="59"/>
      <c r="R2594" s="59"/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/>
      <c r="P2595" s="59"/>
      <c r="Q2595" s="59"/>
      <c r="R2595" s="59"/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/>
      <c r="P2596" s="59"/>
      <c r="Q2596" s="59"/>
      <c r="R2596" s="59"/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/>
      <c r="P2597" s="59"/>
      <c r="Q2597" s="59"/>
      <c r="R2597" s="59"/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/>
      <c r="P2598" s="59"/>
      <c r="Q2598" s="59"/>
      <c r="R2598" s="59"/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/>
      <c r="P2599" s="59"/>
      <c r="Q2599" s="59"/>
      <c r="R2599" s="59"/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/>
      <c r="P2600" s="59"/>
      <c r="Q2600" s="59"/>
      <c r="R2600" s="59"/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/>
      <c r="P2601" s="59"/>
      <c r="Q2601" s="59"/>
      <c r="R2601" s="59"/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/>
      <c r="P2602" s="59"/>
      <c r="Q2602" s="59"/>
      <c r="R2602" s="59"/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/>
      <c r="P2603" s="59"/>
      <c r="Q2603" s="59"/>
      <c r="R2603" s="59"/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/>
      <c r="P2604" s="59"/>
      <c r="Q2604" s="59"/>
      <c r="R2604" s="59"/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/>
      <c r="P2605" s="59"/>
      <c r="Q2605" s="59"/>
      <c r="R2605" s="59"/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/>
      <c r="P2606" s="59"/>
      <c r="Q2606" s="59"/>
      <c r="R2606" s="59"/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/>
      <c r="P2607" s="59"/>
      <c r="Q2607" s="59"/>
      <c r="R2607" s="59"/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/>
      <c r="P2608" s="59"/>
      <c r="Q2608" s="59"/>
      <c r="R2608" s="59"/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/>
      <c r="P2609" s="59"/>
      <c r="Q2609" s="59"/>
      <c r="R2609" s="59"/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/>
      <c r="P2610" s="59"/>
      <c r="Q2610" s="59"/>
      <c r="R2610" s="59"/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/>
      <c r="P2611" s="59"/>
      <c r="Q2611" s="59"/>
      <c r="R2611" s="59"/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/>
      <c r="P2612" s="59"/>
      <c r="Q2612" s="59"/>
      <c r="R2612" s="59"/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/>
      <c r="P2613" s="59"/>
      <c r="Q2613" s="59"/>
      <c r="R2613" s="59"/>
    </row>
    <row r="2614" spans="2:18" x14ac:dyDescent="0.2">
      <c r="B2614" s="4">
        <v>1948</v>
      </c>
      <c r="C2614" s="59">
        <v>3017.97</v>
      </c>
      <c r="D2614" s="59">
        <v>3017.97</v>
      </c>
      <c r="E2614" s="59">
        <v>3017.97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/>
      <c r="P2614" s="59"/>
      <c r="Q2614" s="59"/>
      <c r="R2614" s="59"/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/>
      <c r="P2615" s="59"/>
      <c r="Q2615" s="59"/>
      <c r="R2615" s="59"/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/>
      <c r="P2616" s="59"/>
      <c r="Q2616" s="59"/>
      <c r="R2616" s="59"/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/>
      <c r="P2617" s="59"/>
      <c r="Q2617" s="59"/>
      <c r="R2617" s="59"/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/>
      <c r="P2618" s="59"/>
      <c r="Q2618" s="59"/>
      <c r="R2618" s="59"/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/>
      <c r="P2619" s="59"/>
      <c r="Q2619" s="59"/>
      <c r="R2619" s="59"/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/>
      <c r="P2620" s="59"/>
      <c r="Q2620" s="59"/>
      <c r="R2620" s="59"/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/>
      <c r="P2621" s="59"/>
      <c r="Q2621" s="59"/>
      <c r="R2621" s="59"/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/>
      <c r="P2622" s="59"/>
      <c r="Q2622" s="59"/>
      <c r="R2622" s="59"/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/>
      <c r="P2623" s="59"/>
      <c r="Q2623" s="59"/>
      <c r="R2623" s="59"/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/>
      <c r="P2624" s="59"/>
      <c r="Q2624" s="59"/>
      <c r="R2624" s="59"/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/>
      <c r="P2625" s="59"/>
      <c r="Q2625" s="59"/>
      <c r="R2625" s="59"/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/>
      <c r="P2626" s="59"/>
      <c r="Q2626" s="59"/>
      <c r="R2626" s="59"/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/>
      <c r="P2627" s="59"/>
      <c r="Q2627" s="59"/>
      <c r="R2627" s="59"/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/>
      <c r="P2628" s="59"/>
      <c r="Q2628" s="59"/>
      <c r="R2628" s="59"/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/>
      <c r="P2629" s="59"/>
      <c r="Q2629" s="59"/>
      <c r="R2629" s="59"/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/>
      <c r="P2630" s="59"/>
      <c r="Q2630" s="59"/>
      <c r="R2630" s="59"/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/>
      <c r="P2631" s="59"/>
      <c r="Q2631" s="59"/>
      <c r="R2631" s="59"/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3017.97</v>
      </c>
      <c r="E2633" s="6">
        <f>SUM(E2554:E2632)</f>
        <v>3017.97</v>
      </c>
      <c r="F2633" s="6">
        <f>SUM(F2553:F2632)</f>
        <v>0</v>
      </c>
      <c r="G2633" s="6">
        <f>SUM(G2552:G2632)</f>
        <v>0</v>
      </c>
      <c r="H2633" s="6">
        <f t="shared" ref="H2633:M2633" si="27">SUM(H2546:H2632)</f>
        <v>0</v>
      </c>
      <c r="I2633" s="6">
        <f t="shared" si="27"/>
        <v>0</v>
      </c>
      <c r="J2633" s="6">
        <f t="shared" si="27"/>
        <v>0</v>
      </c>
      <c r="K2633" s="6">
        <f t="shared" si="27"/>
        <v>0</v>
      </c>
      <c r="L2633" s="6">
        <f t="shared" si="27"/>
        <v>0</v>
      </c>
      <c r="M2633" s="6">
        <f t="shared" si="27"/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 t="shared" ref="H2727:M2727" si="28">SUM(H2640:H2726)</f>
        <v>0</v>
      </c>
      <c r="I2727" s="6">
        <f t="shared" si="28"/>
        <v>0</v>
      </c>
      <c r="J2727" s="6">
        <f t="shared" si="28"/>
        <v>0</v>
      </c>
      <c r="K2727" s="6">
        <f t="shared" si="28"/>
        <v>0</v>
      </c>
      <c r="L2727" s="6">
        <f t="shared" si="28"/>
        <v>0</v>
      </c>
      <c r="M2727" s="6">
        <f t="shared" si="28"/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346409.67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691384.56</v>
      </c>
      <c r="R2730" s="59">
        <v>775000.52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1031934.07</v>
      </c>
      <c r="Q2731" s="59">
        <v>1069931.21</v>
      </c>
      <c r="R2731" s="59">
        <v>1069931.21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262668.53999999998</v>
      </c>
      <c r="P2732" s="59">
        <v>274077.58</v>
      </c>
      <c r="Q2732" s="59">
        <v>274077.58</v>
      </c>
      <c r="R2732" s="59">
        <v>274077.58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464916.36</v>
      </c>
      <c r="O2733" s="59">
        <v>513808.99</v>
      </c>
      <c r="P2733" s="59">
        <v>513808.99</v>
      </c>
      <c r="Q2733" s="59">
        <v>513808.99</v>
      </c>
      <c r="R2733" s="59">
        <v>513808.99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440285.79</v>
      </c>
      <c r="N2734" s="59">
        <v>464030.05</v>
      </c>
      <c r="O2734" s="59">
        <v>475522.63</v>
      </c>
      <c r="P2734" s="59">
        <v>475522.63</v>
      </c>
      <c r="Q2734" s="59">
        <v>475522.63</v>
      </c>
      <c r="R2734" s="59">
        <v>475522.63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500905.2</v>
      </c>
      <c r="M2735" s="59">
        <v>603801.06999999995</v>
      </c>
      <c r="N2735" s="59">
        <v>603801.06999999995</v>
      </c>
      <c r="O2735" s="59">
        <v>603801.06999999995</v>
      </c>
      <c r="P2735" s="59">
        <v>603801.06999999995</v>
      </c>
      <c r="Q2735" s="59">
        <v>603801.06999999995</v>
      </c>
      <c r="R2735" s="59">
        <v>603801.06999999995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319242.51</v>
      </c>
      <c r="L2736" s="59">
        <v>366958.38</v>
      </c>
      <c r="M2736" s="59">
        <v>377645.45</v>
      </c>
      <c r="N2736" s="59">
        <v>377645.45</v>
      </c>
      <c r="O2736" s="59">
        <v>378337.32</v>
      </c>
      <c r="P2736" s="59">
        <v>378337.32</v>
      </c>
      <c r="Q2736" s="59">
        <v>378337.32</v>
      </c>
      <c r="R2736" s="59">
        <v>378337.32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522727.8</v>
      </c>
      <c r="K2737" s="59">
        <v>522727.8</v>
      </c>
      <c r="L2737" s="59">
        <v>522372.58</v>
      </c>
      <c r="M2737" s="59">
        <v>522372.58</v>
      </c>
      <c r="N2737" s="59">
        <v>522372.58</v>
      </c>
      <c r="O2737" s="59">
        <v>522372.58</v>
      </c>
      <c r="P2737" s="59">
        <v>522372.58</v>
      </c>
      <c r="Q2737" s="59">
        <v>522372.58</v>
      </c>
      <c r="R2737" s="59">
        <v>520992.82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573879.34</v>
      </c>
      <c r="J2738" s="59">
        <v>573879.34</v>
      </c>
      <c r="K2738" s="59">
        <v>573879.34</v>
      </c>
      <c r="L2738" s="59">
        <v>573929.34</v>
      </c>
      <c r="M2738" s="59">
        <v>573929.34</v>
      </c>
      <c r="N2738" s="59">
        <v>573929.34</v>
      </c>
      <c r="O2738" s="59">
        <v>571853.97</v>
      </c>
      <c r="P2738" s="59">
        <v>571853.97</v>
      </c>
      <c r="Q2738" s="59">
        <v>571853.97</v>
      </c>
      <c r="R2738" s="59">
        <v>571853.97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894271.8</v>
      </c>
      <c r="I2739" s="59">
        <v>894271.8</v>
      </c>
      <c r="J2739" s="59">
        <v>894271.8</v>
      </c>
      <c r="K2739" s="59">
        <v>894271.8</v>
      </c>
      <c r="L2739" s="59">
        <v>894271.8</v>
      </c>
      <c r="M2739" s="59">
        <v>853372.19</v>
      </c>
      <c r="N2739" s="59">
        <v>853372.19</v>
      </c>
      <c r="O2739" s="59">
        <v>853372.19</v>
      </c>
      <c r="P2739" s="59">
        <v>853372.19</v>
      </c>
      <c r="Q2739" s="59">
        <v>853372.19</v>
      </c>
      <c r="R2739" s="59">
        <v>853372.19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963923.18</v>
      </c>
      <c r="H2740" s="59">
        <v>1007349.37</v>
      </c>
      <c r="I2740" s="59">
        <v>1007349.37</v>
      </c>
      <c r="J2740" s="59">
        <v>1039926.99</v>
      </c>
      <c r="K2740" s="59">
        <v>1039926.99</v>
      </c>
      <c r="L2740" s="59">
        <v>1039926.99</v>
      </c>
      <c r="M2740" s="59">
        <v>1039926.99</v>
      </c>
      <c r="N2740" s="59">
        <v>1039926.99</v>
      </c>
      <c r="O2740" s="59">
        <v>1039926.99</v>
      </c>
      <c r="P2740" s="59">
        <v>1039926.99</v>
      </c>
      <c r="Q2740" s="59">
        <v>1039926.99</v>
      </c>
      <c r="R2740" s="59">
        <v>1039926.99</v>
      </c>
    </row>
    <row r="2741" spans="2:18" x14ac:dyDescent="0.2">
      <c r="B2741" s="4">
        <v>2009</v>
      </c>
      <c r="C2741" s="28"/>
      <c r="D2741" s="28"/>
      <c r="E2741" s="28"/>
      <c r="F2741" s="59">
        <v>649647.94999999995</v>
      </c>
      <c r="G2741" s="59">
        <v>649647.94999999995</v>
      </c>
      <c r="H2741" s="59">
        <v>650420.6</v>
      </c>
      <c r="I2741" s="59">
        <v>650420.6</v>
      </c>
      <c r="J2741" s="59">
        <v>650816.62</v>
      </c>
      <c r="K2741" s="59">
        <v>650816.62</v>
      </c>
      <c r="L2741" s="59">
        <v>650816.62</v>
      </c>
      <c r="M2741" s="59">
        <v>650816.62</v>
      </c>
      <c r="N2741" s="59">
        <v>650816.62</v>
      </c>
      <c r="O2741" s="59">
        <v>650816.62</v>
      </c>
      <c r="P2741" s="59">
        <v>650816.62</v>
      </c>
      <c r="Q2741" s="59">
        <v>650816.62</v>
      </c>
      <c r="R2741" s="59">
        <v>650816.62</v>
      </c>
    </row>
    <row r="2742" spans="2:18" x14ac:dyDescent="0.2">
      <c r="B2742" s="4">
        <v>2008</v>
      </c>
      <c r="C2742" s="28"/>
      <c r="D2742" s="28"/>
      <c r="E2742" s="59">
        <v>816107.58</v>
      </c>
      <c r="F2742" s="59">
        <v>816107.58</v>
      </c>
      <c r="G2742" s="59">
        <v>816107.58</v>
      </c>
      <c r="H2742" s="59">
        <v>816300.76</v>
      </c>
      <c r="I2742" s="59">
        <v>816633.74</v>
      </c>
      <c r="J2742" s="59">
        <v>816633.74</v>
      </c>
      <c r="K2742" s="59">
        <v>816633.74</v>
      </c>
      <c r="L2742" s="59">
        <v>816633.74</v>
      </c>
      <c r="M2742" s="59">
        <v>816633.74</v>
      </c>
      <c r="N2742" s="59">
        <v>816633.74</v>
      </c>
      <c r="O2742" s="59">
        <v>816633.74</v>
      </c>
      <c r="P2742" s="59">
        <v>816633.74</v>
      </c>
      <c r="Q2742" s="59">
        <v>816633.74</v>
      </c>
      <c r="R2742" s="59">
        <v>816633.74</v>
      </c>
    </row>
    <row r="2743" spans="2:18" x14ac:dyDescent="0.2">
      <c r="B2743" s="4">
        <v>2007</v>
      </c>
      <c r="C2743" s="28"/>
      <c r="D2743" s="59">
        <v>284085.07</v>
      </c>
      <c r="E2743" s="59">
        <v>284085.07</v>
      </c>
      <c r="F2743" s="59">
        <v>284085.07</v>
      </c>
      <c r="G2743" s="59">
        <v>284085.07</v>
      </c>
      <c r="H2743" s="59">
        <v>284085.07</v>
      </c>
      <c r="I2743" s="59">
        <v>284085.07</v>
      </c>
      <c r="J2743" s="59">
        <v>282917.09000000003</v>
      </c>
      <c r="K2743" s="59">
        <v>282917.09000000003</v>
      </c>
      <c r="L2743" s="59">
        <v>282917.09000000003</v>
      </c>
      <c r="M2743" s="59">
        <v>282917.09000000003</v>
      </c>
      <c r="N2743" s="59">
        <v>282917.09000000003</v>
      </c>
      <c r="O2743" s="59">
        <v>282917.09000000003</v>
      </c>
      <c r="P2743" s="59">
        <v>282917.09000000003</v>
      </c>
      <c r="Q2743" s="59">
        <v>282917.09000000003</v>
      </c>
      <c r="R2743" s="59">
        <v>282917.09000000003</v>
      </c>
    </row>
    <row r="2744" spans="2:18" x14ac:dyDescent="0.2">
      <c r="B2744" s="4">
        <v>2006</v>
      </c>
      <c r="C2744" s="59">
        <v>773008.6</v>
      </c>
      <c r="D2744" s="59">
        <v>773008.6</v>
      </c>
      <c r="E2744" s="59">
        <v>773008.6</v>
      </c>
      <c r="F2744" s="59">
        <v>773008.6</v>
      </c>
      <c r="G2744" s="59">
        <v>773008.6</v>
      </c>
      <c r="H2744" s="59">
        <v>773008.6</v>
      </c>
      <c r="I2744" s="59">
        <v>773008.6</v>
      </c>
      <c r="J2744" s="59">
        <v>773008.6</v>
      </c>
      <c r="K2744" s="59">
        <v>773008.6</v>
      </c>
      <c r="L2744" s="59">
        <v>773008.6</v>
      </c>
      <c r="M2744" s="59">
        <v>773008.6</v>
      </c>
      <c r="N2744" s="59">
        <v>773008.6</v>
      </c>
      <c r="O2744" s="59">
        <v>773008.6</v>
      </c>
      <c r="P2744" s="59">
        <v>773008.6</v>
      </c>
      <c r="Q2744" s="59">
        <v>773008.6</v>
      </c>
      <c r="R2744" s="59">
        <v>773008.6</v>
      </c>
    </row>
    <row r="2745" spans="2:18" x14ac:dyDescent="0.2">
      <c r="B2745" s="4">
        <v>2005</v>
      </c>
      <c r="C2745" s="59">
        <v>821712.32</v>
      </c>
      <c r="D2745" s="59">
        <v>821712.32</v>
      </c>
      <c r="E2745" s="59">
        <v>821712.32</v>
      </c>
      <c r="F2745" s="59">
        <v>821712.32</v>
      </c>
      <c r="G2745" s="59">
        <v>821712.32</v>
      </c>
      <c r="H2745" s="59">
        <v>821712.32</v>
      </c>
      <c r="I2745" s="59">
        <v>821712.32</v>
      </c>
      <c r="J2745" s="59">
        <v>823178.74</v>
      </c>
      <c r="K2745" s="59">
        <v>823178.74</v>
      </c>
      <c r="L2745" s="59">
        <v>823178.74</v>
      </c>
      <c r="M2745" s="59">
        <v>823178.74</v>
      </c>
      <c r="N2745" s="59">
        <v>823178.74</v>
      </c>
      <c r="O2745" s="59">
        <v>823178.74</v>
      </c>
      <c r="P2745" s="59">
        <v>823178.74</v>
      </c>
      <c r="Q2745" s="59">
        <v>823178.74</v>
      </c>
      <c r="R2745" s="59">
        <v>823178.74</v>
      </c>
    </row>
    <row r="2746" spans="2:18" x14ac:dyDescent="0.2">
      <c r="B2746" s="4">
        <v>2004</v>
      </c>
      <c r="C2746" s="59">
        <v>941951.69</v>
      </c>
      <c r="D2746" s="59">
        <v>941909.91</v>
      </c>
      <c r="E2746" s="59">
        <v>941909.91</v>
      </c>
      <c r="F2746" s="59">
        <v>942078.37</v>
      </c>
      <c r="G2746" s="59">
        <v>946260.37</v>
      </c>
      <c r="H2746" s="59">
        <v>946260.37</v>
      </c>
      <c r="I2746" s="59">
        <v>946260.37</v>
      </c>
      <c r="J2746" s="59">
        <v>946257.82</v>
      </c>
      <c r="K2746" s="59">
        <v>946257.82</v>
      </c>
      <c r="L2746" s="59">
        <v>946257.82</v>
      </c>
      <c r="M2746" s="59">
        <v>946257.82</v>
      </c>
      <c r="N2746" s="59">
        <v>946257.82</v>
      </c>
      <c r="O2746" s="59">
        <v>946257.82</v>
      </c>
      <c r="P2746" s="59">
        <v>946257.82</v>
      </c>
      <c r="Q2746" s="59">
        <v>946257.82</v>
      </c>
      <c r="R2746" s="59">
        <v>946257.82</v>
      </c>
    </row>
    <row r="2747" spans="2:18" x14ac:dyDescent="0.2">
      <c r="B2747" s="4">
        <v>2003</v>
      </c>
      <c r="C2747" s="59">
        <v>1586105.57</v>
      </c>
      <c r="D2747" s="59">
        <v>1586133.93</v>
      </c>
      <c r="E2747" s="59">
        <v>1586133.93</v>
      </c>
      <c r="F2747" s="59">
        <v>1586133.93</v>
      </c>
      <c r="G2747" s="59">
        <v>1576556.49</v>
      </c>
      <c r="H2747" s="59">
        <v>1576556.49</v>
      </c>
      <c r="I2747" s="59">
        <v>1576556.49</v>
      </c>
      <c r="J2747" s="59">
        <v>1576310.28</v>
      </c>
      <c r="K2747" s="59">
        <v>1576310.28</v>
      </c>
      <c r="L2747" s="59">
        <v>1576310.28</v>
      </c>
      <c r="M2747" s="59">
        <v>1576310.28</v>
      </c>
      <c r="N2747" s="59">
        <v>1576066.1</v>
      </c>
      <c r="O2747" s="59">
        <v>1576066.1</v>
      </c>
      <c r="P2747" s="59">
        <v>1576066.1</v>
      </c>
      <c r="Q2747" s="59">
        <v>1576066.1</v>
      </c>
      <c r="R2747" s="59">
        <v>1576066.1</v>
      </c>
    </row>
    <row r="2748" spans="2:18" x14ac:dyDescent="0.2">
      <c r="B2748" s="4">
        <v>2002</v>
      </c>
      <c r="C2748" s="59">
        <v>1511693.33</v>
      </c>
      <c r="D2748" s="59">
        <v>1511749.66</v>
      </c>
      <c r="E2748" s="59">
        <v>1511749.66</v>
      </c>
      <c r="F2748" s="59">
        <v>1511749.66</v>
      </c>
      <c r="G2748" s="59">
        <v>1514505.84</v>
      </c>
      <c r="H2748" s="59">
        <v>1514505.84</v>
      </c>
      <c r="I2748" s="59">
        <v>1514505.84</v>
      </c>
      <c r="J2748" s="59">
        <v>1514505.84</v>
      </c>
      <c r="K2748" s="59">
        <v>1514505.84</v>
      </c>
      <c r="L2748" s="59">
        <v>1514505.84</v>
      </c>
      <c r="M2748" s="59">
        <v>1514505.84</v>
      </c>
      <c r="N2748" s="59">
        <v>1514505.84</v>
      </c>
      <c r="O2748" s="59">
        <v>1514505.84</v>
      </c>
      <c r="P2748" s="59">
        <v>1514505.84</v>
      </c>
      <c r="Q2748" s="59">
        <v>1513700.96</v>
      </c>
      <c r="R2748" s="59">
        <v>1513700.96</v>
      </c>
    </row>
    <row r="2749" spans="2:18" x14ac:dyDescent="0.2">
      <c r="B2749" s="4">
        <v>2001</v>
      </c>
      <c r="C2749" s="59">
        <v>1309812.05</v>
      </c>
      <c r="D2749" s="59">
        <v>1309812.05</v>
      </c>
      <c r="E2749" s="59">
        <v>1309812.05</v>
      </c>
      <c r="F2749" s="59">
        <v>1309812.05</v>
      </c>
      <c r="G2749" s="59">
        <v>1306398.8400000001</v>
      </c>
      <c r="H2749" s="59">
        <v>1306398.8400000001</v>
      </c>
      <c r="I2749" s="59">
        <v>1306398.8400000001</v>
      </c>
      <c r="J2749" s="59">
        <v>1306168.5900000001</v>
      </c>
      <c r="K2749" s="59">
        <v>1306168.5900000001</v>
      </c>
      <c r="L2749" s="59">
        <v>1304457.8700000001</v>
      </c>
      <c r="M2749" s="59">
        <v>1304457.8700000001</v>
      </c>
      <c r="N2749" s="59">
        <v>1304457.8700000001</v>
      </c>
      <c r="O2749" s="59">
        <v>1304457.8700000001</v>
      </c>
      <c r="P2749" s="59">
        <v>1304457.8700000001</v>
      </c>
      <c r="Q2749" s="59">
        <v>1304457.8700000001</v>
      </c>
      <c r="R2749" s="59">
        <v>1304457.8700000001</v>
      </c>
    </row>
    <row r="2750" spans="2:18" x14ac:dyDescent="0.2">
      <c r="B2750" s="4">
        <v>2000</v>
      </c>
      <c r="C2750" s="59">
        <v>4756546.47</v>
      </c>
      <c r="D2750" s="59">
        <v>4756546.47</v>
      </c>
      <c r="E2750" s="59">
        <v>4756546.47</v>
      </c>
      <c r="F2750" s="59">
        <v>4754642.78</v>
      </c>
      <c r="G2750" s="59">
        <v>4741330.3600000003</v>
      </c>
      <c r="H2750" s="59">
        <v>4741330.3600000003</v>
      </c>
      <c r="I2750" s="59">
        <v>4741330.3600000003</v>
      </c>
      <c r="J2750" s="59">
        <v>4741330.3600000003</v>
      </c>
      <c r="K2750" s="59">
        <v>4741330.3600000003</v>
      </c>
      <c r="L2750" s="59">
        <v>4741330.3600000003</v>
      </c>
      <c r="M2750" s="59">
        <v>4741330.3600000003</v>
      </c>
      <c r="N2750" s="59">
        <v>4741330.3600000003</v>
      </c>
      <c r="O2750" s="59">
        <v>4741330.3600000003</v>
      </c>
      <c r="P2750" s="59">
        <v>4741330.3600000003</v>
      </c>
      <c r="Q2750" s="59">
        <v>4741330.3600000003</v>
      </c>
      <c r="R2750" s="59">
        <v>4741330.3600000003</v>
      </c>
    </row>
    <row r="2751" spans="2:18" x14ac:dyDescent="0.2">
      <c r="B2751" s="4">
        <v>1999</v>
      </c>
      <c r="C2751" s="59">
        <v>1633225.35</v>
      </c>
      <c r="D2751" s="59">
        <v>1633225.35</v>
      </c>
      <c r="E2751" s="59">
        <v>1633225.35</v>
      </c>
      <c r="F2751" s="59">
        <v>1633185.11</v>
      </c>
      <c r="G2751" s="59">
        <v>1637582.88</v>
      </c>
      <c r="H2751" s="59">
        <v>1637582.88</v>
      </c>
      <c r="I2751" s="59">
        <v>1637582.88</v>
      </c>
      <c r="J2751" s="59">
        <v>1637488.63</v>
      </c>
      <c r="K2751" s="59">
        <v>1637488.63</v>
      </c>
      <c r="L2751" s="59">
        <v>1637488.63</v>
      </c>
      <c r="M2751" s="59">
        <v>1637325</v>
      </c>
      <c r="N2751" s="59">
        <v>1637325</v>
      </c>
      <c r="O2751" s="59">
        <v>1637325</v>
      </c>
      <c r="P2751" s="59">
        <v>1637325</v>
      </c>
      <c r="Q2751" s="59">
        <v>1637325</v>
      </c>
      <c r="R2751" s="59">
        <v>1637325</v>
      </c>
    </row>
    <row r="2752" spans="2:18" x14ac:dyDescent="0.2">
      <c r="B2752" s="4">
        <v>1998</v>
      </c>
      <c r="C2752" s="59">
        <v>1217889.44</v>
      </c>
      <c r="D2752" s="59">
        <v>1217889.44</v>
      </c>
      <c r="E2752" s="59">
        <v>1217889.44</v>
      </c>
      <c r="F2752" s="59">
        <v>1217889.44</v>
      </c>
      <c r="G2752" s="59">
        <v>1213922.3899999999</v>
      </c>
      <c r="H2752" s="59">
        <v>1213922.3899999999</v>
      </c>
      <c r="I2752" s="59">
        <v>1213922.3899999999</v>
      </c>
      <c r="J2752" s="59">
        <v>1213922.3899999999</v>
      </c>
      <c r="K2752" s="59">
        <v>1213878.8799999999</v>
      </c>
      <c r="L2752" s="59">
        <v>1213878.8799999999</v>
      </c>
      <c r="M2752" s="59">
        <v>1213878.8799999999</v>
      </c>
      <c r="N2752" s="59">
        <v>1213218.73</v>
      </c>
      <c r="O2752" s="59">
        <v>1213218.73</v>
      </c>
      <c r="P2752" s="59">
        <v>1213218.73</v>
      </c>
      <c r="Q2752" s="59">
        <v>1212514.74</v>
      </c>
      <c r="R2752" s="59">
        <v>1212514.74</v>
      </c>
    </row>
    <row r="2753" spans="2:18" x14ac:dyDescent="0.2">
      <c r="B2753" s="4">
        <v>1997</v>
      </c>
      <c r="C2753" s="59">
        <v>1510855.44</v>
      </c>
      <c r="D2753" s="59">
        <v>1510855.44</v>
      </c>
      <c r="E2753" s="59">
        <v>1510855.44</v>
      </c>
      <c r="F2753" s="59">
        <v>1510855.44</v>
      </c>
      <c r="G2753" s="59">
        <v>1514840.96</v>
      </c>
      <c r="H2753" s="59">
        <v>1514840.96</v>
      </c>
      <c r="I2753" s="59">
        <v>1514840.96</v>
      </c>
      <c r="J2753" s="59">
        <v>1514627.67</v>
      </c>
      <c r="K2753" s="59">
        <v>1514627.67</v>
      </c>
      <c r="L2753" s="59">
        <v>1511961.22</v>
      </c>
      <c r="M2753" s="59">
        <v>1511961.22</v>
      </c>
      <c r="N2753" s="59">
        <v>1511961.22</v>
      </c>
      <c r="O2753" s="59">
        <v>1511961.22</v>
      </c>
      <c r="P2753" s="59">
        <v>1511961.22</v>
      </c>
      <c r="Q2753" s="59">
        <v>1511961.22</v>
      </c>
      <c r="R2753" s="59">
        <v>1498422.84</v>
      </c>
    </row>
    <row r="2754" spans="2:18" x14ac:dyDescent="0.2">
      <c r="B2754" s="4">
        <v>1996</v>
      </c>
      <c r="C2754" s="59">
        <v>1079755.22</v>
      </c>
      <c r="D2754" s="59">
        <v>1079755.22</v>
      </c>
      <c r="E2754" s="59">
        <v>1079755.22</v>
      </c>
      <c r="F2754" s="59">
        <v>1079168.3600000001</v>
      </c>
      <c r="G2754" s="59">
        <v>1078666.52</v>
      </c>
      <c r="H2754" s="59">
        <v>1078666.52</v>
      </c>
      <c r="I2754" s="59">
        <v>1078666.52</v>
      </c>
      <c r="J2754" s="59">
        <v>1078666.52</v>
      </c>
      <c r="K2754" s="59">
        <v>1076405.05</v>
      </c>
      <c r="L2754" s="59">
        <v>1076405.05</v>
      </c>
      <c r="M2754" s="59">
        <v>1076405.05</v>
      </c>
      <c r="N2754" s="59">
        <v>1076405.05</v>
      </c>
      <c r="O2754" s="59">
        <v>1076405.05</v>
      </c>
      <c r="P2754" s="59">
        <v>1076405.05</v>
      </c>
      <c r="Q2754" s="59">
        <v>1076405.05</v>
      </c>
      <c r="R2754" s="59">
        <v>1076405.05</v>
      </c>
    </row>
    <row r="2755" spans="2:18" x14ac:dyDescent="0.2">
      <c r="B2755" s="4">
        <v>1995</v>
      </c>
      <c r="C2755" s="59">
        <v>773127.61</v>
      </c>
      <c r="D2755" s="59">
        <v>773127.61</v>
      </c>
      <c r="E2755" s="59">
        <v>773127.61</v>
      </c>
      <c r="F2755" s="59">
        <v>773127.61</v>
      </c>
      <c r="G2755" s="59">
        <v>771536.39</v>
      </c>
      <c r="H2755" s="59">
        <v>771536.39</v>
      </c>
      <c r="I2755" s="59">
        <v>771536.39</v>
      </c>
      <c r="J2755" s="59">
        <v>771536.39</v>
      </c>
      <c r="K2755" s="59">
        <v>771536.39</v>
      </c>
      <c r="L2755" s="59">
        <v>770171.4</v>
      </c>
      <c r="M2755" s="59">
        <v>770171.4</v>
      </c>
      <c r="N2755" s="59">
        <v>770171.4</v>
      </c>
      <c r="O2755" s="59">
        <v>770171.4</v>
      </c>
      <c r="P2755" s="59">
        <v>770171.4</v>
      </c>
      <c r="Q2755" s="59">
        <v>770171.4</v>
      </c>
      <c r="R2755" s="59">
        <v>770171.4</v>
      </c>
    </row>
    <row r="2756" spans="2:18" x14ac:dyDescent="0.2">
      <c r="B2756" s="4">
        <v>1994</v>
      </c>
      <c r="C2756" s="59">
        <v>685852.21</v>
      </c>
      <c r="D2756" s="59">
        <v>683168.11</v>
      </c>
      <c r="E2756" s="59">
        <v>682622.54</v>
      </c>
      <c r="F2756" s="59">
        <v>682622.54</v>
      </c>
      <c r="G2756" s="59">
        <v>750871.14</v>
      </c>
      <c r="H2756" s="59">
        <v>750871.14</v>
      </c>
      <c r="I2756" s="59">
        <v>750871.14</v>
      </c>
      <c r="J2756" s="59">
        <v>750871.14</v>
      </c>
      <c r="K2756" s="59">
        <v>750871.14</v>
      </c>
      <c r="L2756" s="59">
        <v>746377.2</v>
      </c>
      <c r="M2756" s="59">
        <v>746377.2</v>
      </c>
      <c r="N2756" s="59">
        <v>746377.2</v>
      </c>
      <c r="O2756" s="59">
        <v>746377.2</v>
      </c>
      <c r="P2756" s="59">
        <v>746377.2</v>
      </c>
      <c r="Q2756" s="59">
        <v>746377.2</v>
      </c>
      <c r="R2756" s="59">
        <v>746377.2</v>
      </c>
    </row>
    <row r="2757" spans="2:18" x14ac:dyDescent="0.2">
      <c r="B2757" s="4">
        <v>1993</v>
      </c>
      <c r="C2757" s="59">
        <v>1290475.31</v>
      </c>
      <c r="D2757" s="59">
        <v>1288446.3899999999</v>
      </c>
      <c r="E2757" s="59">
        <v>1288446.3899999999</v>
      </c>
      <c r="F2757" s="59">
        <v>1283359.03</v>
      </c>
      <c r="G2757" s="59">
        <v>1212502.8600000001</v>
      </c>
      <c r="H2757" s="59">
        <v>1212502.8600000001</v>
      </c>
      <c r="I2757" s="59">
        <v>1212502.8600000001</v>
      </c>
      <c r="J2757" s="59">
        <v>1212502.8600000001</v>
      </c>
      <c r="K2757" s="59">
        <v>1212502.8600000001</v>
      </c>
      <c r="L2757" s="59">
        <v>1210725.8400000001</v>
      </c>
      <c r="M2757" s="59">
        <v>1210725.8400000001</v>
      </c>
      <c r="N2757" s="59">
        <v>1210725.8400000001</v>
      </c>
      <c r="O2757" s="59">
        <v>1210725.8400000001</v>
      </c>
      <c r="P2757" s="59">
        <v>1210725.8400000001</v>
      </c>
      <c r="Q2757" s="59">
        <v>1210725.8400000001</v>
      </c>
      <c r="R2757" s="59">
        <v>1210725.8400000001</v>
      </c>
    </row>
    <row r="2758" spans="2:18" x14ac:dyDescent="0.2">
      <c r="B2758" s="4">
        <v>1992</v>
      </c>
      <c r="C2758" s="59">
        <v>500861.61</v>
      </c>
      <c r="D2758" s="59">
        <v>500861.61</v>
      </c>
      <c r="E2758" s="59">
        <v>500861.61</v>
      </c>
      <c r="F2758" s="59">
        <v>500861.61</v>
      </c>
      <c r="G2758" s="59">
        <v>497342.99</v>
      </c>
      <c r="H2758" s="59">
        <v>497342.99</v>
      </c>
      <c r="I2758" s="59">
        <v>497342.99</v>
      </c>
      <c r="J2758" s="59">
        <v>497342.99</v>
      </c>
      <c r="K2758" s="59">
        <v>497342.99</v>
      </c>
      <c r="L2758" s="59">
        <v>497342.99</v>
      </c>
      <c r="M2758" s="59">
        <v>497342.99</v>
      </c>
      <c r="N2758" s="59">
        <v>497342.99</v>
      </c>
      <c r="O2758" s="59">
        <v>497342.99</v>
      </c>
      <c r="P2758" s="59">
        <v>497342.99</v>
      </c>
      <c r="Q2758" s="59">
        <v>497342.99</v>
      </c>
      <c r="R2758" s="59">
        <v>497342.99</v>
      </c>
    </row>
    <row r="2759" spans="2:18" x14ac:dyDescent="0.2">
      <c r="B2759" s="4">
        <v>1991</v>
      </c>
      <c r="C2759" s="59">
        <v>366685.73</v>
      </c>
      <c r="D2759" s="59">
        <v>366685.73</v>
      </c>
      <c r="E2759" s="59">
        <v>366685.73</v>
      </c>
      <c r="F2759" s="59">
        <v>366685.73</v>
      </c>
      <c r="G2759" s="59">
        <v>366303.14</v>
      </c>
      <c r="H2759" s="59">
        <v>366303.14</v>
      </c>
      <c r="I2759" s="59">
        <v>366303.14</v>
      </c>
      <c r="J2759" s="59">
        <v>366303.14</v>
      </c>
      <c r="K2759" s="59">
        <v>366303.14</v>
      </c>
      <c r="L2759" s="59">
        <v>366258.81</v>
      </c>
      <c r="M2759" s="59">
        <v>365985.71</v>
      </c>
      <c r="N2759" s="59">
        <v>365985.71</v>
      </c>
      <c r="O2759" s="59">
        <v>365985.71</v>
      </c>
      <c r="P2759" s="59">
        <v>365985.71</v>
      </c>
      <c r="Q2759" s="59">
        <v>365985.71</v>
      </c>
      <c r="R2759" s="59">
        <v>365985.71</v>
      </c>
    </row>
    <row r="2760" spans="2:18" x14ac:dyDescent="0.2">
      <c r="B2760" s="4">
        <v>1990</v>
      </c>
      <c r="C2760" s="59">
        <v>308786.71999999997</v>
      </c>
      <c r="D2760" s="59">
        <v>308786.71999999997</v>
      </c>
      <c r="E2760" s="59">
        <v>308786.71999999997</v>
      </c>
      <c r="F2760" s="59">
        <v>311002.8</v>
      </c>
      <c r="G2760" s="59">
        <v>310922.34000000003</v>
      </c>
      <c r="H2760" s="59">
        <v>310922.34000000003</v>
      </c>
      <c r="I2760" s="59">
        <v>310922.34000000003</v>
      </c>
      <c r="J2760" s="59">
        <v>310922.34000000003</v>
      </c>
      <c r="K2760" s="59">
        <v>310922.34000000003</v>
      </c>
      <c r="L2760" s="59">
        <v>310922.34000000003</v>
      </c>
      <c r="M2760" s="59">
        <v>310922.34000000003</v>
      </c>
      <c r="N2760" s="59">
        <v>310922.34000000003</v>
      </c>
      <c r="O2760" s="59">
        <v>310922.34000000003</v>
      </c>
      <c r="P2760" s="59">
        <v>310922.34000000003</v>
      </c>
      <c r="Q2760" s="59">
        <v>310922.34000000003</v>
      </c>
      <c r="R2760" s="59">
        <v>310922.34000000003</v>
      </c>
    </row>
    <row r="2761" spans="2:18" x14ac:dyDescent="0.2">
      <c r="B2761" s="4">
        <v>1989</v>
      </c>
      <c r="C2761" s="59">
        <v>10618.65</v>
      </c>
      <c r="D2761" s="59">
        <v>10618.65</v>
      </c>
      <c r="E2761" s="59">
        <v>10527.49</v>
      </c>
      <c r="F2761" s="59">
        <v>10432.48</v>
      </c>
      <c r="G2761" s="59">
        <v>10421.81</v>
      </c>
      <c r="H2761" s="59">
        <v>10421.81</v>
      </c>
      <c r="I2761" s="59">
        <v>10421.81</v>
      </c>
      <c r="J2761" s="59">
        <v>10421.81</v>
      </c>
      <c r="K2761" s="59">
        <v>10421.81</v>
      </c>
      <c r="L2761" s="59">
        <v>10421.81</v>
      </c>
      <c r="M2761" s="59">
        <v>10421.81</v>
      </c>
      <c r="N2761" s="59">
        <v>10406.85</v>
      </c>
      <c r="O2761" s="59">
        <v>10406.85</v>
      </c>
      <c r="P2761" s="59">
        <v>10406.85</v>
      </c>
      <c r="Q2761" s="59">
        <v>10406.85</v>
      </c>
      <c r="R2761" s="59">
        <v>10406.85</v>
      </c>
    </row>
    <row r="2762" spans="2:18" x14ac:dyDescent="0.2">
      <c r="B2762" s="4">
        <v>1988</v>
      </c>
      <c r="C2762" s="59">
        <v>18164.11</v>
      </c>
      <c r="D2762" s="59">
        <v>18164.11</v>
      </c>
      <c r="E2762" s="59">
        <v>18164.11</v>
      </c>
      <c r="F2762" s="59">
        <v>18286.07</v>
      </c>
      <c r="G2762" s="59">
        <v>18286.07</v>
      </c>
      <c r="H2762" s="59">
        <v>18280.57</v>
      </c>
      <c r="I2762" s="59">
        <v>18280.57</v>
      </c>
      <c r="J2762" s="59">
        <v>18280.57</v>
      </c>
      <c r="K2762" s="59">
        <v>18280.57</v>
      </c>
      <c r="L2762" s="59">
        <v>18280.57</v>
      </c>
      <c r="M2762" s="59">
        <v>18280.57</v>
      </c>
      <c r="N2762" s="59">
        <v>18253.580000000002</v>
      </c>
      <c r="O2762" s="59">
        <v>18253.580000000002</v>
      </c>
      <c r="P2762" s="59">
        <v>18253.580000000002</v>
      </c>
      <c r="Q2762" s="59">
        <v>18253.580000000002</v>
      </c>
      <c r="R2762" s="59">
        <v>18253.580000000002</v>
      </c>
    </row>
    <row r="2763" spans="2:18" x14ac:dyDescent="0.2">
      <c r="B2763" s="4">
        <v>1987</v>
      </c>
      <c r="C2763" s="59">
        <v>4862.21</v>
      </c>
      <c r="D2763" s="59">
        <v>4862.21</v>
      </c>
      <c r="E2763" s="59">
        <v>4862.21</v>
      </c>
      <c r="F2763" s="59">
        <v>4862.21</v>
      </c>
      <c r="G2763" s="59">
        <v>4852.17</v>
      </c>
      <c r="H2763" s="59">
        <v>4852.17</v>
      </c>
      <c r="I2763" s="59">
        <v>4852.17</v>
      </c>
      <c r="J2763" s="59">
        <v>4852.17</v>
      </c>
      <c r="K2763" s="59">
        <v>4852.17</v>
      </c>
      <c r="L2763" s="59">
        <v>4852.17</v>
      </c>
      <c r="M2763" s="59">
        <v>4852.17</v>
      </c>
      <c r="N2763" s="59">
        <v>4852.17</v>
      </c>
      <c r="O2763" s="59">
        <v>4852.17</v>
      </c>
      <c r="P2763" s="59">
        <v>4852.17</v>
      </c>
      <c r="Q2763" s="59">
        <v>4852.17</v>
      </c>
      <c r="R2763" s="59">
        <v>4852.17</v>
      </c>
    </row>
    <row r="2764" spans="2:18" x14ac:dyDescent="0.2">
      <c r="B2764" s="4">
        <v>1986</v>
      </c>
      <c r="C2764" s="59">
        <v>799.26</v>
      </c>
      <c r="D2764" s="59">
        <v>799.26</v>
      </c>
      <c r="E2764" s="59">
        <v>799.26</v>
      </c>
      <c r="F2764" s="59">
        <v>799.26</v>
      </c>
      <c r="G2764" s="59">
        <v>797.57</v>
      </c>
      <c r="H2764" s="59">
        <v>797.57</v>
      </c>
      <c r="I2764" s="59">
        <v>797.57</v>
      </c>
      <c r="J2764" s="59">
        <v>797.57</v>
      </c>
      <c r="K2764" s="59">
        <v>797.57</v>
      </c>
      <c r="L2764" s="59">
        <v>797.57</v>
      </c>
      <c r="M2764" s="59">
        <v>797.57</v>
      </c>
      <c r="N2764" s="59">
        <v>797.57</v>
      </c>
      <c r="O2764" s="59">
        <v>797.57</v>
      </c>
      <c r="P2764" s="59">
        <v>797.57</v>
      </c>
      <c r="Q2764" s="59">
        <v>797.57</v>
      </c>
      <c r="R2764" s="59">
        <v>797.57</v>
      </c>
    </row>
    <row r="2765" spans="2:18" x14ac:dyDescent="0.2">
      <c r="B2765" s="4">
        <v>1985</v>
      </c>
      <c r="C2765" s="59">
        <v>831.56</v>
      </c>
      <c r="D2765" s="59">
        <v>831.56</v>
      </c>
      <c r="E2765" s="59">
        <v>831.56</v>
      </c>
      <c r="F2765" s="59">
        <v>895.87</v>
      </c>
      <c r="G2765" s="59">
        <v>830.72</v>
      </c>
      <c r="H2765" s="59">
        <v>830.72</v>
      </c>
      <c r="I2765" s="59">
        <v>830.72</v>
      </c>
      <c r="J2765" s="59">
        <v>830.72</v>
      </c>
      <c r="K2765" s="59">
        <v>830.72</v>
      </c>
      <c r="L2765" s="59">
        <v>830.72</v>
      </c>
      <c r="M2765" s="59">
        <v>830.72</v>
      </c>
      <c r="N2765" s="59">
        <v>830.72</v>
      </c>
      <c r="O2765" s="59">
        <v>830.72</v>
      </c>
      <c r="P2765" s="59">
        <v>830.72</v>
      </c>
      <c r="Q2765" s="59">
        <v>830.72</v>
      </c>
      <c r="R2765" s="59">
        <v>830.72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624.34</v>
      </c>
      <c r="D2767" s="59">
        <v>624.34</v>
      </c>
      <c r="E2767" s="59">
        <v>624.34</v>
      </c>
      <c r="F2767" s="59">
        <v>624.34</v>
      </c>
      <c r="G2767" s="59">
        <v>619.13</v>
      </c>
      <c r="H2767" s="59">
        <v>619.13</v>
      </c>
      <c r="I2767" s="59">
        <v>619.13</v>
      </c>
      <c r="J2767" s="59">
        <v>619.13</v>
      </c>
      <c r="K2767" s="59">
        <v>619.13</v>
      </c>
      <c r="L2767" s="59">
        <v>619.13</v>
      </c>
      <c r="M2767" s="59">
        <v>619.13</v>
      </c>
      <c r="N2767" s="59">
        <v>619.13</v>
      </c>
      <c r="O2767" s="59">
        <v>619.13</v>
      </c>
      <c r="P2767" s="59">
        <v>619.13</v>
      </c>
      <c r="Q2767" s="59">
        <v>619.13</v>
      </c>
      <c r="R2767" s="59">
        <v>619.13</v>
      </c>
    </row>
    <row r="2768" spans="2:18" x14ac:dyDescent="0.2">
      <c r="B2768" s="4">
        <v>1982</v>
      </c>
      <c r="C2768" s="59">
        <v>1081.97</v>
      </c>
      <c r="D2768" s="59">
        <v>1081.97</v>
      </c>
      <c r="E2768" s="59">
        <v>1081.97</v>
      </c>
      <c r="F2768" s="59">
        <v>1081.97</v>
      </c>
      <c r="G2768" s="59">
        <v>1088.28</v>
      </c>
      <c r="H2768" s="59">
        <v>1088.28</v>
      </c>
      <c r="I2768" s="59">
        <v>1088.28</v>
      </c>
      <c r="J2768" s="59">
        <v>1088.28</v>
      </c>
      <c r="K2768" s="59">
        <v>1088.28</v>
      </c>
      <c r="L2768" s="59">
        <v>1088.28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708.2</v>
      </c>
      <c r="D2769" s="59">
        <v>708.2</v>
      </c>
      <c r="E2769" s="59">
        <v>708.2</v>
      </c>
      <c r="F2769" s="59">
        <v>702.97</v>
      </c>
      <c r="G2769" s="59">
        <v>702.97</v>
      </c>
      <c r="H2769" s="59">
        <v>702.97</v>
      </c>
      <c r="I2769" s="59">
        <v>702.97</v>
      </c>
      <c r="J2769" s="59">
        <v>702.97</v>
      </c>
      <c r="K2769" s="59">
        <v>702.97</v>
      </c>
      <c r="L2769" s="59">
        <v>702.97</v>
      </c>
      <c r="M2769" s="59">
        <v>702.97</v>
      </c>
      <c r="N2769" s="59">
        <v>702.97</v>
      </c>
      <c r="O2769" s="59">
        <v>702.97</v>
      </c>
      <c r="P2769" s="59">
        <v>702.97</v>
      </c>
      <c r="Q2769" s="59">
        <v>702.97</v>
      </c>
      <c r="R2769" s="59">
        <v>702.97</v>
      </c>
    </row>
    <row r="2770" spans="2:18" x14ac:dyDescent="0.2">
      <c r="B2770" s="4">
        <v>1980</v>
      </c>
      <c r="C2770" s="59">
        <v>1201.17</v>
      </c>
      <c r="D2770" s="59">
        <v>1201.17</v>
      </c>
      <c r="E2770" s="59">
        <v>1201.17</v>
      </c>
      <c r="F2770" s="59">
        <v>1210.3599999999999</v>
      </c>
      <c r="G2770" s="59">
        <v>1207.1600000000001</v>
      </c>
      <c r="H2770" s="59">
        <v>1207.1600000000001</v>
      </c>
      <c r="I2770" s="59">
        <v>1207.1600000000001</v>
      </c>
      <c r="J2770" s="59">
        <v>1207.1600000000001</v>
      </c>
      <c r="K2770" s="59">
        <v>1207.1600000000001</v>
      </c>
      <c r="L2770" s="59">
        <v>1207.1600000000001</v>
      </c>
      <c r="M2770" s="59">
        <v>1207.1600000000001</v>
      </c>
      <c r="N2770" s="59">
        <v>1207.1600000000001</v>
      </c>
      <c r="O2770" s="59">
        <v>1207.1600000000001</v>
      </c>
      <c r="P2770" s="59">
        <v>1207.1600000000001</v>
      </c>
      <c r="Q2770" s="59">
        <v>1207.1600000000001</v>
      </c>
      <c r="R2770" s="59">
        <v>1207.1600000000001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712.74</v>
      </c>
      <c r="D2772" s="59">
        <v>712.74</v>
      </c>
      <c r="E2772" s="59">
        <v>712.74</v>
      </c>
      <c r="F2772" s="59">
        <v>712.74</v>
      </c>
      <c r="G2772" s="59">
        <v>702.18</v>
      </c>
      <c r="H2772" s="59">
        <v>702.18</v>
      </c>
      <c r="I2772" s="59">
        <v>702.18</v>
      </c>
      <c r="J2772" s="59">
        <v>702.18</v>
      </c>
      <c r="K2772" s="59">
        <v>702.18</v>
      </c>
      <c r="L2772" s="59">
        <v>702.18</v>
      </c>
      <c r="M2772" s="59">
        <v>702.18</v>
      </c>
      <c r="N2772" s="59">
        <v>702.18</v>
      </c>
      <c r="O2772" s="59">
        <v>702.18</v>
      </c>
      <c r="P2772" s="59">
        <v>702.18</v>
      </c>
      <c r="Q2772" s="59">
        <v>702.18</v>
      </c>
      <c r="R2772" s="59">
        <v>702.18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1066.58</v>
      </c>
      <c r="D2774" s="59">
        <v>1066.58</v>
      </c>
      <c r="E2774" s="59">
        <v>1066.58</v>
      </c>
      <c r="F2774" s="59">
        <v>1066.58</v>
      </c>
      <c r="G2774" s="59">
        <v>1066.58</v>
      </c>
      <c r="H2774" s="59">
        <v>1030.46</v>
      </c>
      <c r="I2774" s="59">
        <v>1030.46</v>
      </c>
      <c r="J2774" s="59">
        <v>1030.46</v>
      </c>
      <c r="K2774" s="59">
        <v>1030.46</v>
      </c>
      <c r="L2774" s="59">
        <v>1030.46</v>
      </c>
      <c r="M2774" s="59">
        <v>1030.46</v>
      </c>
      <c r="N2774" s="59">
        <v>1030.46</v>
      </c>
      <c r="O2774" s="59">
        <v>1030.46</v>
      </c>
      <c r="P2774" s="59">
        <v>1030.46</v>
      </c>
      <c r="Q2774" s="59">
        <v>1030.46</v>
      </c>
      <c r="R2774" s="59">
        <v>1030.46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21388430.419999991</v>
      </c>
      <c r="E2821" s="6">
        <f>SUM(E2742:E2820)</f>
        <v>22203901.269999992</v>
      </c>
      <c r="F2821" s="6">
        <f>SUM(F2741:F2820)</f>
        <v>22848410.829999994</v>
      </c>
      <c r="G2821" s="6">
        <f>SUM(G2740:G2820)</f>
        <v>23788602.849999998</v>
      </c>
      <c r="H2821" s="6">
        <f t="shared" ref="H2821:M2821" si="29">SUM(H2734:H2820)</f>
        <v>24727225.050000001</v>
      </c>
      <c r="I2821" s="6">
        <f t="shared" si="29"/>
        <v>25301437.370000001</v>
      </c>
      <c r="J2821" s="6">
        <f t="shared" si="29"/>
        <v>25856650.699999996</v>
      </c>
      <c r="K2821" s="6">
        <f t="shared" si="29"/>
        <v>26173588.229999997</v>
      </c>
      <c r="L2821" s="6">
        <f t="shared" si="29"/>
        <v>26709846.629999992</v>
      </c>
      <c r="M2821" s="6">
        <f t="shared" si="29"/>
        <v>27221290.739999991</v>
      </c>
      <c r="N2821" s="13">
        <f>SUM(N2730:N2820)</f>
        <v>27709005.079999994</v>
      </c>
      <c r="O2821" s="13">
        <f>SUM(O2730:O2820)</f>
        <v>28030675.329999994</v>
      </c>
      <c r="P2821" s="13">
        <f>SUM(P2730:P2820)</f>
        <v>29074018.439999998</v>
      </c>
      <c r="Q2821" s="13">
        <f>SUM(Q2730:Q2820)</f>
        <v>29801891.269999992</v>
      </c>
      <c r="R2821" s="13">
        <f>SUM(R2729:R2820)</f>
        <v>30216998.759999994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 t="shared" ref="H2915:M2915" si="30">SUM(H2828:H2914)</f>
        <v>0</v>
      </c>
      <c r="I2915" s="6">
        <f t="shared" si="30"/>
        <v>0</v>
      </c>
      <c r="J2915" s="6">
        <f t="shared" si="30"/>
        <v>0</v>
      </c>
      <c r="K2915" s="6">
        <f t="shared" si="30"/>
        <v>0</v>
      </c>
      <c r="L2915" s="6">
        <f t="shared" si="30"/>
        <v>0</v>
      </c>
      <c r="M2915" s="6">
        <f t="shared" si="30"/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 t="shared" ref="H3009:M3009" si="31">SUM(H2922:H3008)</f>
        <v>0</v>
      </c>
      <c r="I3009" s="6">
        <f t="shared" si="31"/>
        <v>0</v>
      </c>
      <c r="J3009" s="6">
        <f t="shared" si="31"/>
        <v>0</v>
      </c>
      <c r="K3009" s="6">
        <f t="shared" si="31"/>
        <v>0</v>
      </c>
      <c r="L3009" s="6">
        <f t="shared" si="31"/>
        <v>0</v>
      </c>
      <c r="M3009" s="6">
        <f t="shared" si="31"/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 t="shared" ref="H3103:M3103" si="32">SUM(H3016:H3102)</f>
        <v>0</v>
      </c>
      <c r="I3103" s="6">
        <f t="shared" si="32"/>
        <v>0</v>
      </c>
      <c r="J3103" s="6">
        <f t="shared" si="32"/>
        <v>0</v>
      </c>
      <c r="K3103" s="6">
        <f t="shared" si="32"/>
        <v>0</v>
      </c>
      <c r="L3103" s="6">
        <f t="shared" si="32"/>
        <v>0</v>
      </c>
      <c r="M3103" s="6">
        <f t="shared" si="32"/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 t="shared" ref="H3197:M3197" si="33">SUM(H3110:H3196)</f>
        <v>0</v>
      </c>
      <c r="I3197" s="6">
        <f t="shared" si="33"/>
        <v>0</v>
      </c>
      <c r="J3197" s="6">
        <f t="shared" si="33"/>
        <v>0</v>
      </c>
      <c r="K3197" s="6">
        <f t="shared" si="33"/>
        <v>0</v>
      </c>
      <c r="L3197" s="6">
        <f t="shared" si="33"/>
        <v>0</v>
      </c>
      <c r="M3197" s="6">
        <f t="shared" si="33"/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 t="shared" ref="H3291:M3291" si="34">SUM(H3204:H3290)</f>
        <v>0</v>
      </c>
      <c r="I3291" s="6">
        <f t="shared" si="34"/>
        <v>0</v>
      </c>
      <c r="J3291" s="6">
        <f t="shared" si="34"/>
        <v>0</v>
      </c>
      <c r="K3291" s="6">
        <f t="shared" si="34"/>
        <v>0</v>
      </c>
      <c r="L3291" s="6">
        <f t="shared" si="34"/>
        <v>0</v>
      </c>
      <c r="M3291" s="6">
        <f t="shared" si="34"/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98769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145120.45000000001</v>
      </c>
      <c r="R3294" s="59">
        <v>145497.39000000001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49074.23</v>
      </c>
      <c r="Q3295" s="59">
        <v>49074.23</v>
      </c>
      <c r="R3295" s="59">
        <v>49074.23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55127.92</v>
      </c>
      <c r="P3296" s="59">
        <v>55127.92</v>
      </c>
      <c r="Q3296" s="59">
        <v>55127.92</v>
      </c>
      <c r="R3296" s="59">
        <v>55127.92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4027.51</v>
      </c>
      <c r="O3297" s="59">
        <v>4027.51</v>
      </c>
      <c r="P3297" s="59">
        <v>4027.51</v>
      </c>
      <c r="Q3297" s="59">
        <v>4027.51</v>
      </c>
      <c r="R3297" s="59">
        <v>4027.51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66755.5</v>
      </c>
      <c r="N3298" s="59">
        <v>66755.5</v>
      </c>
      <c r="O3298" s="59">
        <v>66755.5</v>
      </c>
      <c r="P3298" s="59">
        <v>66755.5</v>
      </c>
      <c r="Q3298" s="59">
        <v>66755.5</v>
      </c>
      <c r="R3298" s="59">
        <v>66755.5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44856.38</v>
      </c>
      <c r="M3299" s="59">
        <v>44856.38</v>
      </c>
      <c r="N3299" s="59">
        <v>44856.38</v>
      </c>
      <c r="O3299" s="59">
        <v>44856.38</v>
      </c>
      <c r="P3299" s="59">
        <v>44856.38</v>
      </c>
      <c r="Q3299" s="59">
        <v>44856.38</v>
      </c>
      <c r="R3299" s="59">
        <v>44856.38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23616</v>
      </c>
      <c r="L3300" s="59">
        <v>23616</v>
      </c>
      <c r="M3300" s="59">
        <v>23616</v>
      </c>
      <c r="N3300" s="59">
        <v>23616</v>
      </c>
      <c r="O3300" s="59">
        <v>23616</v>
      </c>
      <c r="P3300" s="59">
        <v>23616</v>
      </c>
      <c r="Q3300" s="59">
        <v>23616</v>
      </c>
      <c r="R3300" s="59">
        <v>23616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50745.62</v>
      </c>
      <c r="K3301" s="59">
        <v>50745.62</v>
      </c>
      <c r="L3301" s="59">
        <v>50745.62</v>
      </c>
      <c r="M3301" s="59">
        <v>50745.62</v>
      </c>
      <c r="N3301" s="59">
        <v>50745.62</v>
      </c>
      <c r="O3301" s="59">
        <v>50745.62</v>
      </c>
      <c r="P3301" s="59">
        <v>50745.62</v>
      </c>
      <c r="Q3301" s="59">
        <v>50745.62</v>
      </c>
      <c r="R3301" s="59">
        <v>50745.62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12628.61</v>
      </c>
      <c r="J3302" s="59">
        <v>12628.61</v>
      </c>
      <c r="K3302" s="59">
        <v>12628.61</v>
      </c>
      <c r="L3302" s="59">
        <v>12628.61</v>
      </c>
      <c r="M3302" s="59">
        <v>12628.61</v>
      </c>
      <c r="N3302" s="59">
        <v>12628.61</v>
      </c>
      <c r="O3302" s="59">
        <v>12628.61</v>
      </c>
      <c r="P3302" s="59">
        <v>12628.61</v>
      </c>
      <c r="Q3302" s="59">
        <v>12628.61</v>
      </c>
      <c r="R3302" s="59">
        <v>12628.61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27062.32</v>
      </c>
      <c r="I3303" s="59">
        <v>27062.32</v>
      </c>
      <c r="J3303" s="59">
        <v>27062.32</v>
      </c>
      <c r="K3303" s="59">
        <v>27062.32</v>
      </c>
      <c r="L3303" s="59">
        <v>27062.32</v>
      </c>
      <c r="M3303" s="59">
        <v>27062.32</v>
      </c>
      <c r="N3303" s="59">
        <v>27062.32</v>
      </c>
      <c r="O3303" s="59">
        <v>27062.32</v>
      </c>
      <c r="P3303" s="59">
        <v>27062.32</v>
      </c>
      <c r="Q3303" s="59">
        <v>27062.32</v>
      </c>
      <c r="R3303" s="59">
        <v>27062.32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26092.6</v>
      </c>
      <c r="H3304" s="59">
        <v>26092.6</v>
      </c>
      <c r="I3304" s="59">
        <v>26092.6</v>
      </c>
      <c r="J3304" s="59">
        <v>26092.6</v>
      </c>
      <c r="K3304" s="59">
        <v>26092.6</v>
      </c>
      <c r="L3304" s="59">
        <v>26092.6</v>
      </c>
      <c r="M3304" s="59">
        <v>26092.6</v>
      </c>
      <c r="N3304" s="59">
        <v>26092.6</v>
      </c>
      <c r="O3304" s="59">
        <v>26092.6</v>
      </c>
      <c r="P3304" s="59">
        <v>26092.6</v>
      </c>
      <c r="Q3304" s="59">
        <v>26092.6</v>
      </c>
      <c r="R3304" s="59">
        <v>26092.6</v>
      </c>
    </row>
    <row r="3305" spans="2:18" x14ac:dyDescent="0.2">
      <c r="B3305" s="4">
        <v>2009</v>
      </c>
      <c r="C3305" s="28"/>
      <c r="D3305" s="28"/>
      <c r="E3305" s="28"/>
      <c r="F3305" s="59">
        <v>50145.65</v>
      </c>
      <c r="G3305" s="59">
        <v>50145.65</v>
      </c>
      <c r="H3305" s="59">
        <v>50145.65</v>
      </c>
      <c r="I3305" s="59">
        <v>50145.65</v>
      </c>
      <c r="J3305" s="59">
        <v>50145.65</v>
      </c>
      <c r="K3305" s="59">
        <v>50145.65</v>
      </c>
      <c r="L3305" s="59">
        <v>50145.65</v>
      </c>
      <c r="M3305" s="59">
        <v>50145.65</v>
      </c>
      <c r="N3305" s="59">
        <v>50145.65</v>
      </c>
      <c r="O3305" s="59">
        <v>50145.65</v>
      </c>
      <c r="P3305" s="59">
        <v>50145.65</v>
      </c>
      <c r="Q3305" s="59">
        <v>50145.65</v>
      </c>
      <c r="R3305" s="59">
        <v>50145.65</v>
      </c>
    </row>
    <row r="3306" spans="2:18" x14ac:dyDescent="0.2">
      <c r="B3306" s="4">
        <v>2008</v>
      </c>
      <c r="C3306" s="28"/>
      <c r="D3306" s="28"/>
      <c r="E3306" s="59">
        <v>99028.81</v>
      </c>
      <c r="F3306" s="59">
        <v>99028.81</v>
      </c>
      <c r="G3306" s="59">
        <v>99028.81</v>
      </c>
      <c r="H3306" s="59">
        <v>99028.81</v>
      </c>
      <c r="I3306" s="59">
        <v>99028.81</v>
      </c>
      <c r="J3306" s="59">
        <v>99028.81</v>
      </c>
      <c r="K3306" s="59">
        <v>99028.81</v>
      </c>
      <c r="L3306" s="59">
        <v>99028.81</v>
      </c>
      <c r="M3306" s="59">
        <v>99028.81</v>
      </c>
      <c r="N3306" s="59">
        <v>99028.81</v>
      </c>
      <c r="O3306" s="59">
        <v>99028.81</v>
      </c>
      <c r="P3306" s="59">
        <v>99028.81</v>
      </c>
      <c r="Q3306" s="59">
        <v>99028.81</v>
      </c>
      <c r="R3306" s="59">
        <v>99028.81</v>
      </c>
    </row>
    <row r="3307" spans="2:18" x14ac:dyDescent="0.2">
      <c r="B3307" s="4">
        <v>2007</v>
      </c>
      <c r="C3307" s="28"/>
      <c r="D3307" s="59">
        <v>102913.78</v>
      </c>
      <c r="E3307" s="59">
        <v>102913.78</v>
      </c>
      <c r="F3307" s="59">
        <v>102913.78</v>
      </c>
      <c r="G3307" s="59">
        <v>102913.78</v>
      </c>
      <c r="H3307" s="59">
        <v>102913.78</v>
      </c>
      <c r="I3307" s="59">
        <v>102913.78</v>
      </c>
      <c r="J3307" s="59">
        <v>102913.78</v>
      </c>
      <c r="K3307" s="59">
        <v>102913.78</v>
      </c>
      <c r="L3307" s="59">
        <v>102913.78</v>
      </c>
      <c r="M3307" s="59">
        <v>102913.78</v>
      </c>
      <c r="N3307" s="59">
        <v>102913.78</v>
      </c>
      <c r="O3307" s="59">
        <v>102913.78</v>
      </c>
      <c r="P3307" s="59">
        <v>102913.78</v>
      </c>
      <c r="Q3307" s="59">
        <v>102913.78</v>
      </c>
      <c r="R3307" s="59">
        <v>102913.78</v>
      </c>
    </row>
    <row r="3308" spans="2:18" x14ac:dyDescent="0.2">
      <c r="B3308" s="4">
        <v>2006</v>
      </c>
      <c r="C3308" s="59">
        <v>38936.11</v>
      </c>
      <c r="D3308" s="59">
        <v>38936.11</v>
      </c>
      <c r="E3308" s="59">
        <v>38936.11</v>
      </c>
      <c r="F3308" s="59">
        <v>38936.11</v>
      </c>
      <c r="G3308" s="59">
        <v>38936.11</v>
      </c>
      <c r="H3308" s="59">
        <v>38936.11</v>
      </c>
      <c r="I3308" s="59">
        <v>38936.11</v>
      </c>
      <c r="J3308" s="59">
        <v>38936.11</v>
      </c>
      <c r="K3308" s="59">
        <v>38936.11</v>
      </c>
      <c r="L3308" s="59">
        <v>38936.11</v>
      </c>
      <c r="M3308" s="59">
        <v>38936.11</v>
      </c>
      <c r="N3308" s="59">
        <v>38936.11</v>
      </c>
      <c r="O3308" s="59">
        <v>38936.11</v>
      </c>
      <c r="P3308" s="59">
        <v>38936.11</v>
      </c>
      <c r="Q3308" s="59">
        <v>38936.11</v>
      </c>
      <c r="R3308" s="59">
        <v>38936.11</v>
      </c>
    </row>
    <row r="3309" spans="2:18" x14ac:dyDescent="0.2">
      <c r="B3309" s="4">
        <v>2005</v>
      </c>
      <c r="C3309" s="59">
        <v>38881.83</v>
      </c>
      <c r="D3309" s="59">
        <v>38881.83</v>
      </c>
      <c r="E3309" s="59">
        <v>38881.83</v>
      </c>
      <c r="F3309" s="59">
        <v>38881.83</v>
      </c>
      <c r="G3309" s="59">
        <v>38881.83</v>
      </c>
      <c r="H3309" s="59">
        <v>38881.83</v>
      </c>
      <c r="I3309" s="59">
        <v>38881.83</v>
      </c>
      <c r="J3309" s="59">
        <v>38881.83</v>
      </c>
      <c r="K3309" s="59">
        <v>38881.83</v>
      </c>
      <c r="L3309" s="59">
        <v>38881.83</v>
      </c>
      <c r="M3309" s="59">
        <v>38881.83</v>
      </c>
      <c r="N3309" s="59">
        <v>38881.83</v>
      </c>
      <c r="O3309" s="59">
        <v>38881.83</v>
      </c>
      <c r="P3309" s="59">
        <v>38881.83</v>
      </c>
      <c r="Q3309" s="59">
        <v>38881.83</v>
      </c>
      <c r="R3309" s="59">
        <v>38881.83</v>
      </c>
    </row>
    <row r="3310" spans="2:18" x14ac:dyDescent="0.2">
      <c r="B3310" s="4">
        <v>2004</v>
      </c>
      <c r="C3310" s="59">
        <v>31543.96</v>
      </c>
      <c r="D3310" s="59">
        <v>31543.96</v>
      </c>
      <c r="E3310" s="59">
        <v>31543.96</v>
      </c>
      <c r="F3310" s="59">
        <v>31543.96</v>
      </c>
      <c r="G3310" s="59">
        <v>31543.96</v>
      </c>
      <c r="H3310" s="59">
        <v>31543.96</v>
      </c>
      <c r="I3310" s="59">
        <v>31543.96</v>
      </c>
      <c r="J3310" s="59">
        <v>31543.96</v>
      </c>
      <c r="K3310" s="59">
        <v>31543.96</v>
      </c>
      <c r="L3310" s="59">
        <v>31543.96</v>
      </c>
      <c r="M3310" s="59">
        <v>31543.96</v>
      </c>
      <c r="N3310" s="59">
        <v>31543.96</v>
      </c>
      <c r="O3310" s="59">
        <v>31543.96</v>
      </c>
      <c r="P3310" s="59">
        <v>31543.96</v>
      </c>
      <c r="Q3310" s="59">
        <v>31543.96</v>
      </c>
      <c r="R3310" s="59">
        <v>31543.96</v>
      </c>
    </row>
    <row r="3311" spans="2:18" x14ac:dyDescent="0.2">
      <c r="B3311" s="4">
        <v>2003</v>
      </c>
      <c r="C3311" s="59">
        <v>32435.46</v>
      </c>
      <c r="D3311" s="59">
        <v>32435.46</v>
      </c>
      <c r="E3311" s="59">
        <v>32435.46</v>
      </c>
      <c r="F3311" s="59">
        <v>32435.46</v>
      </c>
      <c r="G3311" s="59">
        <v>32435.46</v>
      </c>
      <c r="H3311" s="59">
        <v>32435.46</v>
      </c>
      <c r="I3311" s="59">
        <v>32435.46</v>
      </c>
      <c r="J3311" s="59">
        <v>32435.46</v>
      </c>
      <c r="K3311" s="59">
        <v>32435.46</v>
      </c>
      <c r="L3311" s="59">
        <v>32435.46</v>
      </c>
      <c r="M3311" s="59">
        <v>32435.46</v>
      </c>
      <c r="N3311" s="59">
        <v>32435.46</v>
      </c>
      <c r="O3311" s="59">
        <v>32435.46</v>
      </c>
      <c r="P3311" s="59">
        <v>32435.46</v>
      </c>
      <c r="Q3311" s="59">
        <v>32435.46</v>
      </c>
      <c r="R3311" s="59">
        <v>32435.46</v>
      </c>
    </row>
    <row r="3312" spans="2:18" x14ac:dyDescent="0.2">
      <c r="B3312" s="4">
        <v>2002</v>
      </c>
      <c r="C3312" s="59">
        <v>30458.15</v>
      </c>
      <c r="D3312" s="59">
        <v>29624.02</v>
      </c>
      <c r="E3312" s="59">
        <v>29624.02</v>
      </c>
      <c r="F3312" s="59">
        <v>29624.02</v>
      </c>
      <c r="G3312" s="59">
        <v>29624.02</v>
      </c>
      <c r="H3312" s="59">
        <v>29624.02</v>
      </c>
      <c r="I3312" s="59">
        <v>29624.02</v>
      </c>
      <c r="J3312" s="59">
        <v>29624.02</v>
      </c>
      <c r="K3312" s="59">
        <v>29624.02</v>
      </c>
      <c r="L3312" s="59">
        <v>29624.02</v>
      </c>
      <c r="M3312" s="59">
        <v>29624.02</v>
      </c>
      <c r="N3312" s="59">
        <v>29624.02</v>
      </c>
      <c r="O3312" s="59">
        <v>29624.02</v>
      </c>
      <c r="P3312" s="59">
        <v>29624.02</v>
      </c>
      <c r="Q3312" s="59">
        <v>29624.02</v>
      </c>
      <c r="R3312" s="59">
        <v>29624.02</v>
      </c>
    </row>
    <row r="3313" spans="2:18" x14ac:dyDescent="0.2">
      <c r="B3313" s="4">
        <v>2001</v>
      </c>
      <c r="C3313" s="59">
        <v>10763.51</v>
      </c>
      <c r="D3313" s="59">
        <v>10763.51</v>
      </c>
      <c r="E3313" s="59">
        <v>10763.51</v>
      </c>
      <c r="F3313" s="59">
        <v>10763.51</v>
      </c>
      <c r="G3313" s="59">
        <v>10763.51</v>
      </c>
      <c r="H3313" s="59">
        <v>10763.51</v>
      </c>
      <c r="I3313" s="59">
        <v>10763.51</v>
      </c>
      <c r="J3313" s="59">
        <v>10763.51</v>
      </c>
      <c r="K3313" s="59">
        <v>10763.51</v>
      </c>
      <c r="L3313" s="59">
        <v>10763.51</v>
      </c>
      <c r="M3313" s="59">
        <v>10763.51</v>
      </c>
      <c r="N3313" s="59">
        <v>10763.51</v>
      </c>
      <c r="O3313" s="59">
        <v>10763.51</v>
      </c>
      <c r="P3313" s="59">
        <v>10763.51</v>
      </c>
      <c r="Q3313" s="59">
        <v>10763.51</v>
      </c>
      <c r="R3313" s="59">
        <v>10763.51</v>
      </c>
    </row>
    <row r="3314" spans="2:18" x14ac:dyDescent="0.2">
      <c r="B3314" s="4">
        <v>2000</v>
      </c>
      <c r="C3314" s="59">
        <v>37851.040000000001</v>
      </c>
      <c r="D3314" s="59">
        <v>37851.040000000001</v>
      </c>
      <c r="E3314" s="59">
        <v>37851.040000000001</v>
      </c>
      <c r="F3314" s="59">
        <v>37851.040000000001</v>
      </c>
      <c r="G3314" s="59">
        <v>37851.040000000001</v>
      </c>
      <c r="H3314" s="59">
        <v>37851.040000000001</v>
      </c>
      <c r="I3314" s="59">
        <v>37851.040000000001</v>
      </c>
      <c r="J3314" s="59">
        <v>37851.040000000001</v>
      </c>
      <c r="K3314" s="59">
        <v>37851.040000000001</v>
      </c>
      <c r="L3314" s="59">
        <v>37851.040000000001</v>
      </c>
      <c r="M3314" s="59">
        <v>37851.040000000001</v>
      </c>
      <c r="N3314" s="59">
        <v>37851.040000000001</v>
      </c>
      <c r="O3314" s="59">
        <v>37851.040000000001</v>
      </c>
      <c r="P3314" s="59">
        <v>37851.040000000001</v>
      </c>
      <c r="Q3314" s="59">
        <v>37851.040000000001</v>
      </c>
      <c r="R3314" s="59">
        <v>37851.040000000001</v>
      </c>
    </row>
    <row r="3315" spans="2:18" x14ac:dyDescent="0.2">
      <c r="B3315" s="4">
        <v>1999</v>
      </c>
      <c r="C3315" s="59">
        <v>21400.74</v>
      </c>
      <c r="D3315" s="59">
        <v>21400.74</v>
      </c>
      <c r="E3315" s="59">
        <v>21400.74</v>
      </c>
      <c r="F3315" s="59">
        <v>21400.74</v>
      </c>
      <c r="G3315" s="59">
        <v>21400.74</v>
      </c>
      <c r="H3315" s="59">
        <v>21400.74</v>
      </c>
      <c r="I3315" s="59">
        <v>21400.74</v>
      </c>
      <c r="J3315" s="59">
        <v>21400.74</v>
      </c>
      <c r="K3315" s="59">
        <v>21400.74</v>
      </c>
      <c r="L3315" s="59">
        <v>21400.74</v>
      </c>
      <c r="M3315" s="59">
        <v>21400.74</v>
      </c>
      <c r="N3315" s="59">
        <v>21400.74</v>
      </c>
      <c r="O3315" s="59">
        <v>21400.74</v>
      </c>
      <c r="P3315" s="59">
        <v>21400.74</v>
      </c>
      <c r="Q3315" s="59">
        <v>21400.74</v>
      </c>
      <c r="R3315" s="59">
        <v>21400.74</v>
      </c>
    </row>
    <row r="3316" spans="2:18" x14ac:dyDescent="0.2">
      <c r="B3316" s="4">
        <v>1998</v>
      </c>
      <c r="C3316" s="59">
        <v>31257.83</v>
      </c>
      <c r="D3316" s="59">
        <v>31257.83</v>
      </c>
      <c r="E3316" s="59">
        <v>31257.83</v>
      </c>
      <c r="F3316" s="59">
        <v>31257.83</v>
      </c>
      <c r="G3316" s="59">
        <v>31257.83</v>
      </c>
      <c r="H3316" s="59">
        <v>31257.83</v>
      </c>
      <c r="I3316" s="59">
        <v>31257.83</v>
      </c>
      <c r="J3316" s="59">
        <v>31257.83</v>
      </c>
      <c r="K3316" s="59">
        <v>31257.83</v>
      </c>
      <c r="L3316" s="59">
        <v>31257.83</v>
      </c>
      <c r="M3316" s="59">
        <v>31257.83</v>
      </c>
      <c r="N3316" s="59">
        <v>31257.83</v>
      </c>
      <c r="O3316" s="59">
        <v>31257.83</v>
      </c>
      <c r="P3316" s="59">
        <v>31257.83</v>
      </c>
      <c r="Q3316" s="59">
        <v>31257.83</v>
      </c>
      <c r="R3316" s="59">
        <v>31257.83</v>
      </c>
    </row>
    <row r="3317" spans="2:18" x14ac:dyDescent="0.2">
      <c r="B3317" s="4">
        <v>1997</v>
      </c>
      <c r="C3317" s="59">
        <v>66118.22</v>
      </c>
      <c r="D3317" s="59">
        <v>66118.22</v>
      </c>
      <c r="E3317" s="59">
        <v>66118.22</v>
      </c>
      <c r="F3317" s="59">
        <v>66118.22</v>
      </c>
      <c r="G3317" s="59">
        <v>66118.22</v>
      </c>
      <c r="H3317" s="59">
        <v>66118.22</v>
      </c>
      <c r="I3317" s="59">
        <v>66118.22</v>
      </c>
      <c r="J3317" s="59">
        <v>66118.22</v>
      </c>
      <c r="K3317" s="59">
        <v>66118.22</v>
      </c>
      <c r="L3317" s="59">
        <v>66118.22</v>
      </c>
      <c r="M3317" s="59">
        <v>66118.22</v>
      </c>
      <c r="N3317" s="59">
        <v>66118.22</v>
      </c>
      <c r="O3317" s="59">
        <v>66118.22</v>
      </c>
      <c r="P3317" s="59">
        <v>66118.22</v>
      </c>
      <c r="Q3317" s="59">
        <v>66118.22</v>
      </c>
      <c r="R3317" s="59">
        <v>66118.22</v>
      </c>
    </row>
    <row r="3318" spans="2:18" x14ac:dyDescent="0.2">
      <c r="B3318" s="4">
        <v>1996</v>
      </c>
      <c r="C3318" s="59">
        <v>63165</v>
      </c>
      <c r="D3318" s="59">
        <v>63165</v>
      </c>
      <c r="E3318" s="59">
        <v>63165</v>
      </c>
      <c r="F3318" s="59">
        <v>63165</v>
      </c>
      <c r="G3318" s="59">
        <v>63165</v>
      </c>
      <c r="H3318" s="59">
        <v>63165</v>
      </c>
      <c r="I3318" s="59">
        <v>63165</v>
      </c>
      <c r="J3318" s="59">
        <v>63165</v>
      </c>
      <c r="K3318" s="59">
        <v>63165</v>
      </c>
      <c r="L3318" s="59">
        <v>63165</v>
      </c>
      <c r="M3318" s="59">
        <v>63165</v>
      </c>
      <c r="N3318" s="59">
        <v>63165</v>
      </c>
      <c r="O3318" s="59">
        <v>63165</v>
      </c>
      <c r="P3318" s="59">
        <v>63165</v>
      </c>
      <c r="Q3318" s="59">
        <v>63165</v>
      </c>
      <c r="R3318" s="59">
        <v>63165</v>
      </c>
    </row>
    <row r="3319" spans="2:18" x14ac:dyDescent="0.2">
      <c r="B3319" s="4">
        <v>1995</v>
      </c>
      <c r="C3319" s="59">
        <v>77850.83</v>
      </c>
      <c r="D3319" s="59">
        <v>77850.83</v>
      </c>
      <c r="E3319" s="59">
        <v>77850.83</v>
      </c>
      <c r="F3319" s="59">
        <v>77850.83</v>
      </c>
      <c r="G3319" s="59">
        <v>77850.83</v>
      </c>
      <c r="H3319" s="59">
        <v>77850.83</v>
      </c>
      <c r="I3319" s="59">
        <v>77850.83</v>
      </c>
      <c r="J3319" s="59">
        <v>77850.83</v>
      </c>
      <c r="K3319" s="59">
        <v>77850.83</v>
      </c>
      <c r="L3319" s="59">
        <v>77850.83</v>
      </c>
      <c r="M3319" s="59">
        <v>77850.83</v>
      </c>
      <c r="N3319" s="59">
        <v>77850.83</v>
      </c>
      <c r="O3319" s="59">
        <v>77850.83</v>
      </c>
      <c r="P3319" s="59">
        <v>77850.83</v>
      </c>
      <c r="Q3319" s="59">
        <v>77850.83</v>
      </c>
      <c r="R3319" s="59">
        <v>77850.83</v>
      </c>
    </row>
    <row r="3320" spans="2:18" x14ac:dyDescent="0.2">
      <c r="B3320" s="4">
        <v>1994</v>
      </c>
      <c r="C3320" s="59">
        <v>68502.38</v>
      </c>
      <c r="D3320" s="59">
        <v>68502.38</v>
      </c>
      <c r="E3320" s="59">
        <v>68502.38</v>
      </c>
      <c r="F3320" s="59">
        <v>68502.38</v>
      </c>
      <c r="G3320" s="59">
        <v>68502.38</v>
      </c>
      <c r="H3320" s="59">
        <v>68502.38</v>
      </c>
      <c r="I3320" s="59">
        <v>68502.38</v>
      </c>
      <c r="J3320" s="59">
        <v>68502.38</v>
      </c>
      <c r="K3320" s="59">
        <v>68502.38</v>
      </c>
      <c r="L3320" s="59">
        <v>68502.38</v>
      </c>
      <c r="M3320" s="59">
        <v>68502.38</v>
      </c>
      <c r="N3320" s="59">
        <v>68502.38</v>
      </c>
      <c r="O3320" s="59">
        <v>68502.38</v>
      </c>
      <c r="P3320" s="59">
        <v>68502.38</v>
      </c>
      <c r="Q3320" s="59">
        <v>68502.38</v>
      </c>
      <c r="R3320" s="59">
        <v>68502.38</v>
      </c>
    </row>
    <row r="3321" spans="2:18" x14ac:dyDescent="0.2">
      <c r="B3321" s="4">
        <v>1993</v>
      </c>
      <c r="C3321" s="59">
        <v>101374.86</v>
      </c>
      <c r="D3321" s="59">
        <v>81688.59</v>
      </c>
      <c r="E3321" s="59">
        <v>81688.59</v>
      </c>
      <c r="F3321" s="59">
        <v>81688.59</v>
      </c>
      <c r="G3321" s="59">
        <v>81688.59</v>
      </c>
      <c r="H3321" s="59">
        <v>81688.59</v>
      </c>
      <c r="I3321" s="59">
        <v>81688.59</v>
      </c>
      <c r="J3321" s="59">
        <v>81688.59</v>
      </c>
      <c r="K3321" s="59">
        <v>81688.59</v>
      </c>
      <c r="L3321" s="59">
        <v>81688.59</v>
      </c>
      <c r="M3321" s="59">
        <v>81688.59</v>
      </c>
      <c r="N3321" s="59">
        <v>81688.59</v>
      </c>
      <c r="O3321" s="59">
        <v>81688.59</v>
      </c>
      <c r="P3321" s="59">
        <v>81688.59</v>
      </c>
      <c r="Q3321" s="59">
        <v>81688.59</v>
      </c>
      <c r="R3321" s="59">
        <v>81688.59</v>
      </c>
    </row>
    <row r="3322" spans="2:18" x14ac:dyDescent="0.2">
      <c r="B3322" s="4">
        <v>1992</v>
      </c>
      <c r="C3322" s="59">
        <v>68496.240000000005</v>
      </c>
      <c r="D3322" s="59">
        <v>68496.240000000005</v>
      </c>
      <c r="E3322" s="59">
        <v>68496.240000000005</v>
      </c>
      <c r="F3322" s="59">
        <v>68496.240000000005</v>
      </c>
      <c r="G3322" s="59">
        <v>68496.240000000005</v>
      </c>
      <c r="H3322" s="59">
        <v>68496.240000000005</v>
      </c>
      <c r="I3322" s="59">
        <v>68496.240000000005</v>
      </c>
      <c r="J3322" s="59">
        <v>68496.240000000005</v>
      </c>
      <c r="K3322" s="59">
        <v>68496.240000000005</v>
      </c>
      <c r="L3322" s="59">
        <v>68496.240000000005</v>
      </c>
      <c r="M3322" s="59">
        <v>68496.240000000005</v>
      </c>
      <c r="N3322" s="59">
        <v>68496.240000000005</v>
      </c>
      <c r="O3322" s="59">
        <v>68496.240000000005</v>
      </c>
      <c r="P3322" s="59">
        <v>68496.240000000005</v>
      </c>
      <c r="Q3322" s="59">
        <v>68496.240000000005</v>
      </c>
      <c r="R3322" s="59">
        <v>68496.240000000005</v>
      </c>
    </row>
    <row r="3323" spans="2:18" x14ac:dyDescent="0.2">
      <c r="B3323" s="4">
        <v>1991</v>
      </c>
      <c r="C3323" s="59">
        <v>67312.600000000006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81613.440000000002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35597.160000000003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801429.53999999992</v>
      </c>
      <c r="E3385" s="6">
        <f>SUM(E3306:E3384)</f>
        <v>900458.35</v>
      </c>
      <c r="F3385" s="6">
        <f>SUM(F3305:F3384)</f>
        <v>950603.99999999988</v>
      </c>
      <c r="G3385" s="6">
        <f>SUM(G3304:G3384)</f>
        <v>976696.59999999986</v>
      </c>
      <c r="H3385" s="6">
        <f t="shared" ref="H3385:M3385" si="35">SUM(H3298:H3384)</f>
        <v>1003758.9199999999</v>
      </c>
      <c r="I3385" s="6">
        <f t="shared" si="35"/>
        <v>1016387.5299999999</v>
      </c>
      <c r="J3385" s="6">
        <f t="shared" si="35"/>
        <v>1067133.1499999999</v>
      </c>
      <c r="K3385" s="6">
        <f t="shared" si="35"/>
        <v>1090749.1499999999</v>
      </c>
      <c r="L3385" s="6">
        <f t="shared" si="35"/>
        <v>1135605.53</v>
      </c>
      <c r="M3385" s="6">
        <f t="shared" si="35"/>
        <v>1202361.0299999998</v>
      </c>
      <c r="N3385" s="13">
        <f>SUM(N3294:N3384)</f>
        <v>1206388.54</v>
      </c>
      <c r="O3385" s="13">
        <f>SUM(O3294:O3384)</f>
        <v>1261516.46</v>
      </c>
      <c r="P3385" s="13">
        <f>SUM(P3294:P3384)</f>
        <v>1310590.69</v>
      </c>
      <c r="Q3385" s="13">
        <f>SUM(Q3294:Q3384)</f>
        <v>1455711.1400000001</v>
      </c>
      <c r="R3385" s="13">
        <f>SUM(R3293:R3384)</f>
        <v>1554857.08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 t="shared" ref="H3479:M3479" si="36">SUM(H3392:H3478)</f>
        <v>0</v>
      </c>
      <c r="I3479" s="6">
        <f t="shared" si="36"/>
        <v>0</v>
      </c>
      <c r="J3479" s="6">
        <f t="shared" si="36"/>
        <v>0</v>
      </c>
      <c r="K3479" s="6">
        <f t="shared" si="36"/>
        <v>0</v>
      </c>
      <c r="L3479" s="6">
        <f t="shared" si="36"/>
        <v>0</v>
      </c>
      <c r="M3479" s="6">
        <f t="shared" si="36"/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74467.02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87317.95</v>
      </c>
      <c r="R3482" s="59">
        <v>87317.95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121547.4</v>
      </c>
      <c r="Q3483" s="59">
        <v>121547.4</v>
      </c>
      <c r="R3483" s="59">
        <v>121547.4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110439.05</v>
      </c>
      <c r="P3484" s="59">
        <v>110439.05</v>
      </c>
      <c r="Q3484" s="59">
        <v>110439.05</v>
      </c>
      <c r="R3484" s="59">
        <v>110439.05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45859.3</v>
      </c>
      <c r="O3485" s="59">
        <v>45859.3</v>
      </c>
      <c r="P3485" s="59">
        <v>45859.3</v>
      </c>
      <c r="Q3485" s="59">
        <v>45859.3</v>
      </c>
      <c r="R3485" s="59">
        <v>45859.3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41977.65</v>
      </c>
      <c r="N3486" s="59">
        <v>41977.65</v>
      </c>
      <c r="O3486" s="59">
        <v>41977.65</v>
      </c>
      <c r="P3486" s="59">
        <v>41977.65</v>
      </c>
      <c r="Q3486" s="59">
        <v>41977.65</v>
      </c>
      <c r="R3486" s="59">
        <v>41977.65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55361.23</v>
      </c>
      <c r="M3487" s="59">
        <v>55361.23</v>
      </c>
      <c r="N3487" s="59">
        <v>55361.23</v>
      </c>
      <c r="O3487" s="59">
        <v>55361.23</v>
      </c>
      <c r="P3487" s="59">
        <v>55361.23</v>
      </c>
      <c r="Q3487" s="59">
        <v>55361.23</v>
      </c>
      <c r="R3487" s="59">
        <v>55361.23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601.70000000000005</v>
      </c>
      <c r="J3490" s="59">
        <v>601.70000000000005</v>
      </c>
      <c r="K3490" s="59">
        <v>601.70000000000005</v>
      </c>
      <c r="L3490" s="59">
        <v>601.70000000000005</v>
      </c>
      <c r="M3490" s="59">
        <v>601.70000000000005</v>
      </c>
      <c r="N3490" s="59">
        <v>601.70000000000005</v>
      </c>
      <c r="O3490" s="59">
        <v>601.70000000000005</v>
      </c>
      <c r="P3490" s="59">
        <v>601.70000000000005</v>
      </c>
      <c r="Q3490" s="59">
        <v>601.70000000000005</v>
      </c>
      <c r="R3490" s="59">
        <v>601.70000000000005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14169.97</v>
      </c>
      <c r="I3491" s="59">
        <v>14169.97</v>
      </c>
      <c r="J3491" s="59">
        <v>14169.97</v>
      </c>
      <c r="K3491" s="59">
        <v>14169.97</v>
      </c>
      <c r="L3491" s="59">
        <v>14169.97</v>
      </c>
      <c r="M3491" s="59">
        <v>14169.97</v>
      </c>
      <c r="N3491" s="59">
        <v>14169.97</v>
      </c>
      <c r="O3491" s="59">
        <v>14169.97</v>
      </c>
      <c r="P3491" s="59">
        <v>14169.97</v>
      </c>
      <c r="Q3491" s="59">
        <v>14169.97</v>
      </c>
      <c r="R3491" s="59">
        <v>14169.97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13769.74</v>
      </c>
      <c r="H3492" s="59">
        <v>13769.74</v>
      </c>
      <c r="I3492" s="59">
        <v>13769.74</v>
      </c>
      <c r="J3492" s="59">
        <v>13769.74</v>
      </c>
      <c r="K3492" s="59">
        <v>13769.74</v>
      </c>
      <c r="L3492" s="59">
        <v>13769.74</v>
      </c>
      <c r="M3492" s="59">
        <v>13769.74</v>
      </c>
      <c r="N3492" s="59">
        <v>13769.74</v>
      </c>
      <c r="O3492" s="59">
        <v>13769.74</v>
      </c>
      <c r="P3492" s="59">
        <v>13769.74</v>
      </c>
      <c r="Q3492" s="59">
        <v>13769.74</v>
      </c>
      <c r="R3492" s="59">
        <v>13769.74</v>
      </c>
    </row>
    <row r="3493" spans="2:18" x14ac:dyDescent="0.2">
      <c r="B3493" s="4">
        <v>2009</v>
      </c>
      <c r="C3493" s="28"/>
      <c r="D3493" s="28"/>
      <c r="E3493" s="28"/>
      <c r="F3493" s="59">
        <v>24995.61</v>
      </c>
      <c r="G3493" s="59">
        <v>24995.61</v>
      </c>
      <c r="H3493" s="59">
        <v>24995.61</v>
      </c>
      <c r="I3493" s="59">
        <v>24995.61</v>
      </c>
      <c r="J3493" s="59">
        <v>24995.61</v>
      </c>
      <c r="K3493" s="59">
        <v>24995.61</v>
      </c>
      <c r="L3493" s="59">
        <v>24995.61</v>
      </c>
      <c r="M3493" s="59">
        <v>24995.61</v>
      </c>
      <c r="N3493" s="59">
        <v>24995.61</v>
      </c>
      <c r="O3493" s="59">
        <v>24995.61</v>
      </c>
      <c r="P3493" s="59">
        <v>24995.61</v>
      </c>
      <c r="Q3493" s="59">
        <v>24995.61</v>
      </c>
      <c r="R3493" s="59">
        <v>24995.61</v>
      </c>
    </row>
    <row r="3494" spans="2:18" x14ac:dyDescent="0.2">
      <c r="B3494" s="4">
        <v>2008</v>
      </c>
      <c r="C3494" s="28"/>
      <c r="D3494" s="28"/>
      <c r="E3494" s="59">
        <v>3995.72</v>
      </c>
      <c r="F3494" s="59">
        <v>2894.8</v>
      </c>
      <c r="G3494" s="59">
        <v>2894.8</v>
      </c>
      <c r="H3494" s="59">
        <v>2894.8</v>
      </c>
      <c r="I3494" s="59">
        <v>2894.8</v>
      </c>
      <c r="J3494" s="59">
        <v>2894.8</v>
      </c>
      <c r="K3494" s="59">
        <v>2894.8</v>
      </c>
      <c r="L3494" s="59">
        <v>2894.8</v>
      </c>
      <c r="M3494" s="59">
        <v>2894.8</v>
      </c>
      <c r="N3494" s="59">
        <v>2894.8</v>
      </c>
      <c r="O3494" s="59">
        <v>2894.8</v>
      </c>
      <c r="P3494" s="59">
        <v>2894.8</v>
      </c>
      <c r="Q3494" s="59">
        <v>2894.8</v>
      </c>
      <c r="R3494" s="59">
        <v>2894.8</v>
      </c>
    </row>
    <row r="3495" spans="2:18" x14ac:dyDescent="0.2">
      <c r="B3495" s="4">
        <v>2007</v>
      </c>
      <c r="C3495" s="28"/>
      <c r="D3495" s="59">
        <v>115039.45</v>
      </c>
      <c r="E3495" s="59">
        <v>138061.91</v>
      </c>
      <c r="F3495" s="59">
        <v>138061.91</v>
      </c>
      <c r="G3495" s="59">
        <v>138061.91</v>
      </c>
      <c r="H3495" s="59">
        <v>138061.91</v>
      </c>
      <c r="I3495" s="59">
        <v>138061.91</v>
      </c>
      <c r="J3495" s="59">
        <v>138061.91</v>
      </c>
      <c r="K3495" s="59">
        <v>138061.91</v>
      </c>
      <c r="L3495" s="59">
        <v>138061.91</v>
      </c>
      <c r="M3495" s="59">
        <v>138061.91</v>
      </c>
      <c r="N3495" s="59">
        <v>138061.91</v>
      </c>
      <c r="O3495" s="59">
        <v>138061.91</v>
      </c>
      <c r="P3495" s="59">
        <v>138061.91</v>
      </c>
      <c r="Q3495" s="59">
        <v>138061.91</v>
      </c>
      <c r="R3495" s="59">
        <v>138061.91</v>
      </c>
    </row>
    <row r="3496" spans="2:18" x14ac:dyDescent="0.2">
      <c r="B3496" s="4">
        <v>2006</v>
      </c>
      <c r="C3496" s="59">
        <v>154989.01999999999</v>
      </c>
      <c r="D3496" s="59">
        <v>158526.32</v>
      </c>
      <c r="E3496" s="59">
        <v>158526.32</v>
      </c>
      <c r="F3496" s="59">
        <v>158526.32</v>
      </c>
      <c r="G3496" s="59">
        <v>158526.32</v>
      </c>
      <c r="H3496" s="59">
        <v>158526.32</v>
      </c>
      <c r="I3496" s="59">
        <v>158526.32</v>
      </c>
      <c r="J3496" s="59">
        <v>158526.32</v>
      </c>
      <c r="K3496" s="59">
        <v>158526.32</v>
      </c>
      <c r="L3496" s="59">
        <v>158526.32</v>
      </c>
      <c r="M3496" s="59">
        <v>158526.32</v>
      </c>
      <c r="N3496" s="59">
        <v>158526.32</v>
      </c>
      <c r="O3496" s="59">
        <v>158526.32</v>
      </c>
      <c r="P3496" s="59">
        <v>158526.32</v>
      </c>
      <c r="Q3496" s="59">
        <v>158526.32</v>
      </c>
      <c r="R3496" s="59">
        <v>158526.32</v>
      </c>
    </row>
    <row r="3497" spans="2:18" x14ac:dyDescent="0.2">
      <c r="B3497" s="4">
        <v>2005</v>
      </c>
      <c r="C3497" s="59">
        <v>287826.68</v>
      </c>
      <c r="D3497" s="59">
        <v>301611.90000000002</v>
      </c>
      <c r="E3497" s="59">
        <v>303197.82</v>
      </c>
      <c r="F3497" s="59">
        <v>303197.82</v>
      </c>
      <c r="G3497" s="59">
        <v>303197.82</v>
      </c>
      <c r="H3497" s="59">
        <v>303197.82</v>
      </c>
      <c r="I3497" s="59">
        <v>303197.82</v>
      </c>
      <c r="J3497" s="59">
        <v>303197.82</v>
      </c>
      <c r="K3497" s="59">
        <v>303197.82</v>
      </c>
      <c r="L3497" s="59">
        <v>303197.82</v>
      </c>
      <c r="M3497" s="59">
        <v>303197.82</v>
      </c>
      <c r="N3497" s="59">
        <v>303197.82</v>
      </c>
      <c r="O3497" s="59">
        <v>303197.82</v>
      </c>
      <c r="P3497" s="59">
        <v>303197.82</v>
      </c>
      <c r="Q3497" s="59">
        <v>303197.82</v>
      </c>
      <c r="R3497" s="59">
        <v>303197.82</v>
      </c>
    </row>
    <row r="3498" spans="2:18" x14ac:dyDescent="0.2">
      <c r="B3498" s="4">
        <v>2004</v>
      </c>
      <c r="C3498" s="59">
        <v>34596.78</v>
      </c>
      <c r="D3498" s="59">
        <v>34596.78</v>
      </c>
      <c r="E3498" s="59">
        <v>34596.78</v>
      </c>
      <c r="F3498" s="59">
        <v>34596.78</v>
      </c>
      <c r="G3498" s="59">
        <v>34596.78</v>
      </c>
      <c r="H3498" s="59">
        <v>34596.78</v>
      </c>
      <c r="I3498" s="59">
        <v>34596.78</v>
      </c>
      <c r="J3498" s="59">
        <v>34596.78</v>
      </c>
      <c r="K3498" s="59">
        <v>34596.78</v>
      </c>
      <c r="L3498" s="59">
        <v>34596.78</v>
      </c>
      <c r="M3498" s="59">
        <v>34596.78</v>
      </c>
      <c r="N3498" s="59">
        <v>34596.78</v>
      </c>
      <c r="O3498" s="59">
        <v>34596.78</v>
      </c>
      <c r="P3498" s="59">
        <v>34596.78</v>
      </c>
      <c r="Q3498" s="59">
        <v>34596.78</v>
      </c>
      <c r="R3498" s="59">
        <v>34596.78</v>
      </c>
    </row>
    <row r="3499" spans="2:18" x14ac:dyDescent="0.2">
      <c r="B3499" s="4">
        <v>2003</v>
      </c>
      <c r="C3499" s="59">
        <v>83733.27</v>
      </c>
      <c r="D3499" s="59">
        <v>83733.27</v>
      </c>
      <c r="E3499" s="59">
        <v>71733.27</v>
      </c>
      <c r="F3499" s="59">
        <v>71733.27</v>
      </c>
      <c r="G3499" s="59">
        <v>105953.35</v>
      </c>
      <c r="H3499" s="59">
        <v>105953.35</v>
      </c>
      <c r="I3499" s="59">
        <v>105953.35</v>
      </c>
      <c r="J3499" s="59">
        <v>105953.35</v>
      </c>
      <c r="K3499" s="59">
        <v>105953.35</v>
      </c>
      <c r="L3499" s="59">
        <v>105953.35</v>
      </c>
      <c r="M3499" s="59">
        <v>105953.35</v>
      </c>
      <c r="N3499" s="59">
        <v>105953.35</v>
      </c>
      <c r="O3499" s="59">
        <v>105953.35</v>
      </c>
      <c r="P3499" s="59">
        <v>105953.35</v>
      </c>
      <c r="Q3499" s="59">
        <v>105953.35</v>
      </c>
      <c r="R3499" s="59">
        <v>105953.35</v>
      </c>
    </row>
    <row r="3500" spans="2:18" x14ac:dyDescent="0.2">
      <c r="B3500" s="4">
        <v>2002</v>
      </c>
      <c r="C3500" s="59">
        <v>73902.710000000006</v>
      </c>
      <c r="D3500" s="59">
        <v>72026.98</v>
      </c>
      <c r="E3500" s="59">
        <v>72026.98</v>
      </c>
      <c r="F3500" s="59">
        <v>72026.98</v>
      </c>
      <c r="G3500" s="59">
        <v>65728.460000000006</v>
      </c>
      <c r="H3500" s="59">
        <v>65728.460000000006</v>
      </c>
      <c r="I3500" s="59">
        <v>65728.460000000006</v>
      </c>
      <c r="J3500" s="59">
        <v>65728.460000000006</v>
      </c>
      <c r="K3500" s="59">
        <v>65728.460000000006</v>
      </c>
      <c r="L3500" s="59">
        <v>65728.460000000006</v>
      </c>
      <c r="M3500" s="59">
        <v>65728.460000000006</v>
      </c>
      <c r="N3500" s="59">
        <v>65728.460000000006</v>
      </c>
      <c r="O3500" s="59">
        <v>65728.460000000006</v>
      </c>
      <c r="P3500" s="59">
        <v>65728.460000000006</v>
      </c>
      <c r="Q3500" s="59">
        <v>65728.460000000006</v>
      </c>
      <c r="R3500" s="59">
        <v>65728.460000000006</v>
      </c>
    </row>
    <row r="3501" spans="2:18" x14ac:dyDescent="0.2">
      <c r="B3501" s="4">
        <v>2001</v>
      </c>
      <c r="C3501" s="59">
        <v>2233.37</v>
      </c>
      <c r="D3501" s="59">
        <v>2233.37</v>
      </c>
      <c r="E3501" s="59">
        <v>2233.37</v>
      </c>
      <c r="F3501" s="59">
        <v>2233.37</v>
      </c>
      <c r="G3501" s="59">
        <v>2233.37</v>
      </c>
      <c r="H3501" s="59">
        <v>2233.37</v>
      </c>
      <c r="I3501" s="59">
        <v>2233.37</v>
      </c>
      <c r="J3501" s="59">
        <v>2233.37</v>
      </c>
      <c r="K3501" s="59">
        <v>2233.37</v>
      </c>
      <c r="L3501" s="59">
        <v>2233.37</v>
      </c>
      <c r="M3501" s="59">
        <v>2233.37</v>
      </c>
      <c r="N3501" s="59">
        <v>2233.37</v>
      </c>
      <c r="O3501" s="59">
        <v>2233.37</v>
      </c>
      <c r="P3501" s="59">
        <v>2233.37</v>
      </c>
      <c r="Q3501" s="59">
        <v>2233.37</v>
      </c>
      <c r="R3501" s="59">
        <v>2233.37</v>
      </c>
    </row>
    <row r="3502" spans="2:18" x14ac:dyDescent="0.2">
      <c r="B3502" s="4">
        <v>2000</v>
      </c>
      <c r="C3502" s="59">
        <v>90921.93</v>
      </c>
      <c r="D3502" s="59">
        <v>90921.93</v>
      </c>
      <c r="E3502" s="59">
        <v>90921.93</v>
      </c>
      <c r="F3502" s="59">
        <v>90921.93</v>
      </c>
      <c r="G3502" s="59">
        <v>90921.93</v>
      </c>
      <c r="H3502" s="59">
        <v>90921.93</v>
      </c>
      <c r="I3502" s="59">
        <v>90921.93</v>
      </c>
      <c r="J3502" s="59">
        <v>90921.93</v>
      </c>
      <c r="K3502" s="59">
        <v>90921.93</v>
      </c>
      <c r="L3502" s="59">
        <v>90921.93</v>
      </c>
      <c r="M3502" s="59">
        <v>90921.93</v>
      </c>
      <c r="N3502" s="59">
        <v>90921.93</v>
      </c>
      <c r="O3502" s="59">
        <v>90921.93</v>
      </c>
      <c r="P3502" s="59">
        <v>90921.93</v>
      </c>
      <c r="Q3502" s="59">
        <v>90921.93</v>
      </c>
      <c r="R3502" s="59">
        <v>90921.93</v>
      </c>
    </row>
    <row r="3503" spans="2:18" x14ac:dyDescent="0.2">
      <c r="B3503" s="4">
        <v>1999</v>
      </c>
      <c r="C3503" s="59">
        <v>67917.45</v>
      </c>
      <c r="D3503" s="59">
        <v>67917.45</v>
      </c>
      <c r="E3503" s="59">
        <v>67917.45</v>
      </c>
      <c r="F3503" s="59">
        <v>67917.45</v>
      </c>
      <c r="G3503" s="59">
        <v>67917.45</v>
      </c>
      <c r="H3503" s="59">
        <v>67917.45</v>
      </c>
      <c r="I3503" s="59">
        <v>67917.45</v>
      </c>
      <c r="J3503" s="59">
        <v>67917.45</v>
      </c>
      <c r="K3503" s="59">
        <v>67917.45</v>
      </c>
      <c r="L3503" s="59">
        <v>67917.45</v>
      </c>
      <c r="M3503" s="59">
        <v>67917.45</v>
      </c>
      <c r="N3503" s="59">
        <v>67917.45</v>
      </c>
      <c r="O3503" s="59">
        <v>67917.45</v>
      </c>
      <c r="P3503" s="59">
        <v>67917.45</v>
      </c>
      <c r="Q3503" s="59">
        <v>67917.45</v>
      </c>
      <c r="R3503" s="59">
        <v>67917.45</v>
      </c>
    </row>
    <row r="3504" spans="2:18" x14ac:dyDescent="0.2">
      <c r="B3504" s="4">
        <v>1998</v>
      </c>
      <c r="C3504" s="59">
        <v>252084.61</v>
      </c>
      <c r="D3504" s="59">
        <v>252084.61</v>
      </c>
      <c r="E3504" s="59">
        <v>252084.61</v>
      </c>
      <c r="F3504" s="59">
        <v>252084.61</v>
      </c>
      <c r="G3504" s="59">
        <v>252084.61</v>
      </c>
      <c r="H3504" s="59">
        <v>252084.61</v>
      </c>
      <c r="I3504" s="59">
        <v>252084.61</v>
      </c>
      <c r="J3504" s="59">
        <v>252084.61</v>
      </c>
      <c r="K3504" s="59">
        <v>252084.61</v>
      </c>
      <c r="L3504" s="59">
        <v>252084.61</v>
      </c>
      <c r="M3504" s="59">
        <v>252084.61</v>
      </c>
      <c r="N3504" s="59">
        <v>252084.61</v>
      </c>
      <c r="O3504" s="59">
        <v>252084.61</v>
      </c>
      <c r="P3504" s="59">
        <v>252084.61</v>
      </c>
      <c r="Q3504" s="59">
        <v>252084.61</v>
      </c>
      <c r="R3504" s="59">
        <v>252084.61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131231.24</v>
      </c>
      <c r="D3506" s="59">
        <v>131231.24</v>
      </c>
      <c r="E3506" s="59">
        <v>131231.24</v>
      </c>
      <c r="F3506" s="59">
        <v>131231.24</v>
      </c>
      <c r="G3506" s="59">
        <v>131231.24</v>
      </c>
      <c r="H3506" s="59">
        <v>131231.24</v>
      </c>
      <c r="I3506" s="59">
        <v>131231.24</v>
      </c>
      <c r="J3506" s="59">
        <v>131231.24</v>
      </c>
      <c r="K3506" s="59">
        <v>131231.24</v>
      </c>
      <c r="L3506" s="59">
        <v>131231.24</v>
      </c>
      <c r="M3506" s="59">
        <v>131231.24</v>
      </c>
      <c r="N3506" s="59">
        <v>131231.24</v>
      </c>
      <c r="O3506" s="59">
        <v>131231.24</v>
      </c>
      <c r="P3506" s="59">
        <v>131231.24</v>
      </c>
      <c r="Q3506" s="59">
        <v>131231.24</v>
      </c>
      <c r="R3506" s="59">
        <v>131231.24</v>
      </c>
    </row>
    <row r="3507" spans="2:18" x14ac:dyDescent="0.2">
      <c r="B3507" s="4">
        <v>1995</v>
      </c>
      <c r="C3507" s="59">
        <v>47999.06</v>
      </c>
      <c r="D3507" s="59">
        <v>47999.06</v>
      </c>
      <c r="E3507" s="59">
        <v>47999.06</v>
      </c>
      <c r="F3507" s="59">
        <v>47999.06</v>
      </c>
      <c r="G3507" s="59">
        <v>47999.06</v>
      </c>
      <c r="H3507" s="59">
        <v>47999.06</v>
      </c>
      <c r="I3507" s="59">
        <v>47999.06</v>
      </c>
      <c r="J3507" s="59">
        <v>47999.06</v>
      </c>
      <c r="K3507" s="59">
        <v>47999.06</v>
      </c>
      <c r="L3507" s="59">
        <v>22868.04</v>
      </c>
      <c r="M3507" s="59">
        <v>22868.04</v>
      </c>
      <c r="N3507" s="59">
        <v>22868.04</v>
      </c>
      <c r="O3507" s="59">
        <v>22868.04</v>
      </c>
      <c r="P3507" s="59">
        <v>22868.04</v>
      </c>
      <c r="Q3507" s="59">
        <v>22868.04</v>
      </c>
      <c r="R3507" s="59">
        <v>22868.04</v>
      </c>
    </row>
    <row r="3508" spans="2:18" x14ac:dyDescent="0.2">
      <c r="B3508" s="4">
        <v>1994</v>
      </c>
      <c r="C3508" s="59">
        <v>46408.43</v>
      </c>
      <c r="D3508" s="59">
        <v>46408.43</v>
      </c>
      <c r="E3508" s="59">
        <v>46408.43</v>
      </c>
      <c r="F3508" s="59">
        <v>46408.43</v>
      </c>
      <c r="G3508" s="59">
        <v>46408.43</v>
      </c>
      <c r="H3508" s="59">
        <v>46408.43</v>
      </c>
      <c r="I3508" s="59">
        <v>46408.43</v>
      </c>
      <c r="J3508" s="59">
        <v>46408.43</v>
      </c>
      <c r="K3508" s="59">
        <v>46408.43</v>
      </c>
      <c r="L3508" s="59">
        <v>46408.43</v>
      </c>
      <c r="M3508" s="59">
        <v>46408.43</v>
      </c>
      <c r="N3508" s="59">
        <v>46408.43</v>
      </c>
      <c r="O3508" s="59">
        <v>46408.43</v>
      </c>
      <c r="P3508" s="59">
        <v>46408.43</v>
      </c>
      <c r="Q3508" s="59">
        <v>46408.43</v>
      </c>
      <c r="R3508" s="59">
        <v>46408.43</v>
      </c>
    </row>
    <row r="3509" spans="2:18" x14ac:dyDescent="0.2">
      <c r="B3509" s="4">
        <v>1993</v>
      </c>
      <c r="C3509" s="59">
        <v>176988.28</v>
      </c>
      <c r="D3509" s="59">
        <v>176988.28</v>
      </c>
      <c r="E3509" s="59">
        <v>176988.28</v>
      </c>
      <c r="F3509" s="59">
        <v>176988.28</v>
      </c>
      <c r="G3509" s="59">
        <v>176988.28</v>
      </c>
      <c r="H3509" s="59">
        <v>176988.28</v>
      </c>
      <c r="I3509" s="59">
        <v>176988.28</v>
      </c>
      <c r="J3509" s="59">
        <v>176988.28</v>
      </c>
      <c r="K3509" s="59">
        <v>176988.28</v>
      </c>
      <c r="L3509" s="59">
        <v>176988.28</v>
      </c>
      <c r="M3509" s="59">
        <v>176988.28</v>
      </c>
      <c r="N3509" s="59">
        <v>176988.28</v>
      </c>
      <c r="O3509" s="59">
        <v>176988.28</v>
      </c>
      <c r="P3509" s="59">
        <v>176988.28</v>
      </c>
      <c r="Q3509" s="59">
        <v>176988.28</v>
      </c>
      <c r="R3509" s="59">
        <v>176988.28</v>
      </c>
    </row>
    <row r="3510" spans="2:18" x14ac:dyDescent="0.2">
      <c r="B3510" s="4">
        <v>1992</v>
      </c>
      <c r="C3510" s="59">
        <v>73477.240000000005</v>
      </c>
      <c r="D3510" s="59">
        <v>73477.240000000005</v>
      </c>
      <c r="E3510" s="59">
        <v>73477.240000000005</v>
      </c>
      <c r="F3510" s="59">
        <v>73477.240000000005</v>
      </c>
      <c r="G3510" s="59">
        <v>73477.240000000005</v>
      </c>
      <c r="H3510" s="59">
        <v>73477.240000000005</v>
      </c>
      <c r="I3510" s="59">
        <v>73477.240000000005</v>
      </c>
      <c r="J3510" s="59">
        <v>73477.240000000005</v>
      </c>
      <c r="K3510" s="59">
        <v>73477.240000000005</v>
      </c>
      <c r="L3510" s="59">
        <v>73477.240000000005</v>
      </c>
      <c r="M3510" s="59">
        <v>73477.240000000005</v>
      </c>
      <c r="N3510" s="59">
        <v>73477.240000000005</v>
      </c>
      <c r="O3510" s="59">
        <v>73477.240000000005</v>
      </c>
      <c r="P3510" s="59">
        <v>73477.240000000005</v>
      </c>
      <c r="Q3510" s="59">
        <v>73477.240000000005</v>
      </c>
      <c r="R3510" s="59">
        <v>73477.240000000005</v>
      </c>
    </row>
    <row r="3511" spans="2:18" x14ac:dyDescent="0.2">
      <c r="B3511" s="4">
        <v>1991</v>
      </c>
      <c r="C3511" s="59">
        <v>29537.33</v>
      </c>
      <c r="D3511" s="59">
        <v>29537.33</v>
      </c>
      <c r="E3511" s="59">
        <v>29537.33</v>
      </c>
      <c r="F3511" s="59">
        <v>29537.33</v>
      </c>
      <c r="G3511" s="59">
        <v>29537.33</v>
      </c>
      <c r="H3511" s="59">
        <v>29537.33</v>
      </c>
      <c r="I3511" s="59">
        <v>29537.33</v>
      </c>
      <c r="J3511" s="59">
        <v>29537.33</v>
      </c>
      <c r="K3511" s="59">
        <v>29537.33</v>
      </c>
      <c r="L3511" s="59">
        <v>29537.33</v>
      </c>
      <c r="M3511" s="59">
        <v>29537.33</v>
      </c>
      <c r="N3511" s="59">
        <v>29537.33</v>
      </c>
      <c r="O3511" s="59">
        <v>29537.33</v>
      </c>
      <c r="P3511" s="59">
        <v>29537.33</v>
      </c>
      <c r="Q3511" s="59">
        <v>29537.33</v>
      </c>
      <c r="R3511" s="59">
        <v>29537.33</v>
      </c>
    </row>
    <row r="3512" spans="2:18" x14ac:dyDescent="0.2">
      <c r="B3512" s="4">
        <v>1990</v>
      </c>
      <c r="C3512" s="59">
        <v>24332.89</v>
      </c>
      <c r="D3512" s="59">
        <v>24332.89</v>
      </c>
      <c r="E3512" s="59">
        <v>24332.89</v>
      </c>
      <c r="F3512" s="59">
        <v>24332.89</v>
      </c>
      <c r="G3512" s="59">
        <v>24332.89</v>
      </c>
      <c r="H3512" s="59">
        <v>24332.89</v>
      </c>
      <c r="I3512" s="59">
        <v>24332.89</v>
      </c>
      <c r="J3512" s="59">
        <v>24332.89</v>
      </c>
      <c r="K3512" s="59">
        <v>24332.89</v>
      </c>
      <c r="L3512" s="59">
        <v>24332.89</v>
      </c>
      <c r="M3512" s="59">
        <v>24332.89</v>
      </c>
      <c r="N3512" s="59">
        <v>24332.89</v>
      </c>
      <c r="O3512" s="59">
        <v>24332.89</v>
      </c>
      <c r="P3512" s="59">
        <v>24332.89</v>
      </c>
      <c r="Q3512" s="59">
        <v>24332.89</v>
      </c>
      <c r="R3512" s="59">
        <v>24332.89</v>
      </c>
    </row>
    <row r="3513" spans="2:18" x14ac:dyDescent="0.2">
      <c r="B3513" s="4">
        <v>1989</v>
      </c>
      <c r="C3513" s="59">
        <v>18340.04</v>
      </c>
      <c r="D3513" s="59">
        <v>18340.04</v>
      </c>
      <c r="E3513" s="59">
        <v>18340.04</v>
      </c>
      <c r="F3513" s="59">
        <v>18340.04</v>
      </c>
      <c r="G3513" s="59">
        <v>18340.04</v>
      </c>
      <c r="H3513" s="59">
        <v>18340.04</v>
      </c>
      <c r="I3513" s="59">
        <v>18340.04</v>
      </c>
      <c r="J3513" s="59">
        <v>18340.04</v>
      </c>
      <c r="K3513" s="59">
        <v>18340.04</v>
      </c>
      <c r="L3513" s="59">
        <v>18340.04</v>
      </c>
      <c r="M3513" s="59">
        <v>18340.04</v>
      </c>
      <c r="N3513" s="59">
        <v>18340.04</v>
      </c>
      <c r="O3513" s="59">
        <v>18340.04</v>
      </c>
      <c r="P3513" s="59">
        <v>18340.04</v>
      </c>
      <c r="Q3513" s="59">
        <v>18340.04</v>
      </c>
      <c r="R3513" s="59">
        <v>18340.04</v>
      </c>
    </row>
    <row r="3514" spans="2:18" x14ac:dyDescent="0.2">
      <c r="B3514" s="4">
        <v>1988</v>
      </c>
      <c r="C3514" s="59">
        <v>28703.42</v>
      </c>
      <c r="D3514" s="59">
        <v>28703.42</v>
      </c>
      <c r="E3514" s="59">
        <v>28703.42</v>
      </c>
      <c r="F3514" s="59">
        <v>28703.42</v>
      </c>
      <c r="G3514" s="59">
        <v>28703.42</v>
      </c>
      <c r="H3514" s="59">
        <v>28703.42</v>
      </c>
      <c r="I3514" s="59">
        <v>28703.42</v>
      </c>
      <c r="J3514" s="59">
        <v>28703.42</v>
      </c>
      <c r="K3514" s="59">
        <v>28703.42</v>
      </c>
      <c r="L3514" s="59">
        <v>28703.42</v>
      </c>
      <c r="M3514" s="59">
        <v>28703.42</v>
      </c>
      <c r="N3514" s="59">
        <v>28703.42</v>
      </c>
      <c r="O3514" s="59">
        <v>28703.42</v>
      </c>
      <c r="P3514" s="59">
        <v>28703.42</v>
      </c>
      <c r="Q3514" s="59">
        <v>28703.42</v>
      </c>
      <c r="R3514" s="59">
        <v>28703.42</v>
      </c>
    </row>
    <row r="3515" spans="2:18" x14ac:dyDescent="0.2">
      <c r="B3515" s="4">
        <v>1987</v>
      </c>
      <c r="C3515" s="59">
        <v>22003.96</v>
      </c>
      <c r="D3515" s="59">
        <v>22003.96</v>
      </c>
      <c r="E3515" s="59">
        <v>22003.96</v>
      </c>
      <c r="F3515" s="59">
        <v>22003.96</v>
      </c>
      <c r="G3515" s="59">
        <v>22003.96</v>
      </c>
      <c r="H3515" s="59">
        <v>22003.96</v>
      </c>
      <c r="I3515" s="59">
        <v>22003.96</v>
      </c>
      <c r="J3515" s="59">
        <v>22003.96</v>
      </c>
      <c r="K3515" s="59">
        <v>22003.96</v>
      </c>
      <c r="L3515" s="59">
        <v>22003.96</v>
      </c>
      <c r="M3515" s="59">
        <v>22003.96</v>
      </c>
      <c r="N3515" s="59">
        <v>22003.96</v>
      </c>
      <c r="O3515" s="59">
        <v>22003.96</v>
      </c>
      <c r="P3515" s="59">
        <v>22003.96</v>
      </c>
      <c r="Q3515" s="59">
        <v>22003.96</v>
      </c>
      <c r="R3515" s="59">
        <v>22003.96</v>
      </c>
    </row>
    <row r="3516" spans="2:18" x14ac:dyDescent="0.2">
      <c r="B3516" s="4">
        <v>1986</v>
      </c>
      <c r="C3516" s="59">
        <v>4557.6499999999996</v>
      </c>
      <c r="D3516" s="59">
        <v>4557.6499999999996</v>
      </c>
      <c r="E3516" s="59">
        <v>4557.6499999999996</v>
      </c>
      <c r="F3516" s="59">
        <v>4557.6499999999996</v>
      </c>
      <c r="G3516" s="59">
        <v>4557.6499999999996</v>
      </c>
      <c r="H3516" s="59">
        <v>4557.6499999999996</v>
      </c>
      <c r="I3516" s="59">
        <v>4557.6499999999996</v>
      </c>
      <c r="J3516" s="59">
        <v>4557.6499999999996</v>
      </c>
      <c r="K3516" s="59">
        <v>4557.6499999999996</v>
      </c>
      <c r="L3516" s="59">
        <v>4557.6499999999996</v>
      </c>
      <c r="M3516" s="59">
        <v>4557.6499999999996</v>
      </c>
      <c r="N3516" s="59">
        <v>4557.6499999999996</v>
      </c>
      <c r="O3516" s="59">
        <v>4557.6499999999996</v>
      </c>
      <c r="P3516" s="59">
        <v>4557.6499999999996</v>
      </c>
      <c r="Q3516" s="59">
        <v>4557.6499999999996</v>
      </c>
      <c r="R3516" s="59">
        <v>4557.6499999999996</v>
      </c>
    </row>
    <row r="3517" spans="2:18" x14ac:dyDescent="0.2">
      <c r="B3517" s="4">
        <v>1985</v>
      </c>
      <c r="C3517" s="59">
        <v>3103.03</v>
      </c>
      <c r="D3517" s="59">
        <v>3103.03</v>
      </c>
      <c r="E3517" s="59">
        <v>3103.03</v>
      </c>
      <c r="F3517" s="59">
        <v>3103.03</v>
      </c>
      <c r="G3517" s="59">
        <v>3103.03</v>
      </c>
      <c r="H3517" s="59">
        <v>3103.03</v>
      </c>
      <c r="I3517" s="59">
        <v>3103.03</v>
      </c>
      <c r="J3517" s="59">
        <v>3103.03</v>
      </c>
      <c r="K3517" s="59">
        <v>3103.03</v>
      </c>
      <c r="L3517" s="59">
        <v>3103.03</v>
      </c>
      <c r="M3517" s="59">
        <v>3103.03</v>
      </c>
      <c r="N3517" s="59">
        <v>3103.03</v>
      </c>
      <c r="O3517" s="59">
        <v>3103.03</v>
      </c>
      <c r="P3517" s="59">
        <v>3103.03</v>
      </c>
      <c r="Q3517" s="59">
        <v>3103.03</v>
      </c>
      <c r="R3517" s="59">
        <v>3103.03</v>
      </c>
    </row>
    <row r="3518" spans="2:18" x14ac:dyDescent="0.2">
      <c r="B3518" s="4">
        <v>1984</v>
      </c>
      <c r="C3518" s="59">
        <v>56138.82</v>
      </c>
      <c r="D3518" s="59">
        <v>56138.82</v>
      </c>
      <c r="E3518" s="59">
        <v>56138.82</v>
      </c>
      <c r="F3518" s="59">
        <v>56138.82</v>
      </c>
      <c r="G3518" s="59">
        <v>56138.82</v>
      </c>
      <c r="H3518" s="59">
        <v>56138.82</v>
      </c>
      <c r="I3518" s="59">
        <v>56138.82</v>
      </c>
      <c r="J3518" s="59">
        <v>56138.82</v>
      </c>
      <c r="K3518" s="59">
        <v>56138.82</v>
      </c>
      <c r="L3518" s="59">
        <v>56138.82</v>
      </c>
      <c r="M3518" s="59">
        <v>56138.82</v>
      </c>
      <c r="N3518" s="59">
        <v>56138.82</v>
      </c>
      <c r="O3518" s="59">
        <v>56138.82</v>
      </c>
      <c r="P3518" s="59">
        <v>56138.82</v>
      </c>
      <c r="Q3518" s="59">
        <v>56138.82</v>
      </c>
      <c r="R3518" s="59">
        <v>56138.82</v>
      </c>
    </row>
    <row r="3519" spans="2:18" x14ac:dyDescent="0.2">
      <c r="B3519" s="4">
        <v>1983</v>
      </c>
      <c r="C3519" s="59">
        <v>61957.84</v>
      </c>
      <c r="D3519" s="59">
        <v>61957.84</v>
      </c>
      <c r="E3519" s="59">
        <v>61957.84</v>
      </c>
      <c r="F3519" s="59">
        <v>61957.84</v>
      </c>
      <c r="G3519" s="59">
        <v>61957.84</v>
      </c>
      <c r="H3519" s="59">
        <v>61957.84</v>
      </c>
      <c r="I3519" s="59">
        <v>61957.84</v>
      </c>
      <c r="J3519" s="59">
        <v>61957.84</v>
      </c>
      <c r="K3519" s="59">
        <v>61957.84</v>
      </c>
      <c r="L3519" s="59">
        <v>61957.84</v>
      </c>
      <c r="M3519" s="59">
        <v>61957.84</v>
      </c>
      <c r="N3519" s="59">
        <v>61957.84</v>
      </c>
      <c r="O3519" s="59">
        <v>61957.84</v>
      </c>
      <c r="P3519" s="59">
        <v>61957.84</v>
      </c>
      <c r="Q3519" s="59">
        <v>61957.84</v>
      </c>
      <c r="R3519" s="59">
        <v>61957.84</v>
      </c>
    </row>
    <row r="3520" spans="2:18" x14ac:dyDescent="0.2">
      <c r="B3520" s="4">
        <v>1982</v>
      </c>
      <c r="C3520" s="59">
        <v>2610.15</v>
      </c>
      <c r="D3520" s="59">
        <v>2610.15</v>
      </c>
      <c r="E3520" s="59">
        <v>2610.15</v>
      </c>
      <c r="F3520" s="59">
        <v>2610.15</v>
      </c>
      <c r="G3520" s="59">
        <v>2610.15</v>
      </c>
      <c r="H3520" s="59">
        <v>2610.15</v>
      </c>
      <c r="I3520" s="59">
        <v>2610.15</v>
      </c>
      <c r="J3520" s="59">
        <v>2610.15</v>
      </c>
      <c r="K3520" s="59">
        <v>2610.15</v>
      </c>
      <c r="L3520" s="59">
        <v>2610.15</v>
      </c>
      <c r="M3520" s="59">
        <v>2610.15</v>
      </c>
      <c r="N3520" s="59">
        <v>2610.15</v>
      </c>
      <c r="O3520" s="59">
        <v>2610.15</v>
      </c>
      <c r="P3520" s="59">
        <v>2610.15</v>
      </c>
      <c r="Q3520" s="59">
        <v>2610.15</v>
      </c>
      <c r="R3520" s="59">
        <v>2610.15</v>
      </c>
    </row>
    <row r="3521" spans="2:18" x14ac:dyDescent="0.2">
      <c r="B3521" s="4">
        <v>1981</v>
      </c>
      <c r="C3521" s="59">
        <v>29265.84</v>
      </c>
      <c r="D3521" s="59">
        <v>29265.84</v>
      </c>
      <c r="E3521" s="59">
        <v>29265.84</v>
      </c>
      <c r="F3521" s="59">
        <v>29265.84</v>
      </c>
      <c r="G3521" s="59">
        <v>29265.84</v>
      </c>
      <c r="H3521" s="59">
        <v>29265.84</v>
      </c>
      <c r="I3521" s="59">
        <v>29265.84</v>
      </c>
      <c r="J3521" s="59">
        <v>29265.84</v>
      </c>
      <c r="K3521" s="59">
        <v>29265.84</v>
      </c>
      <c r="L3521" s="59">
        <v>29265.84</v>
      </c>
      <c r="M3521" s="59">
        <v>29265.84</v>
      </c>
      <c r="N3521" s="59">
        <v>29265.84</v>
      </c>
      <c r="O3521" s="59">
        <v>29265.84</v>
      </c>
      <c r="P3521" s="59">
        <v>29265.84</v>
      </c>
      <c r="Q3521" s="59">
        <v>29265.84</v>
      </c>
      <c r="R3521" s="59">
        <v>29265.84</v>
      </c>
    </row>
    <row r="3522" spans="2:18" x14ac:dyDescent="0.2">
      <c r="B3522" s="4">
        <v>1980</v>
      </c>
      <c r="C3522" s="59">
        <v>187011.65</v>
      </c>
      <c r="D3522" s="59">
        <v>187011.65</v>
      </c>
      <c r="E3522" s="59">
        <v>187011.65</v>
      </c>
      <c r="F3522" s="59">
        <v>187011.65</v>
      </c>
      <c r="G3522" s="59">
        <v>187011.65</v>
      </c>
      <c r="H3522" s="59">
        <v>187011.65</v>
      </c>
      <c r="I3522" s="59">
        <v>187011.65</v>
      </c>
      <c r="J3522" s="59">
        <v>187011.65</v>
      </c>
      <c r="K3522" s="59">
        <v>187011.65</v>
      </c>
      <c r="L3522" s="59">
        <v>187011.65</v>
      </c>
      <c r="M3522" s="59">
        <v>187011.65</v>
      </c>
      <c r="N3522" s="59">
        <v>187011.65</v>
      </c>
      <c r="O3522" s="59">
        <v>187011.65</v>
      </c>
      <c r="P3522" s="59">
        <v>187011.65</v>
      </c>
      <c r="Q3522" s="59">
        <v>187011.65</v>
      </c>
      <c r="R3522" s="59">
        <v>187011.65</v>
      </c>
    </row>
    <row r="3523" spans="2:18" x14ac:dyDescent="0.2">
      <c r="B3523" s="4">
        <v>1979</v>
      </c>
      <c r="C3523" s="59">
        <v>36837.56</v>
      </c>
      <c r="D3523" s="59">
        <v>36837.56</v>
      </c>
      <c r="E3523" s="59">
        <v>36837.56</v>
      </c>
      <c r="F3523" s="59">
        <v>36837.56</v>
      </c>
      <c r="G3523" s="59">
        <v>36837.56</v>
      </c>
      <c r="H3523" s="59">
        <v>36837.56</v>
      </c>
      <c r="I3523" s="59">
        <v>36837.56</v>
      </c>
      <c r="J3523" s="59">
        <v>36837.56</v>
      </c>
      <c r="K3523" s="59">
        <v>36837.56</v>
      </c>
      <c r="L3523" s="59">
        <v>36837.56</v>
      </c>
      <c r="M3523" s="59">
        <v>36837.56</v>
      </c>
      <c r="N3523" s="59">
        <v>36837.56</v>
      </c>
      <c r="O3523" s="59">
        <v>36837.56</v>
      </c>
      <c r="P3523" s="59">
        <v>36837.56</v>
      </c>
      <c r="Q3523" s="59">
        <v>36837.56</v>
      </c>
      <c r="R3523" s="59">
        <v>36837.56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10163.459999999999</v>
      </c>
      <c r="D3525" s="59">
        <v>10163.459999999999</v>
      </c>
      <c r="E3525" s="59">
        <v>10163.459999999999</v>
      </c>
      <c r="F3525" s="59">
        <v>10163.459999999999</v>
      </c>
      <c r="G3525" s="59">
        <v>10163.459999999999</v>
      </c>
      <c r="H3525" s="59">
        <v>10163.459999999999</v>
      </c>
      <c r="I3525" s="59">
        <v>10163.459999999999</v>
      </c>
      <c r="J3525" s="59">
        <v>10163.459999999999</v>
      </c>
      <c r="K3525" s="59">
        <v>10163.459999999999</v>
      </c>
      <c r="L3525" s="59">
        <v>10163.459999999999</v>
      </c>
      <c r="M3525" s="59">
        <v>10163.459999999999</v>
      </c>
      <c r="N3525" s="59">
        <v>10163.459999999999</v>
      </c>
      <c r="O3525" s="59">
        <v>10163.459999999999</v>
      </c>
      <c r="P3525" s="59">
        <v>10163.459999999999</v>
      </c>
      <c r="Q3525" s="59">
        <v>10163.459999999999</v>
      </c>
      <c r="R3525" s="59">
        <v>10163.459999999999</v>
      </c>
    </row>
    <row r="3526" spans="2:18" x14ac:dyDescent="0.2">
      <c r="B3526" s="4">
        <v>1976</v>
      </c>
      <c r="C3526" s="59">
        <v>6609.47</v>
      </c>
      <c r="D3526" s="59">
        <v>6609.47</v>
      </c>
      <c r="E3526" s="59">
        <v>17377.72</v>
      </c>
      <c r="F3526" s="59">
        <v>17377.72</v>
      </c>
      <c r="G3526" s="59">
        <v>17377.72</v>
      </c>
      <c r="H3526" s="59">
        <v>17377.72</v>
      </c>
      <c r="I3526" s="59">
        <v>17377.72</v>
      </c>
      <c r="J3526" s="59">
        <v>17377.72</v>
      </c>
      <c r="K3526" s="59">
        <v>17377.72</v>
      </c>
      <c r="L3526" s="59">
        <v>17377.72</v>
      </c>
      <c r="M3526" s="59">
        <v>17377.72</v>
      </c>
      <c r="N3526" s="59">
        <v>17377.72</v>
      </c>
      <c r="O3526" s="59">
        <v>17377.72</v>
      </c>
      <c r="P3526" s="59">
        <v>17377.72</v>
      </c>
      <c r="Q3526" s="59">
        <v>17377.72</v>
      </c>
      <c r="R3526" s="59">
        <v>17377.72</v>
      </c>
    </row>
    <row r="3527" spans="2:18" x14ac:dyDescent="0.2">
      <c r="B3527" s="4">
        <v>1975</v>
      </c>
      <c r="C3527" s="59">
        <v>4061.7</v>
      </c>
      <c r="D3527" s="59">
        <v>4061.7</v>
      </c>
      <c r="E3527" s="59">
        <v>4061.7</v>
      </c>
      <c r="F3527" s="59">
        <v>4061.7</v>
      </c>
      <c r="G3527" s="59">
        <v>4061.7</v>
      </c>
      <c r="H3527" s="59">
        <v>4061.7</v>
      </c>
      <c r="I3527" s="59">
        <v>4061.7</v>
      </c>
      <c r="J3527" s="59">
        <v>4061.7</v>
      </c>
      <c r="K3527" s="59">
        <v>4061.7</v>
      </c>
      <c r="L3527" s="59">
        <v>4061.7</v>
      </c>
      <c r="M3527" s="59">
        <v>4061.7</v>
      </c>
      <c r="N3527" s="59">
        <v>4061.7</v>
      </c>
      <c r="O3527" s="59">
        <v>4061.7</v>
      </c>
      <c r="P3527" s="59">
        <v>4061.7</v>
      </c>
      <c r="Q3527" s="59">
        <v>4061.7</v>
      </c>
      <c r="R3527" s="59">
        <v>4061.7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2165.3200000000002</v>
      </c>
      <c r="D3529" s="59">
        <v>2165.3200000000002</v>
      </c>
      <c r="E3529" s="59">
        <v>2165.3200000000002</v>
      </c>
      <c r="F3529" s="59">
        <v>942.31</v>
      </c>
      <c r="G3529" s="59">
        <v>942.31</v>
      </c>
      <c r="H3529" s="59">
        <v>942.31</v>
      </c>
      <c r="I3529" s="59">
        <v>942.31</v>
      </c>
      <c r="J3529" s="59">
        <v>942.31</v>
      </c>
      <c r="K3529" s="59">
        <v>942.31</v>
      </c>
      <c r="L3529" s="59">
        <v>942.31</v>
      </c>
      <c r="M3529" s="59">
        <v>942.31</v>
      </c>
      <c r="N3529" s="59">
        <v>942.31</v>
      </c>
      <c r="O3529" s="59">
        <v>942.31</v>
      </c>
      <c r="P3529" s="59">
        <v>942.31</v>
      </c>
      <c r="Q3529" s="59">
        <v>942.31</v>
      </c>
      <c r="R3529" s="59">
        <v>942.31</v>
      </c>
    </row>
    <row r="3530" spans="2:18" x14ac:dyDescent="0.2">
      <c r="B3530" s="4">
        <v>1972</v>
      </c>
      <c r="C3530" s="59">
        <v>3529.45</v>
      </c>
      <c r="D3530" s="59">
        <v>3529.45</v>
      </c>
      <c r="E3530" s="59">
        <v>3529.45</v>
      </c>
      <c r="F3530" s="59">
        <v>3529.45</v>
      </c>
      <c r="G3530" s="59">
        <v>3529.45</v>
      </c>
      <c r="H3530" s="59">
        <v>3529.45</v>
      </c>
      <c r="I3530" s="59">
        <v>3529.45</v>
      </c>
      <c r="J3530" s="59">
        <v>3529.45</v>
      </c>
      <c r="K3530" s="59">
        <v>3529.45</v>
      </c>
      <c r="L3530" s="59">
        <v>3529.45</v>
      </c>
      <c r="M3530" s="59">
        <v>3529.45</v>
      </c>
      <c r="N3530" s="59">
        <v>3529.45</v>
      </c>
      <c r="O3530" s="59">
        <v>3529.45</v>
      </c>
      <c r="P3530" s="59">
        <v>3529.45</v>
      </c>
      <c r="Q3530" s="59">
        <v>3529.45</v>
      </c>
      <c r="R3530" s="59">
        <v>3529.45</v>
      </c>
    </row>
    <row r="3531" spans="2:18" x14ac:dyDescent="0.2">
      <c r="B3531" s="4">
        <v>1971</v>
      </c>
      <c r="C3531" s="59">
        <v>705.07</v>
      </c>
      <c r="D3531" s="59">
        <v>705.07</v>
      </c>
      <c r="E3531" s="59">
        <v>705.07</v>
      </c>
      <c r="F3531" s="59">
        <v>705.07</v>
      </c>
      <c r="G3531" s="59">
        <v>705.07</v>
      </c>
      <c r="H3531" s="59">
        <v>705.07</v>
      </c>
      <c r="I3531" s="59">
        <v>705.07</v>
      </c>
      <c r="J3531" s="59">
        <v>705.07</v>
      </c>
      <c r="K3531" s="59">
        <v>705.07</v>
      </c>
      <c r="L3531" s="59">
        <v>705.07</v>
      </c>
      <c r="M3531" s="59">
        <v>705.07</v>
      </c>
      <c r="N3531" s="59">
        <v>705.07</v>
      </c>
      <c r="O3531" s="59">
        <v>705.07</v>
      </c>
      <c r="P3531" s="59">
        <v>705.07</v>
      </c>
      <c r="Q3531" s="59">
        <v>705.07</v>
      </c>
      <c r="R3531" s="59">
        <v>705.07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1138.1400000000001</v>
      </c>
      <c r="D3533" s="59">
        <v>1138.1400000000001</v>
      </c>
      <c r="E3533" s="59">
        <v>1138.1400000000001</v>
      </c>
      <c r="F3533" s="59">
        <v>1138.1400000000001</v>
      </c>
      <c r="G3533" s="59">
        <v>1138.1400000000001</v>
      </c>
      <c r="H3533" s="59">
        <v>1138.1400000000001</v>
      </c>
      <c r="I3533" s="59">
        <v>1138.1400000000001</v>
      </c>
      <c r="J3533" s="59">
        <v>1138.1400000000001</v>
      </c>
      <c r="K3533" s="59">
        <v>1138.1400000000001</v>
      </c>
      <c r="L3533" s="59">
        <v>1138.1400000000001</v>
      </c>
      <c r="M3533" s="59">
        <v>1138.1400000000001</v>
      </c>
      <c r="N3533" s="59">
        <v>1138.1400000000001</v>
      </c>
      <c r="O3533" s="59">
        <v>1138.1400000000001</v>
      </c>
      <c r="P3533" s="59">
        <v>1138.1400000000001</v>
      </c>
      <c r="Q3533" s="59">
        <v>1138.1400000000001</v>
      </c>
      <c r="R3533" s="59">
        <v>1138.1400000000001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1002.64</v>
      </c>
      <c r="D3537" s="59">
        <v>1002.64</v>
      </c>
      <c r="E3537" s="59">
        <v>1002.64</v>
      </c>
      <c r="F3537" s="59">
        <v>1002.64</v>
      </c>
      <c r="G3537" s="59">
        <v>1002.64</v>
      </c>
      <c r="H3537" s="59">
        <v>1002.64</v>
      </c>
      <c r="I3537" s="59">
        <v>1002.64</v>
      </c>
      <c r="J3537" s="59">
        <v>1002.64</v>
      </c>
      <c r="K3537" s="59">
        <v>1002.64</v>
      </c>
      <c r="L3537" s="59">
        <v>1002.64</v>
      </c>
      <c r="M3537" s="59">
        <v>1002.64</v>
      </c>
      <c r="N3537" s="59">
        <v>1002.64</v>
      </c>
      <c r="O3537" s="59">
        <v>1002.64</v>
      </c>
      <c r="P3537" s="59">
        <v>1002.64</v>
      </c>
      <c r="Q3537" s="59">
        <v>1002.64</v>
      </c>
      <c r="R3537" s="59">
        <v>1002.64</v>
      </c>
    </row>
    <row r="3538" spans="2:18" x14ac:dyDescent="0.2">
      <c r="B3538" s="4">
        <v>1964</v>
      </c>
      <c r="C3538" s="59">
        <v>11191.16</v>
      </c>
      <c r="D3538" s="59">
        <v>11191.16</v>
      </c>
      <c r="E3538" s="59">
        <v>11191.16</v>
      </c>
      <c r="F3538" s="59">
        <v>11191.16</v>
      </c>
      <c r="G3538" s="59">
        <v>11191.16</v>
      </c>
      <c r="H3538" s="59">
        <v>11191.16</v>
      </c>
      <c r="I3538" s="59">
        <v>11191.16</v>
      </c>
      <c r="J3538" s="59">
        <v>11191.16</v>
      </c>
      <c r="K3538" s="59">
        <v>11191.16</v>
      </c>
      <c r="L3538" s="59">
        <v>11191.16</v>
      </c>
      <c r="M3538" s="59">
        <v>11191.16</v>
      </c>
      <c r="N3538" s="59">
        <v>11191.16</v>
      </c>
      <c r="O3538" s="59">
        <v>11191.16</v>
      </c>
      <c r="P3538" s="59">
        <v>11191.16</v>
      </c>
      <c r="Q3538" s="59">
        <v>11191.16</v>
      </c>
      <c r="R3538" s="59">
        <v>11191.16</v>
      </c>
    </row>
    <row r="3539" spans="2:18" x14ac:dyDescent="0.2">
      <c r="B3539" s="4">
        <v>1963</v>
      </c>
      <c r="C3539" s="59">
        <v>13638.2</v>
      </c>
      <c r="D3539" s="59">
        <v>13638.2</v>
      </c>
      <c r="E3539" s="59">
        <v>13638.2</v>
      </c>
      <c r="F3539" s="59">
        <v>13638.2</v>
      </c>
      <c r="G3539" s="59">
        <v>13638.2</v>
      </c>
      <c r="H3539" s="59">
        <v>13638.2</v>
      </c>
      <c r="I3539" s="59">
        <v>13638.2</v>
      </c>
      <c r="J3539" s="59">
        <v>13638.2</v>
      </c>
      <c r="K3539" s="59">
        <v>13638.2</v>
      </c>
      <c r="L3539" s="59">
        <v>13638.2</v>
      </c>
      <c r="M3539" s="59">
        <v>13638.2</v>
      </c>
      <c r="N3539" s="59">
        <v>13638.2</v>
      </c>
      <c r="O3539" s="59">
        <v>13638.2</v>
      </c>
      <c r="P3539" s="59">
        <v>13638.2</v>
      </c>
      <c r="Q3539" s="59">
        <v>13638.2</v>
      </c>
      <c r="R3539" s="59">
        <v>13638.2</v>
      </c>
    </row>
    <row r="3540" spans="2:18" x14ac:dyDescent="0.2">
      <c r="B3540" s="4">
        <v>1962</v>
      </c>
      <c r="C3540" s="59">
        <v>11513.27</v>
      </c>
      <c r="D3540" s="59">
        <v>11513.27</v>
      </c>
      <c r="E3540" s="59">
        <v>11513.27</v>
      </c>
      <c r="F3540" s="59">
        <v>11513.27</v>
      </c>
      <c r="G3540" s="59">
        <v>11513.27</v>
      </c>
      <c r="H3540" s="59">
        <v>11513.27</v>
      </c>
      <c r="I3540" s="59">
        <v>11513.27</v>
      </c>
      <c r="J3540" s="59">
        <v>11513.27</v>
      </c>
      <c r="K3540" s="59">
        <v>11513.27</v>
      </c>
      <c r="L3540" s="59">
        <v>11513.27</v>
      </c>
      <c r="M3540" s="59">
        <v>11513.27</v>
      </c>
      <c r="N3540" s="59">
        <v>11513.27</v>
      </c>
      <c r="O3540" s="59">
        <v>11513.27</v>
      </c>
      <c r="P3540" s="59">
        <v>11513.27</v>
      </c>
      <c r="Q3540" s="59">
        <v>11513.27</v>
      </c>
      <c r="R3540" s="59">
        <v>11513.27</v>
      </c>
    </row>
    <row r="3541" spans="2:18" x14ac:dyDescent="0.2">
      <c r="B3541" s="4">
        <v>1961</v>
      </c>
      <c r="C3541" s="59">
        <v>16108.25</v>
      </c>
      <c r="D3541" s="59">
        <v>16108.25</v>
      </c>
      <c r="E3541" s="59">
        <v>16108.25</v>
      </c>
      <c r="F3541" s="59">
        <v>16108.25</v>
      </c>
      <c r="G3541" s="59">
        <v>16108.25</v>
      </c>
      <c r="H3541" s="59">
        <v>16108.25</v>
      </c>
      <c r="I3541" s="59">
        <v>16108.25</v>
      </c>
      <c r="J3541" s="59">
        <v>16108.25</v>
      </c>
      <c r="K3541" s="59">
        <v>16108.25</v>
      </c>
      <c r="L3541" s="59">
        <v>16108.25</v>
      </c>
      <c r="M3541" s="59">
        <v>16108.25</v>
      </c>
      <c r="N3541" s="59">
        <v>16108.25</v>
      </c>
      <c r="O3541" s="59">
        <v>16108.25</v>
      </c>
      <c r="P3541" s="59">
        <v>16108.25</v>
      </c>
      <c r="Q3541" s="59">
        <v>16108.25</v>
      </c>
      <c r="R3541" s="59">
        <v>16108.25</v>
      </c>
    </row>
    <row r="3542" spans="2:18" x14ac:dyDescent="0.2">
      <c r="B3542" s="4">
        <v>1960</v>
      </c>
      <c r="C3542" s="59">
        <v>3987.05</v>
      </c>
      <c r="D3542" s="59">
        <v>3987.05</v>
      </c>
      <c r="E3542" s="59">
        <v>3987.05</v>
      </c>
      <c r="F3542" s="59">
        <v>3987.05</v>
      </c>
      <c r="G3542" s="59">
        <v>3987.05</v>
      </c>
      <c r="H3542" s="59">
        <v>3987.05</v>
      </c>
      <c r="I3542" s="59">
        <v>3987.05</v>
      </c>
      <c r="J3542" s="59">
        <v>3987.05</v>
      </c>
      <c r="K3542" s="59">
        <v>3987.05</v>
      </c>
      <c r="L3542" s="59">
        <v>3987.05</v>
      </c>
      <c r="M3542" s="59">
        <v>3987.05</v>
      </c>
      <c r="N3542" s="59">
        <v>3987.05</v>
      </c>
      <c r="O3542" s="59">
        <v>3987.05</v>
      </c>
      <c r="P3542" s="59">
        <v>3987.05</v>
      </c>
      <c r="Q3542" s="59">
        <v>3987.05</v>
      </c>
      <c r="R3542" s="59">
        <v>3987.05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49462.37</v>
      </c>
      <c r="D3546" s="59">
        <v>49462.37</v>
      </c>
      <c r="E3546" s="59">
        <v>49462.37</v>
      </c>
      <c r="F3546" s="59">
        <v>49462.37</v>
      </c>
      <c r="G3546" s="59">
        <v>49462.37</v>
      </c>
      <c r="H3546" s="59">
        <v>49462.37</v>
      </c>
      <c r="I3546" s="59">
        <v>49462.37</v>
      </c>
      <c r="J3546" s="59">
        <v>49462.37</v>
      </c>
      <c r="K3546" s="59">
        <v>49462.37</v>
      </c>
      <c r="L3546" s="59">
        <v>49462.37</v>
      </c>
      <c r="M3546" s="59">
        <v>49462.37</v>
      </c>
      <c r="N3546" s="59">
        <v>49462.37</v>
      </c>
      <c r="O3546" s="59">
        <v>49462.37</v>
      </c>
      <c r="P3546" s="59">
        <v>49462.37</v>
      </c>
      <c r="Q3546" s="59">
        <v>49462.37</v>
      </c>
      <c r="R3546" s="59">
        <v>49462.37</v>
      </c>
    </row>
    <row r="3547" spans="2:18" x14ac:dyDescent="0.2">
      <c r="B3547" s="4">
        <v>1955</v>
      </c>
      <c r="C3547" s="59">
        <v>3604.61</v>
      </c>
      <c r="D3547" s="59">
        <v>3604.61</v>
      </c>
      <c r="E3547" s="59">
        <v>3604.61</v>
      </c>
      <c r="F3547" s="59">
        <v>3604.61</v>
      </c>
      <c r="G3547" s="59">
        <v>3604.61</v>
      </c>
      <c r="H3547" s="59">
        <v>3604.61</v>
      </c>
      <c r="I3547" s="59">
        <v>3604.61</v>
      </c>
      <c r="J3547" s="59">
        <v>3604.61</v>
      </c>
      <c r="K3547" s="59">
        <v>3604.61</v>
      </c>
      <c r="L3547" s="59">
        <v>3604.61</v>
      </c>
      <c r="M3547" s="59">
        <v>3604.61</v>
      </c>
      <c r="N3547" s="59">
        <v>3604.61</v>
      </c>
      <c r="O3547" s="59">
        <v>3604.61</v>
      </c>
      <c r="P3547" s="59">
        <v>3604.61</v>
      </c>
      <c r="Q3547" s="59">
        <v>3604.61</v>
      </c>
      <c r="R3547" s="59">
        <v>3604.61</v>
      </c>
    </row>
    <row r="3548" spans="2:18" x14ac:dyDescent="0.2">
      <c r="B3548" s="4">
        <v>1954</v>
      </c>
      <c r="C3548" s="59">
        <v>10513.69</v>
      </c>
      <c r="D3548" s="59">
        <v>10513.69</v>
      </c>
      <c r="E3548" s="59">
        <v>10513.69</v>
      </c>
      <c r="F3548" s="59">
        <v>10513.69</v>
      </c>
      <c r="G3548" s="59">
        <v>10513.69</v>
      </c>
      <c r="H3548" s="59">
        <v>10513.69</v>
      </c>
      <c r="I3548" s="59">
        <v>10513.69</v>
      </c>
      <c r="J3548" s="59">
        <v>10513.69</v>
      </c>
      <c r="K3548" s="59">
        <v>10513.69</v>
      </c>
      <c r="L3548" s="59">
        <v>10513.69</v>
      </c>
      <c r="M3548" s="59">
        <v>10513.69</v>
      </c>
      <c r="N3548" s="59">
        <v>10513.69</v>
      </c>
      <c r="O3548" s="59">
        <v>10513.69</v>
      </c>
      <c r="P3548" s="59">
        <v>10513.69</v>
      </c>
      <c r="Q3548" s="59">
        <v>10513.69</v>
      </c>
      <c r="R3548" s="59">
        <v>10513.69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966.34</v>
      </c>
      <c r="D3550" s="59">
        <v>966.34</v>
      </c>
      <c r="E3550" s="59">
        <v>966.34</v>
      </c>
      <c r="F3550" s="59">
        <v>966.34</v>
      </c>
      <c r="G3550" s="59">
        <v>966.34</v>
      </c>
      <c r="H3550" s="59">
        <v>966.34</v>
      </c>
      <c r="I3550" s="59">
        <v>966.34</v>
      </c>
      <c r="J3550" s="59">
        <v>966.34</v>
      </c>
      <c r="K3550" s="59">
        <v>966.34</v>
      </c>
      <c r="L3550" s="59">
        <v>966.34</v>
      </c>
      <c r="M3550" s="59">
        <v>966.34</v>
      </c>
      <c r="N3550" s="59">
        <v>966.34</v>
      </c>
      <c r="O3550" s="59">
        <v>966.34</v>
      </c>
      <c r="P3550" s="59">
        <v>966.34</v>
      </c>
      <c r="Q3550" s="59">
        <v>966.34</v>
      </c>
      <c r="R3550" s="59">
        <v>966.34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465.28</v>
      </c>
      <c r="D3557" s="59">
        <v>465.28</v>
      </c>
      <c r="E3557" s="59">
        <v>465.28</v>
      </c>
      <c r="F3557" s="59">
        <v>465.28</v>
      </c>
      <c r="G3557" s="59">
        <v>465.28</v>
      </c>
      <c r="H3557" s="59">
        <v>465.28</v>
      </c>
      <c r="I3557" s="59">
        <v>465.28</v>
      </c>
      <c r="J3557" s="59">
        <v>465.28</v>
      </c>
      <c r="K3557" s="59">
        <v>465.28</v>
      </c>
      <c r="L3557" s="59">
        <v>465.28</v>
      </c>
      <c r="M3557" s="59">
        <v>465.28</v>
      </c>
      <c r="N3557" s="59">
        <v>465.28</v>
      </c>
      <c r="O3557" s="59">
        <v>465.28</v>
      </c>
      <c r="P3557" s="59">
        <v>465.28</v>
      </c>
      <c r="Q3557" s="59">
        <v>465.28</v>
      </c>
      <c r="R3557" s="59">
        <v>465.28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2310021.9600000004</v>
      </c>
      <c r="E3573" s="6">
        <f>SUM(E3494:E3572)</f>
        <v>2337394.3100000005</v>
      </c>
      <c r="F3573" s="6">
        <f>SUM(F3493:F3572)</f>
        <v>2360065.9900000007</v>
      </c>
      <c r="G3573" s="6">
        <f>SUM(G3492:G3572)</f>
        <v>2401757.2900000005</v>
      </c>
      <c r="H3573" s="6">
        <f t="shared" ref="H3573:M3573" si="37">SUM(H3486:H3572)</f>
        <v>2415927.2600000002</v>
      </c>
      <c r="I3573" s="6">
        <f t="shared" si="37"/>
        <v>2416528.9600000004</v>
      </c>
      <c r="J3573" s="6">
        <f t="shared" si="37"/>
        <v>2416528.9600000004</v>
      </c>
      <c r="K3573" s="6">
        <f t="shared" si="37"/>
        <v>2416528.9600000004</v>
      </c>
      <c r="L3573" s="6">
        <f t="shared" si="37"/>
        <v>2446759.1700000004</v>
      </c>
      <c r="M3573" s="6">
        <f t="shared" si="37"/>
        <v>2488736.8199999998</v>
      </c>
      <c r="N3573" s="13">
        <f>SUM(N3482:N3572)</f>
        <v>2534596.12</v>
      </c>
      <c r="O3573" s="13">
        <f>SUM(O3482:O3572)</f>
        <v>2645035.17</v>
      </c>
      <c r="P3573" s="13">
        <f>SUM(P3482:P3572)</f>
        <v>2766582.57</v>
      </c>
      <c r="Q3573" s="13">
        <f>SUM(Q3482:Q3572)</f>
        <v>2853900.5199999996</v>
      </c>
      <c r="R3573" s="13">
        <f>SUM(R3481:R3572)</f>
        <v>2928367.5399999996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30488.23</v>
      </c>
      <c r="Q3577" s="59">
        <v>30488.23</v>
      </c>
      <c r="R3577" s="59">
        <v>30488.23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15080.27</v>
      </c>
      <c r="N3580" s="59">
        <v>15080.27</v>
      </c>
      <c r="O3580" s="59">
        <v>15080.27</v>
      </c>
      <c r="P3580" s="59">
        <v>15980.27</v>
      </c>
      <c r="Q3580" s="59">
        <v>15980.27</v>
      </c>
      <c r="R3580" s="59">
        <v>15980.27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60976.480000000003</v>
      </c>
      <c r="K3583" s="59">
        <v>60976.480000000003</v>
      </c>
      <c r="L3583" s="59">
        <v>60976.480000000003</v>
      </c>
      <c r="M3583" s="59">
        <v>60976.480000000003</v>
      </c>
      <c r="N3583" s="59">
        <v>60976.480000000003</v>
      </c>
      <c r="O3583" s="59">
        <v>60976.480000000003</v>
      </c>
      <c r="P3583" s="59">
        <v>30488.25</v>
      </c>
      <c r="Q3583" s="59">
        <v>30488.25</v>
      </c>
      <c r="R3583" s="59">
        <v>30488.25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8869.58</v>
      </c>
      <c r="D3595" s="59">
        <v>8869.58</v>
      </c>
      <c r="E3595" s="59">
        <v>8869.58</v>
      </c>
      <c r="F3595" s="59">
        <v>8869.58</v>
      </c>
      <c r="G3595" s="59">
        <v>8869.58</v>
      </c>
      <c r="H3595" s="59">
        <v>8869.58</v>
      </c>
      <c r="I3595" s="59">
        <v>8869.58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9274.83</v>
      </c>
      <c r="D3601" s="59">
        <v>9274.83</v>
      </c>
      <c r="E3601" s="59">
        <v>9274.83</v>
      </c>
      <c r="F3601" s="59">
        <v>9274.83</v>
      </c>
      <c r="G3601" s="59">
        <v>9274.83</v>
      </c>
      <c r="H3601" s="59">
        <v>9274.83</v>
      </c>
      <c r="I3601" s="59">
        <v>9274.83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18144.41</v>
      </c>
      <c r="E3667" s="6">
        <f>SUM(E3588:E3666)</f>
        <v>18144.41</v>
      </c>
      <c r="F3667" s="6">
        <f>SUM(F3587:F3666)</f>
        <v>18144.41</v>
      </c>
      <c r="G3667" s="6">
        <f>SUM(G3586:G3666)</f>
        <v>18144.41</v>
      </c>
      <c r="H3667" s="6">
        <f t="shared" ref="H3667:M3667" si="38">SUM(H3580:H3666)</f>
        <v>18144.41</v>
      </c>
      <c r="I3667" s="6">
        <f t="shared" si="38"/>
        <v>18144.41</v>
      </c>
      <c r="J3667" s="6">
        <f t="shared" si="38"/>
        <v>60976.480000000003</v>
      </c>
      <c r="K3667" s="6">
        <f t="shared" si="38"/>
        <v>60976.480000000003</v>
      </c>
      <c r="L3667" s="6">
        <f t="shared" si="38"/>
        <v>60976.480000000003</v>
      </c>
      <c r="M3667" s="6">
        <f t="shared" si="38"/>
        <v>76056.75</v>
      </c>
      <c r="N3667" s="13">
        <f>SUM(N3576:N3666)</f>
        <v>76056.75</v>
      </c>
      <c r="O3667" s="13">
        <f>SUM(O3576:O3666)</f>
        <v>76056.75</v>
      </c>
      <c r="P3667" s="13">
        <f>SUM(P3576:P3666)</f>
        <v>76956.75</v>
      </c>
      <c r="Q3667" s="13">
        <f>SUM(Q3576:Q3666)</f>
        <v>76956.75</v>
      </c>
      <c r="R3667" s="13">
        <f>SUM(R3575:R3666)</f>
        <v>76956.75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888.97</v>
      </c>
      <c r="O3673" s="59">
        <v>860.67</v>
      </c>
      <c r="P3673" s="59">
        <v>791.33</v>
      </c>
      <c r="Q3673" s="59">
        <v>805.58</v>
      </c>
      <c r="R3673" s="59">
        <v>781.35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108435.51</v>
      </c>
      <c r="N3674" s="59">
        <v>109600.51</v>
      </c>
      <c r="O3674" s="59">
        <v>109600.51</v>
      </c>
      <c r="P3674" s="59">
        <v>110298.51</v>
      </c>
      <c r="Q3674" s="59">
        <v>110298.51</v>
      </c>
      <c r="R3674" s="59">
        <v>110298.51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9306.01</v>
      </c>
      <c r="K3677" s="59">
        <v>9829.56</v>
      </c>
      <c r="L3677" s="59">
        <v>12241.56</v>
      </c>
      <c r="M3677" s="59">
        <v>12368.08</v>
      </c>
      <c r="N3677" s="59">
        <v>12328.55</v>
      </c>
      <c r="O3677" s="59">
        <v>12391.81</v>
      </c>
      <c r="P3677" s="59">
        <v>12455.07</v>
      </c>
      <c r="Q3677" s="59">
        <v>12462.98</v>
      </c>
      <c r="R3677" s="59">
        <v>12233.65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61477.89</v>
      </c>
      <c r="G3681" s="59">
        <v>62977.89</v>
      </c>
      <c r="H3681" s="59">
        <v>62977.89</v>
      </c>
      <c r="I3681" s="59">
        <v>62977.89</v>
      </c>
      <c r="J3681" s="59">
        <v>62977.89</v>
      </c>
      <c r="K3681" s="59">
        <v>62977.89</v>
      </c>
      <c r="L3681" s="59">
        <v>62977.89</v>
      </c>
      <c r="M3681" s="59">
        <v>62977.89</v>
      </c>
      <c r="N3681" s="59">
        <v>62977.89</v>
      </c>
      <c r="O3681" s="59">
        <v>62977.89</v>
      </c>
      <c r="P3681" s="59">
        <v>62977.89</v>
      </c>
      <c r="Q3681" s="59">
        <v>62977.89</v>
      </c>
      <c r="R3681" s="59">
        <v>62977.89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2322.9899999999998</v>
      </c>
      <c r="D3685" s="59">
        <v>2099.66</v>
      </c>
      <c r="E3685" s="59">
        <v>2156.23</v>
      </c>
      <c r="F3685" s="59">
        <v>2526.5300000000002</v>
      </c>
      <c r="G3685" s="59">
        <v>2895.29</v>
      </c>
      <c r="H3685" s="59">
        <v>2814.96</v>
      </c>
      <c r="I3685" s="59">
        <v>2811.31</v>
      </c>
      <c r="J3685" s="59">
        <v>2676.22</v>
      </c>
      <c r="K3685" s="59">
        <v>2409.6999999999998</v>
      </c>
      <c r="L3685" s="59">
        <v>2409.6999999999998</v>
      </c>
      <c r="M3685" s="59">
        <v>2468.11</v>
      </c>
      <c r="N3685" s="59">
        <v>2449.86</v>
      </c>
      <c r="O3685" s="59">
        <v>2479.0700000000002</v>
      </c>
      <c r="P3685" s="59">
        <v>2508.27</v>
      </c>
      <c r="Q3685" s="59">
        <v>2511.9299999999998</v>
      </c>
      <c r="R3685" s="59">
        <v>2406.04</v>
      </c>
    </row>
    <row r="3686" spans="2:18" x14ac:dyDescent="0.2">
      <c r="B3686" s="4">
        <v>2004</v>
      </c>
      <c r="C3686" s="59">
        <v>80088.679999999993</v>
      </c>
      <c r="D3686" s="59">
        <v>73537.56</v>
      </c>
      <c r="E3686" s="59">
        <v>76091.429999999993</v>
      </c>
      <c r="F3686" s="59">
        <v>81282.8</v>
      </c>
      <c r="G3686" s="59">
        <v>93146.33</v>
      </c>
      <c r="H3686" s="59">
        <v>90562.2</v>
      </c>
      <c r="I3686" s="59">
        <v>90444.74</v>
      </c>
      <c r="J3686" s="59">
        <v>86098.69</v>
      </c>
      <c r="K3686" s="59">
        <v>77524.06</v>
      </c>
      <c r="L3686" s="59">
        <v>77524.06</v>
      </c>
      <c r="M3686" s="59">
        <v>79403.429999999993</v>
      </c>
      <c r="N3686" s="59">
        <v>78816.13</v>
      </c>
      <c r="O3686" s="59">
        <v>79755.81</v>
      </c>
      <c r="P3686" s="59">
        <v>80695.5</v>
      </c>
      <c r="Q3686" s="59">
        <v>80812.960000000006</v>
      </c>
      <c r="R3686" s="59">
        <v>77406.600000000006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76.78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7902.53</v>
      </c>
      <c r="D3696" s="59">
        <v>8269.32</v>
      </c>
      <c r="E3696" s="59">
        <v>8279.2000000000007</v>
      </c>
      <c r="F3696" s="59">
        <v>8304.7800000000007</v>
      </c>
      <c r="G3696" s="59">
        <v>8363.49</v>
      </c>
      <c r="H3696" s="59">
        <v>8350.7000000000007</v>
      </c>
      <c r="I3696" s="59">
        <v>8350.1200000000008</v>
      </c>
      <c r="J3696" s="59">
        <v>8328.61</v>
      </c>
      <c r="K3696" s="59">
        <v>8286.18</v>
      </c>
      <c r="L3696" s="59">
        <v>8286.18</v>
      </c>
      <c r="M3696" s="59">
        <v>8295.48</v>
      </c>
      <c r="N3696" s="59">
        <v>8292.57</v>
      </c>
      <c r="O3696" s="59">
        <v>8297.2199999999993</v>
      </c>
      <c r="P3696" s="59">
        <v>8301.8700000000008</v>
      </c>
      <c r="Q3696" s="59">
        <v>8302.4599999999991</v>
      </c>
      <c r="R3696" s="59">
        <v>8285.6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19643.32</v>
      </c>
      <c r="D3699" s="59">
        <v>19643.32</v>
      </c>
      <c r="E3699" s="59">
        <v>19643.32</v>
      </c>
      <c r="F3699" s="59">
        <v>19643.32</v>
      </c>
      <c r="G3699" s="59">
        <v>19643.32</v>
      </c>
      <c r="H3699" s="59">
        <v>19643.32</v>
      </c>
      <c r="I3699" s="59">
        <v>19643.32</v>
      </c>
      <c r="J3699" s="59">
        <v>19643.32</v>
      </c>
      <c r="K3699" s="59">
        <v>19643.32</v>
      </c>
      <c r="L3699" s="59">
        <v>19643.32</v>
      </c>
      <c r="M3699" s="59">
        <v>19643.32</v>
      </c>
      <c r="N3699" s="59">
        <v>19643.32</v>
      </c>
      <c r="O3699" s="59">
        <v>19643.32</v>
      </c>
      <c r="P3699" s="59">
        <v>19643.32</v>
      </c>
      <c r="Q3699" s="59">
        <v>19643.32</v>
      </c>
      <c r="R3699" s="59">
        <v>19643.32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60397.37</v>
      </c>
      <c r="D3701" s="59">
        <v>60397.37</v>
      </c>
      <c r="E3701" s="59">
        <v>60397.37</v>
      </c>
      <c r="F3701" s="59">
        <v>60397.37</v>
      </c>
      <c r="G3701" s="59">
        <v>60397.37</v>
      </c>
      <c r="H3701" s="59">
        <v>60397.37</v>
      </c>
      <c r="I3701" s="59">
        <v>60397.37</v>
      </c>
      <c r="J3701" s="59">
        <v>60397.37</v>
      </c>
      <c r="K3701" s="59">
        <v>60397.37</v>
      </c>
      <c r="L3701" s="59">
        <v>60397.37</v>
      </c>
      <c r="M3701" s="59">
        <v>60397.37</v>
      </c>
      <c r="N3701" s="59">
        <v>60397.37</v>
      </c>
      <c r="O3701" s="59">
        <v>60397.37</v>
      </c>
      <c r="P3701" s="59">
        <v>60397.37</v>
      </c>
      <c r="Q3701" s="59">
        <v>60397.37</v>
      </c>
      <c r="R3701" s="59">
        <v>60397.37</v>
      </c>
    </row>
    <row r="3702" spans="2:18" x14ac:dyDescent="0.2">
      <c r="B3702" s="4">
        <v>1988</v>
      </c>
      <c r="C3702" s="59">
        <v>40850.69</v>
      </c>
      <c r="D3702" s="59">
        <v>40850.69</v>
      </c>
      <c r="E3702" s="59">
        <v>40850.69</v>
      </c>
      <c r="F3702" s="59">
        <v>40850.69</v>
      </c>
      <c r="G3702" s="59">
        <v>40850.69</v>
      </c>
      <c r="H3702" s="59">
        <v>40850.69</v>
      </c>
      <c r="I3702" s="59">
        <v>40850.69</v>
      </c>
      <c r="J3702" s="59">
        <v>40850.69</v>
      </c>
      <c r="K3702" s="59">
        <v>40850.69</v>
      </c>
      <c r="L3702" s="59">
        <v>40850.69</v>
      </c>
      <c r="M3702" s="59">
        <v>40850.69</v>
      </c>
      <c r="N3702" s="59">
        <v>40850.69</v>
      </c>
      <c r="O3702" s="59">
        <v>40850.69</v>
      </c>
      <c r="P3702" s="59">
        <v>40850.69</v>
      </c>
      <c r="Q3702" s="59">
        <v>40850.69</v>
      </c>
      <c r="R3702" s="59">
        <v>40850.69</v>
      </c>
    </row>
    <row r="3703" spans="2:18" x14ac:dyDescent="0.2">
      <c r="B3703" s="4">
        <v>1987</v>
      </c>
      <c r="C3703" s="59">
        <v>360141.22</v>
      </c>
      <c r="D3703" s="59">
        <v>360141.22</v>
      </c>
      <c r="E3703" s="59">
        <v>360141.22</v>
      </c>
      <c r="F3703" s="59">
        <v>360141.22</v>
      </c>
      <c r="G3703" s="59">
        <v>360141.22</v>
      </c>
      <c r="H3703" s="59">
        <v>360141.22</v>
      </c>
      <c r="I3703" s="59">
        <v>360141.22</v>
      </c>
      <c r="J3703" s="59">
        <v>360141.22</v>
      </c>
      <c r="K3703" s="59">
        <v>360141.22</v>
      </c>
      <c r="L3703" s="59">
        <v>360141.22</v>
      </c>
      <c r="M3703" s="59">
        <v>360141.22</v>
      </c>
      <c r="N3703" s="59">
        <v>360141.22</v>
      </c>
      <c r="O3703" s="59">
        <v>360141.22</v>
      </c>
      <c r="P3703" s="59">
        <v>360141.22</v>
      </c>
      <c r="Q3703" s="59">
        <v>360141.22</v>
      </c>
      <c r="R3703" s="59">
        <v>360141.22</v>
      </c>
    </row>
    <row r="3704" spans="2:18" x14ac:dyDescent="0.2">
      <c r="B3704" s="4">
        <v>1986</v>
      </c>
      <c r="C3704" s="59">
        <v>114260.95</v>
      </c>
      <c r="D3704" s="59">
        <v>114260.95</v>
      </c>
      <c r="E3704" s="59">
        <v>114260.95</v>
      </c>
      <c r="F3704" s="59">
        <v>114260.95</v>
      </c>
      <c r="G3704" s="59">
        <v>114260.95</v>
      </c>
      <c r="H3704" s="59">
        <v>114260.95</v>
      </c>
      <c r="I3704" s="59">
        <v>114260.95</v>
      </c>
      <c r="J3704" s="59">
        <v>114260.95</v>
      </c>
      <c r="K3704" s="59">
        <v>114260.95</v>
      </c>
      <c r="L3704" s="59">
        <v>114260.95</v>
      </c>
      <c r="M3704" s="59">
        <v>114260.95</v>
      </c>
      <c r="N3704" s="59">
        <v>114260.95</v>
      </c>
      <c r="O3704" s="59">
        <v>114260.95</v>
      </c>
      <c r="P3704" s="59">
        <v>114260.95</v>
      </c>
      <c r="Q3704" s="59">
        <v>114260.95</v>
      </c>
      <c r="R3704" s="59">
        <v>114260.95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157678.84</v>
      </c>
      <c r="D3707" s="59">
        <v>157678.84</v>
      </c>
      <c r="E3707" s="59">
        <v>157678.84</v>
      </c>
      <c r="F3707" s="59">
        <v>157678.84</v>
      </c>
      <c r="G3707" s="59">
        <v>157678.84</v>
      </c>
      <c r="H3707" s="59">
        <v>157678.84</v>
      </c>
      <c r="I3707" s="59">
        <v>157678.84</v>
      </c>
      <c r="J3707" s="59">
        <v>157678.84</v>
      </c>
      <c r="K3707" s="59">
        <v>157678.84</v>
      </c>
      <c r="L3707" s="59">
        <v>157678.84</v>
      </c>
      <c r="M3707" s="59">
        <v>157678.84</v>
      </c>
      <c r="N3707" s="59">
        <v>157678.84</v>
      </c>
      <c r="O3707" s="59">
        <v>157678.84</v>
      </c>
      <c r="P3707" s="59">
        <v>157678.84</v>
      </c>
      <c r="Q3707" s="59">
        <v>157678.84</v>
      </c>
      <c r="R3707" s="59">
        <v>157678.84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72319.679999999993</v>
      </c>
      <c r="D3710" s="59">
        <v>72319.679999999993</v>
      </c>
      <c r="E3710" s="59">
        <v>72319.679999999993</v>
      </c>
      <c r="F3710" s="59">
        <v>72319.679999999993</v>
      </c>
      <c r="G3710" s="59">
        <v>72319.679999999993</v>
      </c>
      <c r="H3710" s="59">
        <v>72319.679999999993</v>
      </c>
      <c r="I3710" s="59">
        <v>72319.679999999993</v>
      </c>
      <c r="J3710" s="59">
        <v>37319.68</v>
      </c>
      <c r="K3710" s="59">
        <v>37319.68</v>
      </c>
      <c r="L3710" s="59">
        <v>37319.68</v>
      </c>
      <c r="M3710" s="59">
        <v>37319.68</v>
      </c>
      <c r="N3710" s="59">
        <v>37319.68</v>
      </c>
      <c r="O3710" s="59">
        <v>37319.68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4004.95</v>
      </c>
      <c r="D3717" s="59">
        <v>4004.95</v>
      </c>
      <c r="E3717" s="59">
        <v>4004.95</v>
      </c>
      <c r="F3717" s="59">
        <v>4004.95</v>
      </c>
      <c r="G3717" s="59">
        <v>4004.95</v>
      </c>
      <c r="H3717" s="59">
        <v>4004.95</v>
      </c>
      <c r="I3717" s="59">
        <v>4004.95</v>
      </c>
      <c r="J3717" s="59">
        <v>4004.95</v>
      </c>
      <c r="K3717" s="59">
        <v>4004.95</v>
      </c>
      <c r="L3717" s="59">
        <v>4004.95</v>
      </c>
      <c r="M3717" s="59">
        <v>4004.95</v>
      </c>
      <c r="N3717" s="59">
        <v>4004.95</v>
      </c>
      <c r="O3717" s="59">
        <v>4004.95</v>
      </c>
      <c r="P3717" s="59">
        <v>4004.95</v>
      </c>
      <c r="Q3717" s="59">
        <v>4004.95</v>
      </c>
      <c r="R3717" s="59">
        <v>4004.95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944.87</v>
      </c>
      <c r="D3719" s="59">
        <v>944.87</v>
      </c>
      <c r="E3719" s="59">
        <v>944.87</v>
      </c>
      <c r="F3719" s="59">
        <v>944.87</v>
      </c>
      <c r="G3719" s="59">
        <v>944.87</v>
      </c>
      <c r="H3719" s="59">
        <v>944.87</v>
      </c>
      <c r="I3719" s="59">
        <v>944.87</v>
      </c>
      <c r="J3719" s="59">
        <v>944.87</v>
      </c>
      <c r="K3719" s="59">
        <v>944.87</v>
      </c>
      <c r="L3719" s="59">
        <v>944.87</v>
      </c>
      <c r="M3719" s="59">
        <v>944.87</v>
      </c>
      <c r="N3719" s="59">
        <v>944.87</v>
      </c>
      <c r="O3719" s="59">
        <v>944.87</v>
      </c>
      <c r="P3719" s="59">
        <v>944.87</v>
      </c>
      <c r="Q3719" s="59">
        <v>944.87</v>
      </c>
      <c r="R3719" s="59">
        <v>944.87</v>
      </c>
    </row>
    <row r="3720" spans="2:18" x14ac:dyDescent="0.2">
      <c r="B3720" s="4">
        <v>1970</v>
      </c>
      <c r="C3720" s="59">
        <v>806.31</v>
      </c>
      <c r="D3720" s="59">
        <v>806.31</v>
      </c>
      <c r="E3720" s="59">
        <v>806.31</v>
      </c>
      <c r="F3720" s="59">
        <v>806.31</v>
      </c>
      <c r="G3720" s="59">
        <v>806.31</v>
      </c>
      <c r="H3720" s="59">
        <v>806.31</v>
      </c>
      <c r="I3720" s="59">
        <v>806.31</v>
      </c>
      <c r="J3720" s="59">
        <v>806.31</v>
      </c>
      <c r="K3720" s="59">
        <v>806.31</v>
      </c>
      <c r="L3720" s="59">
        <v>806.31</v>
      </c>
      <c r="M3720" s="59">
        <v>806.31</v>
      </c>
      <c r="N3720" s="59">
        <v>806.31</v>
      </c>
      <c r="O3720" s="59">
        <v>806.31</v>
      </c>
      <c r="P3720" s="59">
        <v>806.31</v>
      </c>
      <c r="Q3720" s="59">
        <v>806.31</v>
      </c>
      <c r="R3720" s="59">
        <v>806.31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26658.76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6481.65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18063.43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915031.5199999999</v>
      </c>
      <c r="E3761" s="6">
        <f>SUM(E3682:E3760)</f>
        <v>917575.05999999994</v>
      </c>
      <c r="F3761" s="6">
        <f>SUM(F3681:F3760)</f>
        <v>984640.19999999984</v>
      </c>
      <c r="G3761" s="6">
        <f>SUM(G3680:G3760)</f>
        <v>998431.19999999984</v>
      </c>
      <c r="H3761" s="6">
        <f t="shared" ref="H3761:M3761" si="39">SUM(H3674:H3760)</f>
        <v>995753.94999999984</v>
      </c>
      <c r="I3761" s="6">
        <f t="shared" si="39"/>
        <v>995632.25999999989</v>
      </c>
      <c r="J3761" s="6">
        <f t="shared" si="39"/>
        <v>965435.62</v>
      </c>
      <c r="K3761" s="6">
        <f t="shared" si="39"/>
        <v>957075.59</v>
      </c>
      <c r="L3761" s="6">
        <f t="shared" si="39"/>
        <v>959487.59</v>
      </c>
      <c r="M3761" s="6">
        <f t="shared" si="39"/>
        <v>1069996.7</v>
      </c>
      <c r="N3761" s="13">
        <f>SUM(N3670:N3760)</f>
        <v>1071402.68</v>
      </c>
      <c r="O3761" s="13">
        <f>SUM(O3670:O3760)</f>
        <v>1072411.18</v>
      </c>
      <c r="P3761" s="13">
        <f>SUM(P3670:P3760)</f>
        <v>1036756.9599999998</v>
      </c>
      <c r="Q3761" s="13">
        <f>SUM(Q3670:Q3760)</f>
        <v>1036900.8299999998</v>
      </c>
      <c r="R3761" s="13">
        <f>SUM(R3669:R3760)</f>
        <v>1033118.1599999999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 t="shared" ref="H3855:M3855" si="40">SUM(H3768:H3854)</f>
        <v>0</v>
      </c>
      <c r="I3855" s="6">
        <f t="shared" si="40"/>
        <v>0</v>
      </c>
      <c r="J3855" s="6">
        <f t="shared" si="40"/>
        <v>0</v>
      </c>
      <c r="K3855" s="6">
        <f t="shared" si="40"/>
        <v>0</v>
      </c>
      <c r="L3855" s="6">
        <f t="shared" si="40"/>
        <v>0</v>
      </c>
      <c r="M3855" s="6">
        <f t="shared" si="40"/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 t="shared" ref="H3949:M3949" si="41">SUM(H3862:H3948)</f>
        <v>0</v>
      </c>
      <c r="I3949" s="6">
        <f t="shared" si="41"/>
        <v>0</v>
      </c>
      <c r="J3949" s="6">
        <f t="shared" si="41"/>
        <v>0</v>
      </c>
      <c r="K3949" s="6">
        <f t="shared" si="41"/>
        <v>0</v>
      </c>
      <c r="L3949" s="6">
        <f t="shared" si="41"/>
        <v>0</v>
      </c>
      <c r="M3949" s="6">
        <f t="shared" si="41"/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 t="shared" ref="H4043:M4043" si="42">SUM(H3956:H4042)</f>
        <v>0</v>
      </c>
      <c r="I4043" s="6">
        <f t="shared" si="42"/>
        <v>0</v>
      </c>
      <c r="J4043" s="6">
        <f t="shared" si="42"/>
        <v>0</v>
      </c>
      <c r="K4043" s="6">
        <f t="shared" si="42"/>
        <v>0</v>
      </c>
      <c r="L4043" s="6">
        <f t="shared" si="42"/>
        <v>0</v>
      </c>
      <c r="M4043" s="6">
        <f t="shared" si="42"/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 t="shared" ref="H4137:M4137" si="43">SUM(H4050:H4136)</f>
        <v>0</v>
      </c>
      <c r="I4137" s="13">
        <f t="shared" si="43"/>
        <v>0</v>
      </c>
      <c r="J4137" s="13">
        <f t="shared" si="43"/>
        <v>0</v>
      </c>
      <c r="K4137" s="13">
        <f t="shared" si="43"/>
        <v>0</v>
      </c>
      <c r="L4137" s="13">
        <f t="shared" si="43"/>
        <v>0</v>
      </c>
      <c r="M4137" s="13">
        <f t="shared" si="43"/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 t="shared" ref="H95:M95" si="0">SUM(H8:H94)</f>
        <v>0</v>
      </c>
      <c r="I95" s="6">
        <f t="shared" si="0"/>
        <v>0</v>
      </c>
      <c r="J95" s="6">
        <f t="shared" si="0"/>
        <v>0</v>
      </c>
      <c r="K95" s="6">
        <f t="shared" si="0"/>
        <v>0</v>
      </c>
      <c r="L95" s="6">
        <f t="shared" si="0"/>
        <v>0</v>
      </c>
      <c r="M95" s="6">
        <f t="shared" si="0"/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 t="shared" ref="H189:M189" si="1">SUM(H102:H188)</f>
        <v>0</v>
      </c>
      <c r="I189" s="6">
        <f t="shared" si="1"/>
        <v>0</v>
      </c>
      <c r="J189" s="6">
        <f t="shared" si="1"/>
        <v>0</v>
      </c>
      <c r="K189" s="6">
        <f t="shared" si="1"/>
        <v>0</v>
      </c>
      <c r="L189" s="6">
        <f t="shared" si="1"/>
        <v>0</v>
      </c>
      <c r="M189" s="6">
        <f t="shared" si="1"/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 t="shared" ref="H283:M283" si="2">SUM(H196:H282)</f>
        <v>0</v>
      </c>
      <c r="I283" s="6">
        <f t="shared" si="2"/>
        <v>0</v>
      </c>
      <c r="J283" s="6">
        <f t="shared" si="2"/>
        <v>0</v>
      </c>
      <c r="K283" s="6">
        <f t="shared" si="2"/>
        <v>0</v>
      </c>
      <c r="L283" s="6">
        <f t="shared" si="2"/>
        <v>0</v>
      </c>
      <c r="M283" s="6">
        <f t="shared" si="2"/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 t="shared" ref="H377:M377" si="3">SUM(H290:H376)</f>
        <v>0</v>
      </c>
      <c r="I377" s="6">
        <f t="shared" si="3"/>
        <v>0</v>
      </c>
      <c r="J377" s="6">
        <f t="shared" si="3"/>
        <v>0</v>
      </c>
      <c r="K377" s="6">
        <f t="shared" si="3"/>
        <v>0</v>
      </c>
      <c r="L377" s="6">
        <f t="shared" si="3"/>
        <v>0</v>
      </c>
      <c r="M377" s="6">
        <f t="shared" si="3"/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 t="shared" ref="H471:M471" si="4">SUM(H384:H470)</f>
        <v>0</v>
      </c>
      <c r="I471" s="6">
        <f t="shared" si="4"/>
        <v>0</v>
      </c>
      <c r="J471" s="6">
        <f t="shared" si="4"/>
        <v>0</v>
      </c>
      <c r="K471" s="6">
        <f t="shared" si="4"/>
        <v>0</v>
      </c>
      <c r="L471" s="6">
        <f t="shared" si="4"/>
        <v>0</v>
      </c>
      <c r="M471" s="6">
        <f t="shared" si="4"/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 t="shared" ref="H565:M565" si="5">SUM(H478:H564)</f>
        <v>0</v>
      </c>
      <c r="I565" s="6">
        <f t="shared" si="5"/>
        <v>0</v>
      </c>
      <c r="J565" s="6">
        <f t="shared" si="5"/>
        <v>0</v>
      </c>
      <c r="K565" s="6">
        <f t="shared" si="5"/>
        <v>0</v>
      </c>
      <c r="L565" s="6">
        <f t="shared" si="5"/>
        <v>0</v>
      </c>
      <c r="M565" s="6">
        <f t="shared" si="5"/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 t="shared" ref="H659:M659" si="6">SUM(H572:H658)</f>
        <v>0</v>
      </c>
      <c r="I659" s="6">
        <f t="shared" si="6"/>
        <v>0</v>
      </c>
      <c r="J659" s="6">
        <f t="shared" si="6"/>
        <v>0</v>
      </c>
      <c r="K659" s="6">
        <f t="shared" si="6"/>
        <v>0</v>
      </c>
      <c r="L659" s="6">
        <f t="shared" si="6"/>
        <v>0</v>
      </c>
      <c r="M659" s="6">
        <f t="shared" si="6"/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 t="shared" ref="H753:M753" si="7">SUM(H666:H752)</f>
        <v>0</v>
      </c>
      <c r="I753" s="6">
        <f t="shared" si="7"/>
        <v>0</v>
      </c>
      <c r="J753" s="6">
        <f t="shared" si="7"/>
        <v>0</v>
      </c>
      <c r="K753" s="6">
        <f t="shared" si="7"/>
        <v>0</v>
      </c>
      <c r="L753" s="6">
        <f t="shared" si="7"/>
        <v>0</v>
      </c>
      <c r="M753" s="6">
        <f t="shared" si="7"/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 t="shared" ref="H847:M847" si="8">SUM(H760:H846)</f>
        <v>0</v>
      </c>
      <c r="I847" s="6">
        <f t="shared" si="8"/>
        <v>0</v>
      </c>
      <c r="J847" s="6">
        <f t="shared" si="8"/>
        <v>0</v>
      </c>
      <c r="K847" s="6">
        <f t="shared" si="8"/>
        <v>0</v>
      </c>
      <c r="L847" s="6">
        <f t="shared" si="8"/>
        <v>0</v>
      </c>
      <c r="M847" s="6">
        <f t="shared" si="8"/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 t="shared" ref="H941:M941" si="9">SUM(H854:H940)</f>
        <v>0</v>
      </c>
      <c r="I941" s="6">
        <f t="shared" si="9"/>
        <v>0</v>
      </c>
      <c r="J941" s="6">
        <f t="shared" si="9"/>
        <v>0</v>
      </c>
      <c r="K941" s="6">
        <f t="shared" si="9"/>
        <v>0</v>
      </c>
      <c r="L941" s="6">
        <f t="shared" si="9"/>
        <v>0</v>
      </c>
      <c r="M941" s="6">
        <f t="shared" si="9"/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 t="shared" ref="H1035:M1035" si="10">SUM(H948:H1034)</f>
        <v>0</v>
      </c>
      <c r="I1035" s="6">
        <f t="shared" si="10"/>
        <v>0</v>
      </c>
      <c r="J1035" s="6">
        <f t="shared" si="10"/>
        <v>0</v>
      </c>
      <c r="K1035" s="6">
        <f t="shared" si="10"/>
        <v>0</v>
      </c>
      <c r="L1035" s="6">
        <f t="shared" si="10"/>
        <v>0</v>
      </c>
      <c r="M1035" s="6">
        <f t="shared" si="10"/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 t="shared" ref="H1129:M1129" si="11">SUM(H1042:H1128)</f>
        <v>0</v>
      </c>
      <c r="I1129" s="6">
        <f t="shared" si="11"/>
        <v>0</v>
      </c>
      <c r="J1129" s="6">
        <f t="shared" si="11"/>
        <v>0</v>
      </c>
      <c r="K1129" s="6">
        <f t="shared" si="11"/>
        <v>0</v>
      </c>
      <c r="L1129" s="6">
        <f t="shared" si="11"/>
        <v>0</v>
      </c>
      <c r="M1129" s="6">
        <f t="shared" si="11"/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 t="shared" ref="H1223:M1223" si="12">SUM(H1136:H1222)</f>
        <v>0</v>
      </c>
      <c r="I1223" s="6">
        <f t="shared" si="12"/>
        <v>0</v>
      </c>
      <c r="J1223" s="6">
        <f t="shared" si="12"/>
        <v>0</v>
      </c>
      <c r="K1223" s="6">
        <f t="shared" si="12"/>
        <v>0</v>
      </c>
      <c r="L1223" s="6">
        <f t="shared" si="12"/>
        <v>0</v>
      </c>
      <c r="M1223" s="6">
        <f t="shared" si="12"/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 t="shared" ref="H1317:M1317" si="13">SUM(H1230:H1316)</f>
        <v>0</v>
      </c>
      <c r="I1317" s="6">
        <f t="shared" si="13"/>
        <v>0</v>
      </c>
      <c r="J1317" s="6">
        <f t="shared" si="13"/>
        <v>0</v>
      </c>
      <c r="K1317" s="6">
        <f t="shared" si="13"/>
        <v>0</v>
      </c>
      <c r="L1317" s="6">
        <f t="shared" si="13"/>
        <v>0</v>
      </c>
      <c r="M1317" s="6">
        <f t="shared" si="13"/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 t="shared" ref="H1411:M1411" si="14">SUM(H1324:H1410)</f>
        <v>0</v>
      </c>
      <c r="I1411" s="6">
        <f t="shared" si="14"/>
        <v>0</v>
      </c>
      <c r="J1411" s="6">
        <f t="shared" si="14"/>
        <v>0</v>
      </c>
      <c r="K1411" s="6">
        <f t="shared" si="14"/>
        <v>0</v>
      </c>
      <c r="L1411" s="6">
        <f t="shared" si="14"/>
        <v>0</v>
      </c>
      <c r="M1411" s="6">
        <f t="shared" si="14"/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 t="shared" ref="H1505:M1505" si="15">SUM(H1418:H1504)</f>
        <v>0</v>
      </c>
      <c r="I1505" s="6">
        <f t="shared" si="15"/>
        <v>0</v>
      </c>
      <c r="J1505" s="6">
        <f t="shared" si="15"/>
        <v>0</v>
      </c>
      <c r="K1505" s="6">
        <f t="shared" si="15"/>
        <v>0</v>
      </c>
      <c r="L1505" s="6">
        <f t="shared" si="15"/>
        <v>0</v>
      </c>
      <c r="M1505" s="6">
        <f t="shared" si="15"/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 t="shared" ref="H1599:M1599" si="16">SUM(H1512:H1598)</f>
        <v>0</v>
      </c>
      <c r="I1599" s="6">
        <f t="shared" si="16"/>
        <v>0</v>
      </c>
      <c r="J1599" s="6">
        <f t="shared" si="16"/>
        <v>0</v>
      </c>
      <c r="K1599" s="6">
        <f t="shared" si="16"/>
        <v>0</v>
      </c>
      <c r="L1599" s="6">
        <f t="shared" si="16"/>
        <v>0</v>
      </c>
      <c r="M1599" s="6">
        <f t="shared" si="16"/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 t="shared" ref="H1693:M1693" si="17">SUM(H1606:H1692)</f>
        <v>0</v>
      </c>
      <c r="I1693" s="6">
        <f t="shared" si="17"/>
        <v>0</v>
      </c>
      <c r="J1693" s="6">
        <f t="shared" si="17"/>
        <v>0</v>
      </c>
      <c r="K1693" s="6">
        <f t="shared" si="17"/>
        <v>0</v>
      </c>
      <c r="L1693" s="6">
        <f t="shared" si="17"/>
        <v>0</v>
      </c>
      <c r="M1693" s="6">
        <f t="shared" si="17"/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 t="shared" ref="H1787:M1787" si="18">SUM(H1700:H1786)</f>
        <v>0</v>
      </c>
      <c r="I1787" s="6">
        <f t="shared" si="18"/>
        <v>0</v>
      </c>
      <c r="J1787" s="6">
        <f t="shared" si="18"/>
        <v>0</v>
      </c>
      <c r="K1787" s="6">
        <f t="shared" si="18"/>
        <v>0</v>
      </c>
      <c r="L1787" s="6">
        <f t="shared" si="18"/>
        <v>0</v>
      </c>
      <c r="M1787" s="6">
        <f t="shared" si="18"/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 t="shared" ref="H1881:M1881" si="19">SUM(H1794:H1880)</f>
        <v>0</v>
      </c>
      <c r="I1881" s="6">
        <f t="shared" si="19"/>
        <v>0</v>
      </c>
      <c r="J1881" s="6">
        <f t="shared" si="19"/>
        <v>0</v>
      </c>
      <c r="K1881" s="6">
        <f t="shared" si="19"/>
        <v>0</v>
      </c>
      <c r="L1881" s="6">
        <f t="shared" si="19"/>
        <v>0</v>
      </c>
      <c r="M1881" s="6">
        <f t="shared" si="19"/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 t="shared" ref="H1975:M1975" si="20">SUM(H1888:H1974)</f>
        <v>0</v>
      </c>
      <c r="I1975" s="6">
        <f t="shared" si="20"/>
        <v>0</v>
      </c>
      <c r="J1975" s="6">
        <f t="shared" si="20"/>
        <v>0</v>
      </c>
      <c r="K1975" s="6">
        <f t="shared" si="20"/>
        <v>0</v>
      </c>
      <c r="L1975" s="6">
        <f t="shared" si="20"/>
        <v>0</v>
      </c>
      <c r="M1975" s="6">
        <f t="shared" si="20"/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 t="shared" ref="H2069:M2069" si="21">SUM(H1982:H2068)</f>
        <v>0</v>
      </c>
      <c r="I2069" s="6">
        <f t="shared" si="21"/>
        <v>0</v>
      </c>
      <c r="J2069" s="6">
        <f t="shared" si="21"/>
        <v>0</v>
      </c>
      <c r="K2069" s="6">
        <f t="shared" si="21"/>
        <v>0</v>
      </c>
      <c r="L2069" s="6">
        <f t="shared" si="21"/>
        <v>0</v>
      </c>
      <c r="M2069" s="6">
        <f t="shared" si="21"/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 t="shared" ref="H2163:M2163" si="22">SUM(H2076:H2162)</f>
        <v>0</v>
      </c>
      <c r="I2163" s="6">
        <f t="shared" si="22"/>
        <v>0</v>
      </c>
      <c r="J2163" s="6">
        <f t="shared" si="22"/>
        <v>0</v>
      </c>
      <c r="K2163" s="6">
        <f t="shared" si="22"/>
        <v>0</v>
      </c>
      <c r="L2163" s="6">
        <f t="shared" si="22"/>
        <v>0</v>
      </c>
      <c r="M2163" s="6">
        <f t="shared" si="22"/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 t="shared" ref="H2257:M2257" si="23">SUM(H2170:H2256)</f>
        <v>0</v>
      </c>
      <c r="I2257" s="6">
        <f t="shared" si="23"/>
        <v>0</v>
      </c>
      <c r="J2257" s="6">
        <f t="shared" si="23"/>
        <v>0</v>
      </c>
      <c r="K2257" s="6">
        <f t="shared" si="23"/>
        <v>0</v>
      </c>
      <c r="L2257" s="6">
        <f t="shared" si="23"/>
        <v>0</v>
      </c>
      <c r="M2257" s="6">
        <f t="shared" si="23"/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 t="shared" ref="H2351:M2351" si="24">SUM(H2264:H2350)</f>
        <v>0</v>
      </c>
      <c r="I2351" s="6">
        <f t="shared" si="24"/>
        <v>0</v>
      </c>
      <c r="J2351" s="6">
        <f t="shared" si="24"/>
        <v>0</v>
      </c>
      <c r="K2351" s="6">
        <f t="shared" si="24"/>
        <v>0</v>
      </c>
      <c r="L2351" s="6">
        <f t="shared" si="24"/>
        <v>0</v>
      </c>
      <c r="M2351" s="6">
        <f t="shared" si="24"/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 t="shared" ref="H2445:M2445" si="25">SUM(H2358:H2444)</f>
        <v>0</v>
      </c>
      <c r="I2445" s="6">
        <f t="shared" si="25"/>
        <v>0</v>
      </c>
      <c r="J2445" s="6">
        <f t="shared" si="25"/>
        <v>0</v>
      </c>
      <c r="K2445" s="6">
        <f t="shared" si="25"/>
        <v>0</v>
      </c>
      <c r="L2445" s="6">
        <f t="shared" si="25"/>
        <v>0</v>
      </c>
      <c r="M2445" s="6">
        <f t="shared" si="25"/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 t="shared" ref="H2539:M2539" si="26">SUM(H2452:H2538)</f>
        <v>0</v>
      </c>
      <c r="I2539" s="6">
        <f t="shared" si="26"/>
        <v>0</v>
      </c>
      <c r="J2539" s="6">
        <f t="shared" si="26"/>
        <v>0</v>
      </c>
      <c r="K2539" s="6">
        <f t="shared" si="26"/>
        <v>0</v>
      </c>
      <c r="L2539" s="6">
        <f t="shared" si="26"/>
        <v>0</v>
      </c>
      <c r="M2539" s="6">
        <f t="shared" si="26"/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 t="shared" ref="H2633:M2633" si="27">SUM(H2546:H2632)</f>
        <v>0</v>
      </c>
      <c r="I2633" s="6">
        <f t="shared" si="27"/>
        <v>0</v>
      </c>
      <c r="J2633" s="6">
        <f t="shared" si="27"/>
        <v>0</v>
      </c>
      <c r="K2633" s="6">
        <f t="shared" si="27"/>
        <v>0</v>
      </c>
      <c r="L2633" s="6">
        <f t="shared" si="27"/>
        <v>0</v>
      </c>
      <c r="M2633" s="6">
        <f t="shared" si="27"/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 t="shared" ref="H2727:M2727" si="28">SUM(H2640:H2726)</f>
        <v>0</v>
      </c>
      <c r="I2727" s="6">
        <f t="shared" si="28"/>
        <v>0</v>
      </c>
      <c r="J2727" s="6">
        <f t="shared" si="28"/>
        <v>0</v>
      </c>
      <c r="K2727" s="6">
        <f t="shared" si="28"/>
        <v>0</v>
      </c>
      <c r="L2727" s="6">
        <f t="shared" si="28"/>
        <v>0</v>
      </c>
      <c r="M2727" s="6">
        <f t="shared" si="28"/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 t="shared" ref="H2821:M2821" si="29">SUM(H2734:H2820)</f>
        <v>0</v>
      </c>
      <c r="I2821" s="6">
        <f t="shared" si="29"/>
        <v>0</v>
      </c>
      <c r="J2821" s="6">
        <f t="shared" si="29"/>
        <v>0</v>
      </c>
      <c r="K2821" s="6">
        <f t="shared" si="29"/>
        <v>0</v>
      </c>
      <c r="L2821" s="6">
        <f t="shared" si="29"/>
        <v>0</v>
      </c>
      <c r="M2821" s="6">
        <f t="shared" si="29"/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 t="shared" ref="H2915:M2915" si="30">SUM(H2828:H2914)</f>
        <v>0</v>
      </c>
      <c r="I2915" s="6">
        <f t="shared" si="30"/>
        <v>0</v>
      </c>
      <c r="J2915" s="6">
        <f t="shared" si="30"/>
        <v>0</v>
      </c>
      <c r="K2915" s="6">
        <f t="shared" si="30"/>
        <v>0</v>
      </c>
      <c r="L2915" s="6">
        <f t="shared" si="30"/>
        <v>0</v>
      </c>
      <c r="M2915" s="6">
        <f t="shared" si="30"/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 t="shared" ref="H3009:M3009" si="31">SUM(H2922:H3008)</f>
        <v>0</v>
      </c>
      <c r="I3009" s="6">
        <f t="shared" si="31"/>
        <v>0</v>
      </c>
      <c r="J3009" s="6">
        <f t="shared" si="31"/>
        <v>0</v>
      </c>
      <c r="K3009" s="6">
        <f t="shared" si="31"/>
        <v>0</v>
      </c>
      <c r="L3009" s="6">
        <f t="shared" si="31"/>
        <v>0</v>
      </c>
      <c r="M3009" s="6">
        <f t="shared" si="31"/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 t="shared" ref="H3103:M3103" si="32">SUM(H3016:H3102)</f>
        <v>0</v>
      </c>
      <c r="I3103" s="6">
        <f t="shared" si="32"/>
        <v>0</v>
      </c>
      <c r="J3103" s="6">
        <f t="shared" si="32"/>
        <v>0</v>
      </c>
      <c r="K3103" s="6">
        <f t="shared" si="32"/>
        <v>0</v>
      </c>
      <c r="L3103" s="6">
        <f t="shared" si="32"/>
        <v>0</v>
      </c>
      <c r="M3103" s="6">
        <f t="shared" si="32"/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 t="shared" ref="H3197:M3197" si="33">SUM(H3110:H3196)</f>
        <v>0</v>
      </c>
      <c r="I3197" s="6">
        <f t="shared" si="33"/>
        <v>0</v>
      </c>
      <c r="J3197" s="6">
        <f t="shared" si="33"/>
        <v>0</v>
      </c>
      <c r="K3197" s="6">
        <f t="shared" si="33"/>
        <v>0</v>
      </c>
      <c r="L3197" s="6">
        <f t="shared" si="33"/>
        <v>0</v>
      </c>
      <c r="M3197" s="6">
        <f t="shared" si="33"/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 t="shared" ref="H3291:M3291" si="34">SUM(H3204:H3290)</f>
        <v>0</v>
      </c>
      <c r="I3291" s="6">
        <f t="shared" si="34"/>
        <v>0</v>
      </c>
      <c r="J3291" s="6">
        <f t="shared" si="34"/>
        <v>0</v>
      </c>
      <c r="K3291" s="6">
        <f t="shared" si="34"/>
        <v>0</v>
      </c>
      <c r="L3291" s="6">
        <f t="shared" si="34"/>
        <v>0</v>
      </c>
      <c r="M3291" s="6">
        <f t="shared" si="34"/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 t="shared" ref="H3385:M3385" si="35">SUM(H3298:H3384)</f>
        <v>0</v>
      </c>
      <c r="I3385" s="6">
        <f t="shared" si="35"/>
        <v>0</v>
      </c>
      <c r="J3385" s="6">
        <f t="shared" si="35"/>
        <v>0</v>
      </c>
      <c r="K3385" s="6">
        <f t="shared" si="35"/>
        <v>0</v>
      </c>
      <c r="L3385" s="6">
        <f t="shared" si="35"/>
        <v>0</v>
      </c>
      <c r="M3385" s="6">
        <f t="shared" si="35"/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 t="shared" ref="H3479:M3479" si="36">SUM(H3392:H3478)</f>
        <v>0</v>
      </c>
      <c r="I3479" s="6">
        <f t="shared" si="36"/>
        <v>0</v>
      </c>
      <c r="J3479" s="6">
        <f t="shared" si="36"/>
        <v>0</v>
      </c>
      <c r="K3479" s="6">
        <f t="shared" si="36"/>
        <v>0</v>
      </c>
      <c r="L3479" s="6">
        <f t="shared" si="36"/>
        <v>0</v>
      </c>
      <c r="M3479" s="6">
        <f t="shared" si="36"/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 t="shared" ref="H3573:M3573" si="37">SUM(H3486:H3572)</f>
        <v>0</v>
      </c>
      <c r="I3573" s="6">
        <f t="shared" si="37"/>
        <v>0</v>
      </c>
      <c r="J3573" s="6">
        <f t="shared" si="37"/>
        <v>0</v>
      </c>
      <c r="K3573" s="6">
        <f t="shared" si="37"/>
        <v>0</v>
      </c>
      <c r="L3573" s="6">
        <f t="shared" si="37"/>
        <v>0</v>
      </c>
      <c r="M3573" s="6">
        <f t="shared" si="37"/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 t="shared" ref="H3667:M3667" si="38">SUM(H3580:H3666)</f>
        <v>0</v>
      </c>
      <c r="I3667" s="6">
        <f t="shared" si="38"/>
        <v>0</v>
      </c>
      <c r="J3667" s="6">
        <f t="shared" si="38"/>
        <v>0</v>
      </c>
      <c r="K3667" s="6">
        <f t="shared" si="38"/>
        <v>0</v>
      </c>
      <c r="L3667" s="6">
        <f t="shared" si="38"/>
        <v>0</v>
      </c>
      <c r="M3667" s="6">
        <f t="shared" si="38"/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 t="shared" ref="H3761:M3761" si="39">SUM(H3674:H3760)</f>
        <v>0</v>
      </c>
      <c r="I3761" s="6">
        <f t="shared" si="39"/>
        <v>0</v>
      </c>
      <c r="J3761" s="6">
        <f t="shared" si="39"/>
        <v>0</v>
      </c>
      <c r="K3761" s="6">
        <f t="shared" si="39"/>
        <v>0</v>
      </c>
      <c r="L3761" s="6">
        <f t="shared" si="39"/>
        <v>0</v>
      </c>
      <c r="M3761" s="6">
        <f t="shared" si="39"/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 t="shared" ref="H3855:M3855" si="40">SUM(H3768:H3854)</f>
        <v>0</v>
      </c>
      <c r="I3855" s="6">
        <f t="shared" si="40"/>
        <v>0</v>
      </c>
      <c r="J3855" s="6">
        <f t="shared" si="40"/>
        <v>0</v>
      </c>
      <c r="K3855" s="6">
        <f t="shared" si="40"/>
        <v>0</v>
      </c>
      <c r="L3855" s="6">
        <f t="shared" si="40"/>
        <v>0</v>
      </c>
      <c r="M3855" s="6">
        <f t="shared" si="40"/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 t="shared" ref="H3949:M3949" si="41">SUM(H3862:H3948)</f>
        <v>0</v>
      </c>
      <c r="I3949" s="6">
        <f t="shared" si="41"/>
        <v>0</v>
      </c>
      <c r="J3949" s="6">
        <f t="shared" si="41"/>
        <v>0</v>
      </c>
      <c r="K3949" s="6">
        <f t="shared" si="41"/>
        <v>0</v>
      </c>
      <c r="L3949" s="6">
        <f t="shared" si="41"/>
        <v>0</v>
      </c>
      <c r="M3949" s="6">
        <f t="shared" si="41"/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 t="shared" ref="H4043:M4043" si="42">SUM(H3956:H4042)</f>
        <v>0</v>
      </c>
      <c r="I4043" s="6">
        <f t="shared" si="42"/>
        <v>0</v>
      </c>
      <c r="J4043" s="6">
        <f t="shared" si="42"/>
        <v>0</v>
      </c>
      <c r="K4043" s="6">
        <f t="shared" si="42"/>
        <v>0</v>
      </c>
      <c r="L4043" s="6">
        <f t="shared" si="42"/>
        <v>0</v>
      </c>
      <c r="M4043" s="6">
        <f t="shared" si="42"/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 t="shared" ref="H4137:M4137" si="43">SUM(H4050:H4136)</f>
        <v>0</v>
      </c>
      <c r="I4137" s="13">
        <f t="shared" si="43"/>
        <v>0</v>
      </c>
      <c r="J4137" s="13">
        <f t="shared" si="43"/>
        <v>0</v>
      </c>
      <c r="K4137" s="13">
        <f t="shared" si="43"/>
        <v>0</v>
      </c>
      <c r="L4137" s="13">
        <f t="shared" si="43"/>
        <v>0</v>
      </c>
      <c r="M4137" s="13">
        <f t="shared" si="43"/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2023-03-20T10:36:35Z</dcterms:modified>
</cp:coreProperties>
</file>