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workbookProtection workbookPassword="F568" lockStructure="1"/>
  <bookViews>
    <workbookView xWindow="480" yWindow="240" windowWidth="10380" windowHeight="4830" tabRatio="818"/>
  </bookViews>
  <sheets>
    <sheet name="0_Datendefinitionen" sheetId="4" r:id="rId1"/>
    <sheet name="1_Allgemeine_Angaben" sheetId="1" r:id="rId2"/>
    <sheet name="2_Niederspannung" sheetId="3" r:id="rId3"/>
    <sheet name="3_Mittelspannung" sheetId="12" r:id="rId4"/>
    <sheet name="4_Abweichungen_2013" sheetId="11" r:id="rId5"/>
    <sheet name="5_Abweichungen_2014" sheetId="10" r:id="rId6"/>
    <sheet name="6_Abweichungen_2015" sheetId="7" r:id="rId7"/>
    <sheet name="7_Erläuterungen_des_E-VNB" sheetId="8" r:id="rId8"/>
  </sheets>
  <definedNames>
    <definedName name="_GoBack" localSheetId="0">'0_Datendefinitionen'!$H$5</definedName>
    <definedName name="_xlnm.Print_Area" localSheetId="0">'0_Datendefinitionen'!$A$1:$I$37</definedName>
    <definedName name="_xlnm.Print_Area" localSheetId="1">'1_Allgemeine_Angaben'!$A$1:$K$73</definedName>
    <definedName name="_xlnm.Print_Area" localSheetId="2">'2_Niederspannung'!$A$1:$M$103</definedName>
    <definedName name="_xlnm.Print_Area" localSheetId="3">'3_Mittelspannung'!$A$1:$M$114</definedName>
    <definedName name="_xlnm.Print_Area" localSheetId="4">'4_Abweichungen_2013'!$A$1:$AG$129</definedName>
    <definedName name="_xlnm.Print_Area" localSheetId="5">'5_Abweichungen_2014'!$A$1:$AG$129</definedName>
    <definedName name="_xlnm.Print_Area" localSheetId="6">'6_Abweichungen_2015'!$A$1:$AG$129</definedName>
    <definedName name="_xlnm.Print_Area" localSheetId="7">'7_Erläuterungen_des_E-VNB'!$A$1:$M$105</definedName>
  </definedNames>
  <calcPr calcId="145621"/>
</workbook>
</file>

<file path=xl/calcChain.xml><?xml version="1.0" encoding="utf-8"?>
<calcChain xmlns="http://schemas.openxmlformats.org/spreadsheetml/2006/main">
  <c r="J102" i="3" l="1"/>
  <c r="H102" i="3"/>
  <c r="J94" i="3"/>
  <c r="H94" i="3"/>
  <c r="J86" i="3"/>
  <c r="H86" i="3"/>
  <c r="J73" i="3"/>
  <c r="H73" i="3"/>
  <c r="J64" i="3"/>
  <c r="H64" i="3"/>
  <c r="J56" i="3"/>
  <c r="H56" i="3"/>
  <c r="J48" i="3"/>
  <c r="H48" i="3"/>
  <c r="T5" i="8" l="1"/>
  <c r="T6" i="8"/>
  <c r="T7" i="8"/>
  <c r="T8" i="8"/>
  <c r="T9" i="8"/>
  <c r="T10" i="8"/>
  <c r="T11" i="8"/>
  <c r="T12" i="8"/>
  <c r="T13" i="8"/>
  <c r="T14" i="8"/>
  <c r="T15" i="8"/>
  <c r="F40" i="12"/>
  <c r="J112" i="12"/>
  <c r="H112" i="12"/>
  <c r="F112" i="12"/>
  <c r="J101" i="12"/>
  <c r="H101" i="12"/>
  <c r="F101" i="12"/>
  <c r="J90" i="12"/>
  <c r="H90" i="12"/>
  <c r="F90" i="12"/>
  <c r="J73" i="12"/>
  <c r="J74" i="12" s="1"/>
  <c r="H73" i="12"/>
  <c r="H74" i="12" s="1"/>
  <c r="F73" i="12"/>
  <c r="F74" i="12" s="1"/>
  <c r="J62" i="12"/>
  <c r="H62" i="12"/>
  <c r="F62" i="12"/>
  <c r="J51" i="12"/>
  <c r="H51" i="12"/>
  <c r="F51" i="12"/>
  <c r="J40" i="12"/>
  <c r="J79" i="12" s="1"/>
  <c r="H40" i="12"/>
  <c r="H79" i="12" s="1"/>
  <c r="D75" i="12"/>
  <c r="F72" i="3"/>
  <c r="F77" i="3"/>
  <c r="F10" i="3"/>
  <c r="J10" i="3"/>
  <c r="H10" i="3"/>
  <c r="J38" i="3"/>
  <c r="H38" i="3"/>
  <c r="F38" i="3"/>
  <c r="T4" i="8"/>
  <c r="D17" i="4"/>
  <c r="D15" i="4"/>
  <c r="H57" i="1"/>
  <c r="F57" i="1"/>
  <c r="F102" i="3" l="1"/>
  <c r="F94" i="3"/>
  <c r="F86" i="3"/>
  <c r="F73" i="3"/>
  <c r="F64" i="3"/>
  <c r="F56" i="3"/>
  <c r="F48" i="3"/>
  <c r="F79" i="12"/>
  <c r="F78" i="3"/>
  <c r="D74" i="12"/>
  <c r="J72" i="3"/>
  <c r="H72" i="3"/>
  <c r="F16" i="12" l="1"/>
  <c r="H77" i="3"/>
  <c r="J77" i="3"/>
  <c r="J78" i="3" l="1"/>
  <c r="H78" i="3"/>
  <c r="J10" i="12" l="1"/>
  <c r="H10" i="12"/>
  <c r="F10" i="12"/>
  <c r="F80" i="12" s="1"/>
  <c r="J16" i="12"/>
  <c r="H16" i="12"/>
  <c r="H52" i="12" l="1"/>
  <c r="H75" i="12"/>
  <c r="H91" i="12"/>
  <c r="H102" i="12"/>
  <c r="H113" i="12"/>
  <c r="H80" i="12"/>
  <c r="H63" i="12"/>
  <c r="H41" i="12"/>
  <c r="J52" i="12"/>
  <c r="J75" i="12"/>
  <c r="J91" i="12"/>
  <c r="J102" i="12"/>
  <c r="J113" i="12"/>
  <c r="J80" i="12"/>
  <c r="J63" i="12"/>
  <c r="J41" i="12"/>
  <c r="F41" i="12"/>
  <c r="F52" i="12"/>
  <c r="F63" i="12"/>
  <c r="F91" i="12"/>
  <c r="F102" i="12"/>
  <c r="F113" i="12"/>
  <c r="F75" i="12"/>
  <c r="D91" i="12"/>
  <c r="D90" i="12"/>
  <c r="D89" i="12"/>
  <c r="D88" i="12"/>
  <c r="D87" i="12"/>
  <c r="D86" i="12"/>
  <c r="D85" i="12"/>
  <c r="D84" i="12"/>
  <c r="D102" i="12"/>
  <c r="D101" i="12"/>
  <c r="D100" i="12"/>
  <c r="D99" i="12"/>
  <c r="D98" i="12"/>
  <c r="D97" i="12"/>
  <c r="D96" i="12"/>
  <c r="D95" i="12"/>
  <c r="D113" i="12"/>
  <c r="D112" i="12"/>
  <c r="D111" i="12"/>
  <c r="D110" i="12"/>
  <c r="D109" i="12"/>
  <c r="D108" i="12"/>
  <c r="D107" i="12"/>
  <c r="D106" i="12"/>
  <c r="D73" i="12"/>
  <c r="D67" i="12"/>
  <c r="D72" i="12"/>
  <c r="D71" i="12"/>
  <c r="D70" i="12"/>
  <c r="D69" i="12"/>
  <c r="D68" i="12"/>
  <c r="D63" i="12"/>
  <c r="D62" i="12"/>
  <c r="D61" i="12"/>
  <c r="D60" i="12"/>
  <c r="D59" i="12"/>
  <c r="D58" i="12"/>
  <c r="D57" i="12"/>
  <c r="D56" i="12"/>
  <c r="D52" i="12"/>
  <c r="D51" i="12"/>
  <c r="D50" i="12"/>
  <c r="D49" i="12"/>
  <c r="D48" i="12"/>
  <c r="D47" i="12"/>
  <c r="D46" i="12"/>
  <c r="D45" i="12"/>
  <c r="D37" i="12"/>
  <c r="D36" i="12"/>
  <c r="D41" i="12" l="1"/>
  <c r="D40" i="12"/>
  <c r="D39" i="12"/>
  <c r="D38" i="12"/>
  <c r="H43" i="1" l="1"/>
  <c r="H16" i="3"/>
  <c r="J16" i="3"/>
  <c r="L16" i="3"/>
  <c r="F16" i="3"/>
  <c r="F21" i="3" s="1"/>
  <c r="H21" i="3" s="1"/>
  <c r="J21" i="3" s="1"/>
  <c r="D80" i="12" l="1"/>
  <c r="D35" i="12"/>
  <c r="D34" i="12"/>
  <c r="D78" i="3"/>
  <c r="J72" i="1"/>
  <c r="H72" i="1"/>
  <c r="F72" i="1"/>
  <c r="B53" i="1"/>
  <c r="H47" i="1"/>
  <c r="B66" i="1" l="1"/>
  <c r="B1" i="3" s="1"/>
  <c r="B40" i="3" s="1"/>
  <c r="B1" i="12" l="1"/>
  <c r="B27" i="12" s="1"/>
  <c r="B1" i="11" s="1"/>
</calcChain>
</file>

<file path=xl/sharedStrings.xml><?xml version="1.0" encoding="utf-8"?>
<sst xmlns="http://schemas.openxmlformats.org/spreadsheetml/2006/main" count="2360" uniqueCount="881">
  <si>
    <t>Datenerhebung zur Bestimmung des Qualitätselementes</t>
  </si>
  <si>
    <t>hinsichtlich der Netzzuverlässigkeit Strom nach den §§ 19 und 20 ARegV</t>
  </si>
  <si>
    <t>Inhalt</t>
  </si>
  <si>
    <t>1.1</t>
  </si>
  <si>
    <t>Abgabedatum</t>
  </si>
  <si>
    <t>1.2</t>
  </si>
  <si>
    <t>Verfahren</t>
  </si>
  <si>
    <t>Regelverfahren</t>
  </si>
  <si>
    <t>Allgemeine Angaben des Netzbetreibers</t>
  </si>
  <si>
    <t>1.3</t>
  </si>
  <si>
    <t>Name des Netzbetreibers</t>
  </si>
  <si>
    <t>1.4</t>
  </si>
  <si>
    <t>Rechtsform des Netzbetreibers</t>
  </si>
  <si>
    <t>Netznummer bei der BNetzA</t>
  </si>
  <si>
    <t>1.6</t>
  </si>
  <si>
    <t>Verfahren zu Datenübermittlung nach § 52 EnWG</t>
  </si>
  <si>
    <t>1.7</t>
  </si>
  <si>
    <t>1.8</t>
  </si>
  <si>
    <t>1.9</t>
  </si>
  <si>
    <t>Netzübergänge</t>
  </si>
  <si>
    <t>davon Kostenstelle HöS/HS</t>
  </si>
  <si>
    <t>davon Kostenstelle HS/MS</t>
  </si>
  <si>
    <t>davon Kostenstelle MS</t>
  </si>
  <si>
    <t>davon Kostenstelle MS/NS</t>
  </si>
  <si>
    <t>davon Kostenstelle NS</t>
  </si>
  <si>
    <t>2.1</t>
  </si>
  <si>
    <t>2.2</t>
  </si>
  <si>
    <t>2.3</t>
  </si>
  <si>
    <t>2.4</t>
  </si>
  <si>
    <t>2.5</t>
  </si>
  <si>
    <t>2.6</t>
  </si>
  <si>
    <t>davon dauerhaft nicht beeinflussbare Kosten</t>
  </si>
  <si>
    <t>zulässige EOG</t>
  </si>
  <si>
    <t>davon Kostenstelle HöS</t>
  </si>
  <si>
    <t>Summe der EOG bzw. dnbK</t>
  </si>
  <si>
    <t>4.2</t>
  </si>
  <si>
    <t>Einwirkungen Dritter</t>
  </si>
  <si>
    <t>atmosphärische Einwirkungen</t>
  </si>
  <si>
    <t>#</t>
  </si>
  <si>
    <t>Bezeichnung</t>
  </si>
  <si>
    <t>2.7</t>
  </si>
  <si>
    <t>4.3</t>
  </si>
  <si>
    <t>Die Methoden zur Ermittlung der abgegben Daten sind zu dokumentieren und der Bundesntzagentzur auf Anfrage mitzuteilen.</t>
  </si>
  <si>
    <t>0</t>
  </si>
  <si>
    <t>Definitionen</t>
  </si>
  <si>
    <t>4.4</t>
  </si>
  <si>
    <t>4.5</t>
  </si>
  <si>
    <t>MVA</t>
  </si>
  <si>
    <t>Begriff</t>
  </si>
  <si>
    <t>Einheit</t>
  </si>
  <si>
    <t>Begriffserläuterungen</t>
  </si>
  <si>
    <t>km²</t>
  </si>
  <si>
    <t>Versorgungsunterbrechungen der Niederspannung</t>
  </si>
  <si>
    <t>5.1</t>
  </si>
  <si>
    <t>5.1.1</t>
  </si>
  <si>
    <t>5.1.2</t>
  </si>
  <si>
    <t>5.1.3</t>
  </si>
  <si>
    <t>5.1.4</t>
  </si>
  <si>
    <t>5.1.5</t>
  </si>
  <si>
    <r>
      <t xml:space="preserve">Datum
</t>
    </r>
    <r>
      <rPr>
        <b/>
        <sz val="9"/>
        <color theme="1"/>
        <rFont val="Segoe UI"/>
        <family val="2"/>
      </rPr>
      <t>Meldung § 52 EnWG</t>
    </r>
  </si>
  <si>
    <t>Begründung</t>
  </si>
  <si>
    <t xml:space="preserve">Alle Angaben zu einer Versorgungsunterbrechung sind vollständig aufzuführen und zu begründen. Es ist bspw. nicht ausreichend, nur den angepassten Wert in die jeweilige Spalte einzutragen.  </t>
  </si>
  <si>
    <t>Erläuterungen des Netzbetreibers</t>
  </si>
  <si>
    <t>Tabellenblatt</t>
  </si>
  <si>
    <t>Datenpunkt</t>
  </si>
  <si>
    <t>Überschrift</t>
  </si>
  <si>
    <t>Strukturparameter der Niederspannung</t>
  </si>
  <si>
    <t>Strukturparameter der Mittelspannung</t>
  </si>
  <si>
    <t>Versorgungsunterbrechungen der Mittelspannung</t>
  </si>
  <si>
    <t>6.1</t>
  </si>
  <si>
    <t>6.2</t>
  </si>
  <si>
    <t>7.2</t>
  </si>
  <si>
    <t>7.2.1</t>
  </si>
  <si>
    <t>7.2.2</t>
  </si>
  <si>
    <t>7.2.3</t>
  </si>
  <si>
    <t>7.2.4</t>
  </si>
  <si>
    <t>7.2.5</t>
  </si>
  <si>
    <t>5.2</t>
  </si>
  <si>
    <t>ja, Abweichungen</t>
  </si>
  <si>
    <t>ja</t>
  </si>
  <si>
    <t>2.8</t>
  </si>
  <si>
    <t>davon Kostenstelle HS</t>
  </si>
  <si>
    <t>Korrekturen von Angaben zu Versorgungsunterbrechungen</t>
  </si>
  <si>
    <t>Jahr</t>
  </si>
  <si>
    <t>Sollten mit diesem Erhebungsbogen abgefragte Daten dem Netzbetreiber nicht vorliegen oder nicht ermittelt werden können, sind diese Daten realistisch zu berechnen oder zu schätzen.</t>
  </si>
  <si>
    <t>SAIDI gesamt</t>
  </si>
  <si>
    <t>Zuständigkeit Netzbetreiber/kein erkennbarer Anlass</t>
  </si>
  <si>
    <t>Rückwirkungsstörungen</t>
  </si>
  <si>
    <t>höhere Gewalt</t>
  </si>
  <si>
    <t>Zählerwechsel</t>
  </si>
  <si>
    <t>€</t>
  </si>
  <si>
    <t>ungeplant</t>
  </si>
  <si>
    <t>Die nachfolgende Tabelle ist nur auszufüllen, wenn Änderungen zu Versorgungsunterbrechungen gegenüber der Datenmeldung nach § 52 EnWG für das Jahr 2015 vorzunehmen sind.</t>
  </si>
  <si>
    <t>atmosphärische Einwirkung</t>
  </si>
  <si>
    <r>
      <t xml:space="preserve">Art
</t>
    </r>
    <r>
      <rPr>
        <b/>
        <sz val="9"/>
        <color theme="1"/>
        <rFont val="Segoe UI"/>
        <family val="2"/>
      </rPr>
      <t>Änderung in</t>
    </r>
  </si>
  <si>
    <r>
      <t xml:space="preserve">Anlass
</t>
    </r>
    <r>
      <rPr>
        <b/>
        <sz val="9"/>
        <color theme="1"/>
        <rFont val="Segoe UI"/>
        <family val="2"/>
      </rPr>
      <t>Änderung in</t>
    </r>
  </si>
  <si>
    <t>Niederspannung</t>
  </si>
  <si>
    <r>
      <t xml:space="preserve">Netzebene
</t>
    </r>
    <r>
      <rPr>
        <b/>
        <sz val="9"/>
        <color theme="1"/>
        <rFont val="Segoe UI"/>
        <family val="2"/>
      </rPr>
      <t>Änderung in</t>
    </r>
  </si>
  <si>
    <r>
      <t xml:space="preserve">unterbrochene Bemessungs-scheinleistung NKT
</t>
    </r>
    <r>
      <rPr>
        <b/>
        <sz val="9"/>
        <color theme="1"/>
        <rFont val="Segoe UI"/>
        <family val="2"/>
      </rPr>
      <t>Änderung in</t>
    </r>
  </si>
  <si>
    <r>
      <t xml:space="preserve">unterbrochene Bemessungs-scheinleistung NKT * Dauer
</t>
    </r>
    <r>
      <rPr>
        <b/>
        <sz val="9"/>
        <color theme="1"/>
        <rFont val="Segoe UI"/>
        <family val="2"/>
      </rPr>
      <t>Änderung in</t>
    </r>
  </si>
  <si>
    <r>
      <t xml:space="preserve">unterbrochene Bemessungs-
scheinleistung LVT / unterbrochene LV
</t>
    </r>
    <r>
      <rPr>
        <b/>
        <sz val="9"/>
        <color theme="1"/>
        <rFont val="Segoe UI"/>
        <family val="2"/>
      </rPr>
      <t>Änderung in</t>
    </r>
  </si>
  <si>
    <r>
      <t xml:space="preserve">unterbrochene Bemessungs-
scheinleistung LVT * Dauer / unterbrochene LV * Dauer
</t>
    </r>
    <r>
      <rPr>
        <b/>
        <sz val="9"/>
        <color theme="1"/>
        <rFont val="Segoe UI"/>
        <family val="2"/>
      </rPr>
      <t>Änderung in</t>
    </r>
  </si>
  <si>
    <r>
      <t xml:space="preserve">Datum
</t>
    </r>
    <r>
      <rPr>
        <b/>
        <sz val="9"/>
        <color theme="1"/>
        <rFont val="Segoe UI"/>
        <family val="2"/>
      </rPr>
      <t xml:space="preserve">Änderung in </t>
    </r>
  </si>
  <si>
    <t>lfd Nr. VU</t>
  </si>
  <si>
    <r>
      <t xml:space="preserve">Beginn
</t>
    </r>
    <r>
      <rPr>
        <b/>
        <sz val="9"/>
        <color theme="1"/>
        <rFont val="Segoe UI"/>
        <family val="2"/>
      </rPr>
      <t>Meldung nach § 52 EnWG</t>
    </r>
  </si>
  <si>
    <r>
      <t xml:space="preserve">Beginn
</t>
    </r>
    <r>
      <rPr>
        <b/>
        <sz val="9"/>
        <color theme="1"/>
        <rFont val="Segoe UI"/>
        <family val="2"/>
      </rPr>
      <t>Änderung in</t>
    </r>
  </si>
  <si>
    <t>kW</t>
  </si>
  <si>
    <t>min</t>
  </si>
  <si>
    <t>4.1</t>
  </si>
  <si>
    <t>5.2.1</t>
  </si>
  <si>
    <t>5.2.2</t>
  </si>
  <si>
    <t>5.2.3</t>
  </si>
  <si>
    <t>5.2.4</t>
  </si>
  <si>
    <t>5.2.5</t>
  </si>
  <si>
    <t>5.3</t>
  </si>
  <si>
    <t>5.3.1</t>
  </si>
  <si>
    <t>5.3.2</t>
  </si>
  <si>
    <t>5.3.3</t>
  </si>
  <si>
    <t>5.3.4</t>
  </si>
  <si>
    <t>5.3.5</t>
  </si>
  <si>
    <t>5.4</t>
  </si>
  <si>
    <t>5.5</t>
  </si>
  <si>
    <t>5.5.1</t>
  </si>
  <si>
    <t>5.5.2</t>
  </si>
  <si>
    <t>5.7</t>
  </si>
  <si>
    <t>5.4.1</t>
  </si>
  <si>
    <t>5.4.2</t>
  </si>
  <si>
    <t>5.7.1</t>
  </si>
  <si>
    <t>5.6.1</t>
  </si>
  <si>
    <t>5.6.2</t>
  </si>
  <si>
    <t>5.7.2</t>
  </si>
  <si>
    <t>5.7.3</t>
  </si>
  <si>
    <t>5.7.4</t>
  </si>
  <si>
    <t>5.7.5</t>
  </si>
  <si>
    <t>5.8</t>
  </si>
  <si>
    <t>5.8.1</t>
  </si>
  <si>
    <t>5.8.2</t>
  </si>
  <si>
    <t>5.8.3</t>
  </si>
  <si>
    <t>5.8.4</t>
  </si>
  <si>
    <t>5.8.5</t>
  </si>
  <si>
    <t>km</t>
  </si>
  <si>
    <t>5.4.3</t>
  </si>
  <si>
    <t>5.4.4</t>
  </si>
  <si>
    <t>5.4.5</t>
  </si>
  <si>
    <t>5.4.6</t>
  </si>
  <si>
    <t>5.6.3</t>
  </si>
  <si>
    <t>5.6.4</t>
  </si>
  <si>
    <t>5.6.5</t>
  </si>
  <si>
    <t>zeitgleiche Jahreshöchstlast aller Entnahmen in der MS-Ebene</t>
  </si>
  <si>
    <t>7.1</t>
  </si>
  <si>
    <t>7.1.1</t>
  </si>
  <si>
    <t>7.1.2</t>
  </si>
  <si>
    <t>7.1.3</t>
  </si>
  <si>
    <t>7.1.4</t>
  </si>
  <si>
    <t>7.1.5</t>
  </si>
  <si>
    <t>7.1.6</t>
  </si>
  <si>
    <t>7.1.7</t>
  </si>
  <si>
    <t>MVA*min</t>
  </si>
  <si>
    <t>7.1.8</t>
  </si>
  <si>
    <t>7.2.6</t>
  </si>
  <si>
    <t>7.2.7</t>
  </si>
  <si>
    <t>7.2.8</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</si>
  <si>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</si>
  <si>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</si>
  <si>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</si>
  <si>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</si>
  <si>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</si>
  <si>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</si>
  <si>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</si>
  <si>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</si>
  <si>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</si>
  <si>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</si>
  <si>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</si>
  <si>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</si>
  <si>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</si>
  <si>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</si>
  <si>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</si>
  <si>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</si>
  <si>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</si>
  <si>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</si>
  <si>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</si>
  <si>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</si>
  <si>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</si>
  <si>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</si>
  <si>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</si>
  <si>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</si>
  <si>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</si>
  <si>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</si>
  <si>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</si>
  <si>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</si>
  <si>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</si>
  <si>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</si>
  <si>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</si>
  <si>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</si>
  <si>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</si>
  <si>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</si>
  <si>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</si>
  <si>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</si>
  <si>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</si>
  <si>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</si>
  <si>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</si>
  <si>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</si>
  <si>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</si>
  <si>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</si>
  <si>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</si>
  <si>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</si>
  <si>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</si>
  <si>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</si>
  <si>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</si>
  <si>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</si>
  <si>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</si>
  <si>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</si>
  <si>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</si>
  <si>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</si>
  <si>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</si>
  <si>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</si>
  <si>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</si>
  <si>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</si>
  <si>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</si>
  <si>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</si>
  <si>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</si>
  <si>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</si>
  <si>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</si>
  <si>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</si>
  <si>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</si>
  <si>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</si>
  <si>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</si>
  <si>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</si>
  <si>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</si>
  <si>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</si>
  <si>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</si>
  <si>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</si>
  <si>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</si>
  <si>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</si>
  <si>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</si>
  <si>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</si>
  <si>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</si>
  <si>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</si>
  <si>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</si>
  <si>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</si>
  <si>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</si>
  <si>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</si>
  <si>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</si>
  <si>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</si>
  <si>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</si>
  <si>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</si>
  <si>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</si>
  <si>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</si>
  <si>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</si>
  <si>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</si>
  <si>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</si>
  <si>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</si>
  <si>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</si>
  <si>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</si>
  <si>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</si>
  <si>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</si>
  <si>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</si>
  <si>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</si>
  <si>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</si>
  <si>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</si>
  <si>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</si>
  <si>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</si>
  <si>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Aktuelle Betriebsnummer bei der BNetzA</t>
  </si>
  <si>
    <t>Wenn ja, bitte geben Sie Ihre alte Betriebsnummer an</t>
  </si>
  <si>
    <t>7.3</t>
  </si>
  <si>
    <t>7.3.1</t>
  </si>
  <si>
    <t>7.3.2</t>
  </si>
  <si>
    <t>7.3.3</t>
  </si>
  <si>
    <t>7.3.4</t>
  </si>
  <si>
    <t>7.3.5</t>
  </si>
  <si>
    <t>7.3.6</t>
  </si>
  <si>
    <t>7.3.7</t>
  </si>
  <si>
    <t>7.3.8</t>
  </si>
  <si>
    <t>7.8.1</t>
  </si>
  <si>
    <t>7.8.2</t>
  </si>
  <si>
    <t>7.8.3</t>
  </si>
  <si>
    <t>7.8.4</t>
  </si>
  <si>
    <t>7.8.5</t>
  </si>
  <si>
    <t>7.8.6</t>
  </si>
  <si>
    <t>7.8.7</t>
  </si>
  <si>
    <t>7.8.8</t>
  </si>
  <si>
    <t>Sonstige geplant</t>
  </si>
  <si>
    <t>7.4.1</t>
  </si>
  <si>
    <t>7.4.2</t>
  </si>
  <si>
    <t>7.4.3</t>
  </si>
  <si>
    <t>7.4.4</t>
  </si>
  <si>
    <t>7.4.5</t>
  </si>
  <si>
    <t>7.4.6</t>
  </si>
  <si>
    <t>7.4.7</t>
  </si>
  <si>
    <t>7.4.8</t>
  </si>
  <si>
    <t>7.4.9</t>
  </si>
  <si>
    <t>5.6</t>
  </si>
  <si>
    <t>7.6.1</t>
  </si>
  <si>
    <t>7.6.2</t>
  </si>
  <si>
    <t>7.6.3</t>
  </si>
  <si>
    <t>7.6.4</t>
  </si>
  <si>
    <t>7.6.5</t>
  </si>
  <si>
    <t>7.6.6</t>
  </si>
  <si>
    <t>7.6.7</t>
  </si>
  <si>
    <t>7.6.8</t>
  </si>
  <si>
    <t>7.7</t>
  </si>
  <si>
    <t>7.7.1</t>
  </si>
  <si>
    <t>7.7.2</t>
  </si>
  <si>
    <t>7.7.3</t>
  </si>
  <si>
    <t>7.7.4</t>
  </si>
  <si>
    <t>7.7.5</t>
  </si>
  <si>
    <t>7.7.6</t>
  </si>
  <si>
    <t>7.7.7</t>
  </si>
  <si>
    <t>7.7.8</t>
  </si>
  <si>
    <t>ASIDI gesamt</t>
  </si>
  <si>
    <r>
      <t xml:space="preserve">Anzahl der Letztverbraucher der eigenen NS
</t>
    </r>
    <r>
      <rPr>
        <sz val="9"/>
        <color theme="1"/>
        <rFont val="Segoe UI"/>
        <family val="2"/>
      </rPr>
      <t>(ohne MS-/NS-Letztverbraucher)</t>
    </r>
  </si>
  <si>
    <t>Anzahl der Letztverbraucher der eignen MS/NS</t>
  </si>
  <si>
    <t>4.1.1</t>
  </si>
  <si>
    <t>4.1.2</t>
  </si>
  <si>
    <t>4.4.1</t>
  </si>
  <si>
    <t>4.4.2</t>
  </si>
  <si>
    <t>Stromkreislänge (SKL)</t>
  </si>
  <si>
    <t>Anschlusspunkte</t>
  </si>
  <si>
    <t>4.2.1</t>
  </si>
  <si>
    <t>4.2.2</t>
  </si>
  <si>
    <t>4.4.5</t>
  </si>
  <si>
    <t>4.4.6</t>
  </si>
  <si>
    <t>4.5.1</t>
  </si>
  <si>
    <t>4.5.2</t>
  </si>
  <si>
    <t>4.5.3</t>
  </si>
  <si>
    <t>4.5.4</t>
  </si>
  <si>
    <t>4.5.5</t>
  </si>
  <si>
    <t>4.5.6</t>
  </si>
  <si>
    <t>4.5.7</t>
  </si>
  <si>
    <t>4.5.8</t>
  </si>
  <si>
    <t>4.5.9</t>
  </si>
  <si>
    <t>Anzahl der Anschlusspunkte der Letztverbraucher in der eigenen NS</t>
  </si>
  <si>
    <t>Anzahl der Anschlusspunkte der Straßenbeleuchtung in der eigenen NS</t>
  </si>
  <si>
    <t>Anzahl der Anschlusspunkte der Letztverbraucher der eigenen MS/NS</t>
  </si>
  <si>
    <t>4.1.3</t>
  </si>
  <si>
    <t>Summe Anzahl der Letztverbraucher</t>
  </si>
  <si>
    <t>Bemessungsscheinleistung (BSL)</t>
  </si>
  <si>
    <t>installierte Bemessungsscheinleistung aller Ortsnetztransformatoren (ONT)</t>
  </si>
  <si>
    <t>installierte Bemessungsscheinleistung aller Letztverbrauchertransformatoren (LVT)</t>
  </si>
  <si>
    <t>6.1.1</t>
  </si>
  <si>
    <t>6.1.2</t>
  </si>
  <si>
    <t>Anzahl der Letztverbraucher (LV)</t>
  </si>
  <si>
    <t>6.2.1</t>
  </si>
  <si>
    <t>6.2.2</t>
  </si>
  <si>
    <t>6.2.3</t>
  </si>
  <si>
    <r>
      <t xml:space="preserve">Hat sich ihr Bestandsnetz seit dem </t>
    </r>
    <r>
      <rPr>
        <b/>
        <i/>
        <u/>
        <sz val="11"/>
        <color theme="1"/>
        <rFont val="Segoe UI"/>
        <family val="2"/>
      </rPr>
      <t>31.12.2012</t>
    </r>
    <r>
      <rPr>
        <sz val="11"/>
        <color theme="1"/>
        <rFont val="Segoe UI"/>
        <family val="2"/>
      </rPr>
      <t xml:space="preserve"> durch </t>
    </r>
    <r>
      <rPr>
        <b/>
        <i/>
        <u/>
        <sz val="11"/>
        <color theme="1"/>
        <rFont val="Segoe UI"/>
        <family val="2"/>
      </rPr>
      <t>Netzaufnahmen</t>
    </r>
    <r>
      <rPr>
        <sz val="11"/>
        <color theme="1"/>
        <rFont val="Segoe UI"/>
        <family val="2"/>
      </rPr>
      <t xml:space="preserve"> oder -</t>
    </r>
    <r>
      <rPr>
        <b/>
        <i/>
        <u/>
        <sz val="11"/>
        <color theme="1"/>
        <rFont val="Segoe UI"/>
        <family val="2"/>
      </rPr>
      <t>abspaltungen</t>
    </r>
    <r>
      <rPr>
        <sz val="11"/>
        <color theme="1"/>
        <rFont val="Segoe UI"/>
        <family val="2"/>
      </rPr>
      <t xml:space="preserve"> verändert?</t>
    </r>
  </si>
  <si>
    <t>Wenn ja, bitte geben Sie den alten VNB-Namen an</t>
  </si>
  <si>
    <t>Hat sich der VNB-Name seit dem 31.12.2012 geändert?</t>
  </si>
  <si>
    <t>1.10</t>
  </si>
  <si>
    <t>1.11</t>
  </si>
  <si>
    <t>1.12</t>
  </si>
  <si>
    <t>Hat sich Ihre Betriebsnummer seit dem 31.12.2012 geändert?</t>
  </si>
  <si>
    <t>1.13</t>
  </si>
  <si>
    <t>Weichen Ihre Angaben zu Versorgungsunterbrechungen in diesem Erhebungsbogen von Ihren Datenmeldungen nach
§ 52 EnWG ab?</t>
  </si>
  <si>
    <t>fehlende Daten</t>
  </si>
  <si>
    <t>Definitionen/Erläuterungen</t>
  </si>
  <si>
    <t>Netzebene</t>
  </si>
  <si>
    <t>Kostenstellen getrennt nach Netz- und Umspannebenen</t>
  </si>
  <si>
    <t>Euro</t>
  </si>
  <si>
    <t>Kabel</t>
  </si>
  <si>
    <t>Freileitung</t>
  </si>
  <si>
    <t>-</t>
  </si>
  <si>
    <t xml:space="preserve">Die Hausanschlussleitung ist die Verbindung zwischen der kundeneigenen Anlage und dem Energieversorgungsnetz der allgemeinen Versorgung gem. § 3 Nr. 17 EnWG. Für die Hausanschlussleitung sind die Stromkreislängen in Ansatz zu bringen, die i.S.v. § 6 NAV (bzw. i.S.v. entsprechenden Regelungen der AVBEltV) hergestellt wurden und i. S. 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Die Angaben sind auf den 31.12. eines Jahres zu beziehen und haben in der Einheit Kilometer (km) zu erfolgen.
</t>
  </si>
  <si>
    <t>Anzahl Anschlusspunkte von nachgelagerten eigenen Netz- und Umspannebenen in der MS/NS
zum 31.12 eines Jahres</t>
  </si>
  <si>
    <t>Unterbrechungsart</t>
  </si>
  <si>
    <t>Störungsanlass
Atmosphärische Einwirkung</t>
  </si>
  <si>
    <t>Störungsanlass
Einwirkung Dritter</t>
  </si>
  <si>
    <t>Störungsanlass
Zuständigkeit des Netzbetreibers/kein erkennbarer Anlass</t>
  </si>
  <si>
    <t>* MVA-Minuten sind das Produkt von unterbrochener Bemessungsscheinleistung (der ONT oder LVT) in MVA und der Dauer einer Versorgungsunterbrechung in min</t>
  </si>
  <si>
    <t>installierte Bemessungsscheinleistung aller Letztverbrauchertransformator (LVT)
zum 31.12. eines Jahres</t>
  </si>
  <si>
    <t>6.3</t>
  </si>
  <si>
    <t>6.4</t>
  </si>
  <si>
    <t>6.4.1</t>
  </si>
  <si>
    <t>6.4.2</t>
  </si>
  <si>
    <t xml:space="preserve">geografische Fläche
zum 31.12. eines Jahres
</t>
  </si>
  <si>
    <t>geografische Fläche in der MS</t>
  </si>
  <si>
    <r>
      <t xml:space="preserve">Anzahl der Letztverbraucher der eigenen MS
</t>
    </r>
    <r>
      <rPr>
        <sz val="9"/>
        <color theme="1"/>
        <rFont val="Segoe UI"/>
        <family val="2"/>
      </rPr>
      <t>(ohne HS-/MS-Letztverbraucher)</t>
    </r>
  </si>
  <si>
    <t>Anzahl der Letztverbraucher der eignen HS/MS</t>
  </si>
  <si>
    <t>ASIDI
(Average System Interruption Duration Index)</t>
  </si>
  <si>
    <t>7</t>
  </si>
  <si>
    <t>11</t>
  </si>
  <si>
    <t>Hinweise</t>
  </si>
  <si>
    <t>Stromkreislänge (SKL) der Kabel in der NS
zum 31.12. eines Jahres</t>
  </si>
  <si>
    <t xml:space="preserve">SKL der Freileitungen in der NS
zum 31.12. eines Jahres
</t>
  </si>
  <si>
    <t>Versorgungsunterbrechung (VU)</t>
  </si>
  <si>
    <t>Störungsanlass
Rückwirkungsstörungen</t>
  </si>
  <si>
    <t>Störungsanlass
höhere Gewalt</t>
  </si>
  <si>
    <t>1</t>
  </si>
  <si>
    <t>2</t>
  </si>
  <si>
    <t>3</t>
  </si>
  <si>
    <t>4</t>
  </si>
  <si>
    <t>5</t>
  </si>
  <si>
    <t>6</t>
  </si>
  <si>
    <t>8</t>
  </si>
  <si>
    <t>9</t>
  </si>
  <si>
    <t>10</t>
  </si>
  <si>
    <t>Erläuterungen des Elektizitätsverteilnetzbetreibers</t>
  </si>
  <si>
    <t>Erläuterungen 1</t>
  </si>
  <si>
    <t>Erläuterungen 2</t>
  </si>
  <si>
    <t>zeitgleiche Jahreshöchstlast (zJHL)</t>
  </si>
  <si>
    <t xml:space="preserve">versorgte Fläche
zum 31.12. eines Jahres
</t>
  </si>
  <si>
    <t>Hinweis</t>
  </si>
  <si>
    <t>7.4</t>
  </si>
  <si>
    <t>7.5.1</t>
  </si>
  <si>
    <t>7.5.2</t>
  </si>
  <si>
    <t>7.6</t>
  </si>
  <si>
    <t>7.8</t>
  </si>
  <si>
    <t>7.5</t>
  </si>
  <si>
    <t>versorgte Fläche der eigenen NS</t>
  </si>
  <si>
    <t>Summe der Anzahl an Letztverbrauchern</t>
  </si>
  <si>
    <t>Anzahl der Anschlusspunkte von nachgelagerten fremden Netz- und Umspannebenen in der eigenen MS/NS</t>
  </si>
  <si>
    <t>Anzahl der Anschlusspunkte von fremden Netz- und Umspannebenen auf gleicher Netz- und Umspannebene in der eigenen MS/NS</t>
  </si>
  <si>
    <t>Anzahl der Anschlusspunkte der Straßenbeleuchtung in der eigenen MS/NS</t>
  </si>
  <si>
    <t>Anzahl der Anschlusspunkte von fremden Netz- und Umspannebenen auf gleicher Netz- und Umspannebene in der eigenen NS</t>
  </si>
  <si>
    <t>Anzahl der Anschlusspunkte von nachgelagerten eigenen Netz- und Umspannebenen in der eigenen MS/NS</t>
  </si>
  <si>
    <r>
      <t>zeitgleiche Jahreshöchstlast aller Entnahmen in der eigenen NS</t>
    </r>
    <r>
      <rPr>
        <vertAlign val="superscript"/>
        <sz val="11"/>
        <color theme="1"/>
        <rFont val="Segoe UI"/>
        <family val="2"/>
      </rPr>
      <t>1</t>
    </r>
  </si>
  <si>
    <r>
      <t>zeitgleiche Jahreshöchstlast aller Entnahmen in der eigenen MS/NS</t>
    </r>
    <r>
      <rPr>
        <vertAlign val="superscript"/>
        <sz val="11"/>
        <color theme="1"/>
        <rFont val="Segoe UI"/>
        <family val="2"/>
      </rPr>
      <t>1</t>
    </r>
  </si>
  <si>
    <t>gesamte unterbrochenen Kundenminuten der o. g. VU</t>
  </si>
  <si>
    <t>Summe der installierten Bemessungsscheinleistung aller ONT und LVT</t>
  </si>
  <si>
    <t>6.1.3</t>
  </si>
  <si>
    <t>Anzahl der Anschlusspunkte von Letztverbrauchern in der eigenen MS/NS, NS
zum 31.12.eines Jahres</t>
  </si>
  <si>
    <t>Anzahl der Anschlusspunkte der Straßenbeleuchtung in der eigenen MS/NS, NS
zum 31.12 eines Jahre</t>
  </si>
  <si>
    <t>Netzkuppeltransformator (NKT)</t>
  </si>
  <si>
    <t>Unterbrochene installierte Bemessungsscheinleistung ONT
zum 31.12. eines Jahres</t>
  </si>
  <si>
    <t>Unterbrochene installierte Bemessungsscheinleistung LVT
zum 31.12. eines Jahres</t>
  </si>
  <si>
    <t>Anzahl der Letztverbraucher (LV), 
HS/MS, MS, MS/NS, NS
zum 31.12 eines Jahres</t>
  </si>
  <si>
    <t>installierte Bemessungsscheinleistung aller Ortsnetztransformatoren (ONT)
zum 31.12. eines Jahres</t>
  </si>
  <si>
    <t>Anzahl Anschlusspunkte von nachgelagerten fremden Netz- und Umspannebenen in der MS/NS
zum 31.12 eines Jahres</t>
  </si>
  <si>
    <t>SAIDI
(System Average Interruption Duration Index)</t>
  </si>
  <si>
    <t>Änderungen gegenüber der Datenmeldung nach § 52 EnWG für das Jahr 2013</t>
  </si>
  <si>
    <t>Änderungen gegenüber der Datenmeldung nach § 52 EnWG für das Jahr 2014</t>
  </si>
  <si>
    <t>Änderungen gegenüber der Datenmeldung nach § 52 EnWG für das Jahr 2015</t>
  </si>
  <si>
    <t>Webanwendung Strom</t>
  </si>
  <si>
    <r>
      <t>zeitgleiche Jahreshöchstlast aller Entnahmen in der MS</t>
    </r>
    <r>
      <rPr>
        <vertAlign val="superscript"/>
        <sz val="11"/>
        <color theme="1"/>
        <rFont val="Segoe UI"/>
        <family val="2"/>
      </rPr>
      <t>1</t>
    </r>
  </si>
  <si>
    <r>
      <t>zeitgleiche Jahreshöchstlast aller Entnahmen in der HS/MS</t>
    </r>
    <r>
      <rPr>
        <vertAlign val="superscript"/>
        <sz val="11"/>
        <color theme="1"/>
        <rFont val="Segoe UI"/>
        <family val="2"/>
      </rPr>
      <t>1</t>
    </r>
  </si>
  <si>
    <t>Erlösobergrenze (EOG), Kostenstellenrechnung und dnbK im Jahr 2015</t>
  </si>
  <si>
    <t>eG</t>
  </si>
  <si>
    <t>nein, keine Abweichungen</t>
  </si>
  <si>
    <t>SKL der Kabel in der eigenen NS</t>
  </si>
  <si>
    <t>davon SKL der Hausanschlussleitungen Kabel in der eigenen NS-Ebene</t>
  </si>
  <si>
    <t>SKL der Freileitungen in der eigenen NS</t>
  </si>
  <si>
    <t>davon SKL der Hausanschlussleitungen Freileitungen in der eigenen NS</t>
  </si>
  <si>
    <t>Summe der unterbrochenen MVA-Minuten der o. g. VU</t>
  </si>
  <si>
    <t xml:space="preserve">Liegen dem Verteilernetzbetreiber Daten nicht vor oder können Daten nicht ermittelt werden, sind diese zu berechnen oder möglichst exakt zu schätzen. Die durch Berechnung oder Schätzung ermittelten Daten sind im letzten Tabellenblatt des Erhebungsbogens („Erläuterungen der VNB E“) zu dokumentieren. Ebenso ist das Ermittlungsverfahren zur Gewinnung dieser Daten gegenüber der BNetzA auf Nachfrage nachvollziehbar zu dokumentieren.
</t>
  </si>
  <si>
    <t xml:space="preserve">Kabel sind unterirdisch, im Erdreich, in Schächten oder in Rohren verlegte, isolierte Leiter eines Elektrizitätsnetzes.
</t>
  </si>
  <si>
    <t xml:space="preserve">Freileitungen sind oberirdisch, über Isolatoren an Stützpunkten (z. B. Masten) befestigte Leiterelemente (Leiterseile, isolierte Freileitungen) eines Elektrizitätsnetzes. Eine Freileitung besteht im Wesentlichen aus Masten, Leiterseilen, Isolatoren, Verbindungsteilen und Erdungen.
</t>
  </si>
  <si>
    <t xml:space="preserve">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kaufmännisch zu runden und in der Einheit Euro anzugeben.
</t>
  </si>
  <si>
    <t xml:space="preserve">Die Straßenbeleuchtung dient der Beleuchtung von Straßen, Plätzen oder Freiflächen. Der Anschluss der Straßenbeleuchtung an das Elektrizitätsnetz kann auf unterschiedliche Weise realisiert werden. Der Anschluss kann über ein zu diesem Zweck verlegtes Beleuchtungskabel bzw. eine Beleuchtungsfreileitung, das über einen Schaltkasten mit dem allgemeinen Elektrizitätsverteilernetz verbunden ist, erfolgen. Ein Schaltkasten stellt dabei die Versorgung von mehreren Beleuchtungseinheiten sicher und ist als ein Anschlusspunkt zu zählen. Eine Beleuchtungseinheit kann in der NS direkt an das öffentliche Netz angeschlossen sein. Hierbei wir jede Beleuchtungseinheit in der NS als ein Anschlusspunkt gezählt. Ein Straßenbeleuchtungskabel bzw. eine Beleuchtungsfreileitung kann ebenfalls direkt an eine Umspannstation MS/NS sein. Dieser Abgang aus der Umspannebene MS/NS ist als Anschlusspunkt MS/NS zu zählen.
Die Angaben sind auf den 31.12. eines Jahres zu beziehen.
</t>
  </si>
  <si>
    <t xml:space="preserve">Anschlusspunkte, an denen eine Übergebe an eine fremde direkt mit der eigenen Netz- oder Umspannebene verbundene gleiche Netz- oder Umspannebene eines fremden Netzbetreibers stattfindet.
Die Angaben sind auf den 31.12. eines Jahres zu beziehen.
</t>
  </si>
  <si>
    <t xml:space="preserve">Anzahl Anschlusspunkte von fremden Netz- und Umspannebenen auf gleicher Netz- und Umspannebene in der MS/NS, NS
zum 31.12. eines Jahres
</t>
  </si>
  <si>
    <t xml:space="preserve">Prinzipiell ist zwischen geplanten und ungeplanten Versorgungsunterbrechungen zu unterscheiden. Eine Versorgungsunterbrechung gilt als geplant, wenn sie mit vorheriger Benachrichtigung oder Absprache der betroffenen Letztverbraucher bzw. Weiterverteiler eingetreten ist. Alle anderen Versorgungsunterbrechungen sind ungeplante Versorgungsunterbrechungen (vgl. Allgemeinverfügung zum § 52 EnWG vom 22.02.2006).
</t>
  </si>
  <si>
    <t xml:space="preserve">Netzkuppeltransformatoren sind Transformatoren, über die eine nachgelagerte Netzebene an eine vorgelagerte Netzebene angeschlossen ist. Kuppeltransformatoren, die gleiche Netzebenen miteinander verbinden sind nicht zu zählen. Transformatoren werden nur zum Netz ihrer Oberspannungsseite gezählt.
</t>
  </si>
  <si>
    <r>
      <t>Kenngröße für die Zuverlässigkeit in der Mittelspannung.
mit
VU</t>
    </r>
    <r>
      <rPr>
        <vertAlign val="subscript"/>
        <sz val="11"/>
        <color theme="1"/>
        <rFont val="Segoe UI"/>
        <family val="2"/>
      </rPr>
      <t>i</t>
    </r>
    <r>
      <rPr>
        <sz val="11"/>
        <color theme="1"/>
        <rFont val="Segoe UI"/>
        <family val="2"/>
      </rPr>
      <t xml:space="preserve"> – Versorgungsunterbrechung i in der Mittelspannung
BSL</t>
    </r>
    <r>
      <rPr>
        <vertAlign val="subscript"/>
        <sz val="11"/>
        <color theme="1"/>
        <rFont val="Segoe UI"/>
        <family val="2"/>
      </rPr>
      <t>i,ONT</t>
    </r>
    <r>
      <rPr>
        <sz val="11"/>
        <color theme="1"/>
        <rFont val="Segoe UI"/>
        <family val="2"/>
      </rPr>
      <t xml:space="preserve"> – unterbrochene installierte Bemessungsscheinleitung Ortsnetztransformator
BSL</t>
    </r>
    <r>
      <rPr>
        <vertAlign val="subscript"/>
        <sz val="11"/>
        <color theme="1"/>
        <rFont val="Segoe UI"/>
        <family val="2"/>
      </rPr>
      <t>i,LVT</t>
    </r>
    <r>
      <rPr>
        <sz val="11"/>
        <color theme="1"/>
        <rFont val="Segoe UI"/>
        <family val="2"/>
      </rPr>
      <t xml:space="preserve"> – unterbrochene installierte Bemessungsscheinleitung Letztverbrauchertransformator
BSL</t>
    </r>
    <r>
      <rPr>
        <vertAlign val="subscript"/>
        <sz val="11"/>
        <color theme="1"/>
        <rFont val="Segoe UI"/>
        <family val="2"/>
      </rPr>
      <t>gesamt,ONT</t>
    </r>
    <r>
      <rPr>
        <sz val="11"/>
        <color theme="1"/>
        <rFont val="Segoe UI"/>
        <family val="2"/>
      </rPr>
      <t xml:space="preserve"> – Bemessungsscheinleistung der Ortsnetztransformatoren
BSL</t>
    </r>
    <r>
      <rPr>
        <vertAlign val="subscript"/>
        <sz val="11"/>
        <color theme="1"/>
        <rFont val="Segoe UI"/>
        <family val="2"/>
      </rPr>
      <t>gesamt,LVT</t>
    </r>
    <r>
      <rPr>
        <sz val="11"/>
        <color theme="1"/>
        <rFont val="Segoe UI"/>
        <family val="2"/>
      </rPr>
      <t xml:space="preserve"> – Bemessungsscheinleistung der Letztverbrauchertransformatoren
Für die Ermittlung des ASIDI werden Versorgungsunterbrechungen, die den Störanlässen: atmosphärische Einwirkung, Einwirkungen Dritter und Zuständigkeit des Netzbetreibers/kein erkennbarer Anlass jeweils mit dem Faktor 1 sowie geplante Versorgungsunterbrechungen mit dem Faktor 0,5 berücksichtigt.
</t>
    </r>
  </si>
  <si>
    <t>Allgemeine Angaben</t>
  </si>
  <si>
    <r>
      <t xml:space="preserve">Dauer in min
</t>
    </r>
    <r>
      <rPr>
        <b/>
        <sz val="9"/>
        <color theme="1"/>
        <rFont val="Segoe UI"/>
        <family val="2"/>
      </rPr>
      <t>Änderung in</t>
    </r>
  </si>
  <si>
    <r>
      <t xml:space="preserve">Dauer in min
</t>
    </r>
    <r>
      <rPr>
        <b/>
        <sz val="9"/>
        <color theme="1"/>
        <rFont val="Segoe UI"/>
        <family val="2"/>
      </rPr>
      <t>Meldung § 52 EnWG</t>
    </r>
  </si>
  <si>
    <t>Die nachfolgende Tabelle ist nur auszufüllen, wenn Änderungen zu Versorgungsunterbrechungen gegenüber der Datenmeldung nach § 52 EnWG für das Jahr 2014 vorzunehmen sind.</t>
  </si>
  <si>
    <t>8.1</t>
  </si>
  <si>
    <t>8.2</t>
  </si>
  <si>
    <t>8.3</t>
  </si>
  <si>
    <t>8.4</t>
  </si>
  <si>
    <t>8.5</t>
  </si>
  <si>
    <t>8.6</t>
  </si>
  <si>
    <t>8.7</t>
  </si>
  <si>
    <t>8.8</t>
  </si>
  <si>
    <t>8.9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</si>
  <si>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</si>
  <si>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</si>
  <si>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</si>
  <si>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</si>
  <si>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</si>
  <si>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</si>
  <si>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</si>
  <si>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</si>
  <si>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</si>
  <si>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</si>
  <si>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</si>
  <si>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</si>
  <si>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</si>
  <si>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</si>
  <si>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</si>
  <si>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</si>
  <si>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</si>
  <si>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</si>
  <si>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</si>
  <si>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</si>
  <si>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</si>
  <si>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</si>
  <si>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</si>
  <si>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</si>
  <si>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</si>
  <si>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</si>
  <si>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</si>
  <si>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</si>
  <si>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</si>
  <si>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</si>
  <si>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</si>
  <si>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</si>
  <si>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</si>
  <si>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</si>
  <si>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</si>
  <si>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</si>
  <si>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</si>
  <si>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</si>
  <si>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</si>
  <si>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</si>
  <si>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</si>
  <si>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</si>
  <si>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</si>
  <si>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</si>
  <si>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</si>
  <si>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</si>
  <si>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</si>
  <si>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</si>
  <si>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</si>
  <si>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</si>
  <si>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</si>
  <si>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</si>
  <si>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</si>
  <si>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</si>
  <si>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</si>
  <si>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</si>
  <si>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</si>
  <si>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</si>
  <si>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</si>
  <si>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</si>
  <si>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</si>
  <si>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</si>
  <si>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</si>
  <si>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</si>
  <si>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</si>
  <si>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</si>
  <si>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</si>
  <si>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</si>
  <si>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</si>
  <si>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</si>
  <si>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</si>
  <si>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</si>
  <si>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</si>
  <si>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</si>
  <si>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</si>
  <si>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</si>
  <si>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</si>
  <si>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</si>
  <si>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</si>
  <si>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</si>
  <si>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</si>
  <si>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</si>
  <si>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</si>
  <si>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</si>
  <si>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</si>
  <si>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</si>
  <si>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</si>
  <si>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</si>
  <si>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</si>
  <si>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</si>
  <si>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8.100</t>
  </si>
  <si>
    <t>8.101</t>
  </si>
  <si>
    <t>8.102</t>
  </si>
  <si>
    <t>8.103</t>
  </si>
  <si>
    <t>8.104</t>
  </si>
  <si>
    <t>8.105</t>
  </si>
  <si>
    <t>8.106</t>
  </si>
  <si>
    <t>8.107</t>
  </si>
  <si>
    <t>8.108</t>
  </si>
  <si>
    <t>8.109</t>
  </si>
  <si>
    <t>8.110</t>
  </si>
  <si>
    <t>8.111</t>
  </si>
  <si>
    <t>8.112</t>
  </si>
  <si>
    <t>9.1</t>
  </si>
  <si>
    <t>9.2</t>
  </si>
  <si>
    <t>9.3</t>
  </si>
  <si>
    <t>9.4</t>
  </si>
  <si>
    <t>9.5</t>
  </si>
  <si>
    <t>9.6</t>
  </si>
  <si>
    <t>9.7</t>
  </si>
  <si>
    <t>9.8</t>
  </si>
  <si>
    <t>9.9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</si>
  <si>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</si>
  <si>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</si>
  <si>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</si>
  <si>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</si>
  <si>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</si>
  <si>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</si>
  <si>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</si>
  <si>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</si>
  <si>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</si>
  <si>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</si>
  <si>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</si>
  <si>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</si>
  <si>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</si>
  <si>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</si>
  <si>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</si>
  <si>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</si>
  <si>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</si>
  <si>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</si>
  <si>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</si>
  <si>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</si>
  <si>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</si>
  <si>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</si>
  <si>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</si>
  <si>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</si>
  <si>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</si>
  <si>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</si>
  <si>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</si>
  <si>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</si>
  <si>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</si>
  <si>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</si>
  <si>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</si>
  <si>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</si>
  <si>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</si>
  <si>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</si>
  <si>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</si>
  <si>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</si>
  <si>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</si>
  <si>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</si>
  <si>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</si>
  <si>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</si>
  <si>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</si>
  <si>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</si>
  <si>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</si>
  <si>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</si>
  <si>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</si>
  <si>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</si>
  <si>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</si>
  <si>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</si>
  <si>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</si>
  <si>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</si>
  <si>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</si>
  <si>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</si>
  <si>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</si>
  <si>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</si>
  <si>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</si>
  <si>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</si>
  <si>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</si>
  <si>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</si>
  <si>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</si>
  <si>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</si>
  <si>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</si>
  <si>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</si>
  <si>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</si>
  <si>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</si>
  <si>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</si>
  <si>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</si>
  <si>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</si>
  <si>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</si>
  <si>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</si>
  <si>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</si>
  <si>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</si>
  <si>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</si>
  <si>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</si>
  <si>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</si>
  <si>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</si>
  <si>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</si>
  <si>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</si>
  <si>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</si>
  <si>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</si>
  <si>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</si>
  <si>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</si>
  <si>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</si>
  <si>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</si>
  <si>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</si>
  <si>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</si>
  <si>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</si>
  <si>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</si>
  <si>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</si>
  <si>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</si>
  <si>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</si>
  <si>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9.100</t>
  </si>
  <si>
    <t>9.101</t>
  </si>
  <si>
    <t>9.102</t>
  </si>
  <si>
    <t>9.103</t>
  </si>
  <si>
    <t>9.104</t>
  </si>
  <si>
    <t>9.105</t>
  </si>
  <si>
    <t>9.106</t>
  </si>
  <si>
    <t>9.107</t>
  </si>
  <si>
    <t>9.108</t>
  </si>
  <si>
    <t>9.109</t>
  </si>
  <si>
    <t>9.110</t>
  </si>
  <si>
    <t>9.111</t>
  </si>
  <si>
    <t>9.112</t>
  </si>
  <si>
    <t>9.113</t>
  </si>
  <si>
    <t>9.114</t>
  </si>
  <si>
    <t>9.115</t>
  </si>
  <si>
    <t>9.116</t>
  </si>
  <si>
    <t>9.117</t>
  </si>
  <si>
    <t>10.101</t>
  </si>
  <si>
    <t>10.102</t>
  </si>
  <si>
    <t>10.103</t>
  </si>
  <si>
    <t>10.104</t>
  </si>
  <si>
    <t>10.105</t>
  </si>
  <si>
    <t>10.106</t>
  </si>
  <si>
    <t>10.107</t>
  </si>
  <si>
    <t>10.108</t>
  </si>
  <si>
    <t>10.109</t>
  </si>
  <si>
    <t>10.110</t>
  </si>
  <si>
    <t>10.111</t>
  </si>
  <si>
    <t>10.112</t>
  </si>
  <si>
    <t>Summe Anzahl aller Anschlusspunkte (4.5.1 bis 4.5.8)</t>
  </si>
  <si>
    <t>Dauer aller VU mit dem Anlass atmosphärische Einwirkungen</t>
  </si>
  <si>
    <t>Anzahl aller VU mit dem Anlass atmosphärische Einwirkungen</t>
  </si>
  <si>
    <t>Dauer aller VU mit dem Anlass Einwirkungen Dritter</t>
  </si>
  <si>
    <t>Anzahl aller VU mit dem Anlass Einwirkungen Dritter</t>
  </si>
  <si>
    <t>Summe der von VU mit dem Anlass Einwirkungen Dritter betroffenen Letztverbraucher</t>
  </si>
  <si>
    <t>Dauer aller VU mit dem Anlass Zuständigkeit Netzbetreiber/kein erkennbarer Anlass</t>
  </si>
  <si>
    <t>Anzahl aller VU mit dem Anlass Zuständigkeit Netzbetreiber/kein erkennbarer Anlass</t>
  </si>
  <si>
    <t>Dauer aller VU mit dem Anlass Sonstige geplant</t>
  </si>
  <si>
    <t>Anzahl aller VU mit dem Anlass Sonstige geplant</t>
  </si>
  <si>
    <t>Summe der von VU mit dem Anlass Sonstige geplant betroffenen Letztverbraucher</t>
  </si>
  <si>
    <t>Summe der unterbrochenen Kundenminuten aller VU mit dem Anlass Sonstige geplant</t>
  </si>
  <si>
    <t>Dauer aller VU mit dem Anlass Rückwirkungsstörungen</t>
  </si>
  <si>
    <t>Anzahl aller VU mit dem Anlass Rückwirkungsstörungen</t>
  </si>
  <si>
    <t>Dauer aller VU mit dem Anlass höhere Gewalt</t>
  </si>
  <si>
    <t>Anzahl aller VU mit dem Anlass höhere Gewalt</t>
  </si>
  <si>
    <t>Summe der von VU mit dem Anlass höhere Gewalt betroffenen Letztverbraucher</t>
  </si>
  <si>
    <t>Summe der unterbrochenen Kundenminuten aller VU mit dem Anlass höhere Gewalt</t>
  </si>
  <si>
    <t>Dauer aller VU mit dem Anlass Zählerwechsel</t>
  </si>
  <si>
    <t>Anzahl aller VU mit dem Anlass Zählerwechsel</t>
  </si>
  <si>
    <t>Summe der von VU mit dem Anlass Zählerwechsel betroffenen Letztverbraucher</t>
  </si>
  <si>
    <t>Summe der unterbrochenen Kundenminuten aller VU mit dem Anlass Zählerwechsel</t>
  </si>
  <si>
    <t xml:space="preserve">SAIDI mit dem Anlass Zuständigkeit Netzbetreiber/kein erkennbarer Anlass
</t>
  </si>
  <si>
    <t xml:space="preserve">SAIDI mit dem Anlass Einwirkungen Dritter
</t>
  </si>
  <si>
    <t xml:space="preserve">SAIDI mit dem Anlass atmosphärische Einwirkungen
</t>
  </si>
  <si>
    <t xml:space="preserve">SAIDI mit dem Anlass Zählerwechsel
</t>
  </si>
  <si>
    <t xml:space="preserve">SAIDI mit dem Anlass höhere Gewalt
</t>
  </si>
  <si>
    <t>Summe der unterbrochenen Kundenminuten aller VU mit dem Anlass 
Rückwirkungsstörungen</t>
  </si>
  <si>
    <t>Summe der von VU mit dem Anlass Rückwirkungsstörungen betroffenen
Letztverbraucher</t>
  </si>
  <si>
    <t xml:space="preserve">SAIDI mit dem Anlass Rückwirkungsstörungen
</t>
  </si>
  <si>
    <t>SAIDI mit dem Anlass Sonstige geplant unter Berücksichtigung des
Gewichtungsfaktors i.H.v. 0,5</t>
  </si>
  <si>
    <t>Summe der unterbrochenen Kundenminuten aller VU mit dem Anlass
Einwirkungen Dritter</t>
  </si>
  <si>
    <t>Summe der von VU mit dem Anlass atmosphärische Einwirkungen betroffenen
Letztverbraucher</t>
  </si>
  <si>
    <t>Summe der unterbrochenen Kundenminuten aller VU mit dem Anlass
atmosphärische Einwirkungen</t>
  </si>
  <si>
    <t>Summe der von VU mit dem Anlass Zuständigkeit Netzbetreiber/kein erkennbarer Anlass
betroffenen Letztverbraucher</t>
  </si>
  <si>
    <t>Summe der unterbrochenen Kundenminuten aller VU mit dem Anlass
Zuständigkeit Netzbetreiber/kein erkennbarer Anlass</t>
  </si>
  <si>
    <t>Version:</t>
  </si>
  <si>
    <t>1.0</t>
  </si>
  <si>
    <t xml:space="preserve">Anschlusspunkte, an denen eine Übergabe an fremde, jeweils direkt nachgelagerte Netz- oder Umspannstation stattfindet. Hier ist die Station zugrunde zu legen. Eine Station ist dabei genau ein Punkt, an dem die nachgelagerte fremde Netz- oder Umspannstation angeschlossen werden muss. Eine Station kann auf mehreren Netzebenen als Anschlusspunkt erfasst werden, wenn bspw. eine Station, in der eine Umspannung von Hoch- zu Mittelspannung und Mittel- zu Niederspannung erfolgt, ist jeweils als ein Anschlusspunkt in der Hoch- und Mittelspannung zu zählen.
Die Angaben sind auf den 31.12. eines Jahres zu beziehen.
</t>
  </si>
  <si>
    <t>8.113</t>
  </si>
  <si>
    <t>8.114</t>
  </si>
  <si>
    <t>8.115</t>
  </si>
  <si>
    <t>8.116</t>
  </si>
  <si>
    <t>8.117</t>
  </si>
  <si>
    <t>8.118</t>
  </si>
  <si>
    <t>8.119</t>
  </si>
  <si>
    <t>8.120</t>
  </si>
  <si>
    <t>9.118</t>
  </si>
  <si>
    <t>9.119</t>
  </si>
  <si>
    <t>9.120</t>
  </si>
  <si>
    <t>10.113</t>
  </si>
  <si>
    <t>10.114</t>
  </si>
  <si>
    <t>10.115</t>
  </si>
  <si>
    <t>10.116</t>
  </si>
  <si>
    <t>10.117</t>
  </si>
  <si>
    <t>10.118</t>
  </si>
  <si>
    <t>10.119</t>
  </si>
  <si>
    <t>10.120</t>
  </si>
  <si>
    <t>Zuständigkeit Netzbetreiber</t>
  </si>
  <si>
    <r>
      <rPr>
        <vertAlign val="superscript"/>
        <sz val="9"/>
        <color theme="1"/>
        <rFont val="Segoe UI"/>
        <family val="2"/>
      </rPr>
      <t>1</t>
    </r>
    <r>
      <rPr>
        <sz val="9"/>
        <color theme="1"/>
        <rFont val="Segoe UI"/>
        <family val="2"/>
      </rPr>
      <t xml:space="preserve"> Die Viertelstundenwerte der zeitgleichen Jahreshöchstlast sind der Bundesnetzagentur in einer Excel-Tabelle auf Anfrage einzureichen.</t>
    </r>
  </si>
  <si>
    <t>Summe der unterbrochenen Kundenminuten aller VU mit dem Anlass Sonstige geplant unter Berücksichtigung des Gewichtungsfaktors i.H.v. 0,5</t>
  </si>
  <si>
    <t xml:space="preserve">Die Hausanschlussleitung ist die Verbindung zwischen der kundeneigenen Anlage und dem Energieversorgungsnetz der allgemeinen Versorgung gem. § 3 Nr. 17 EnWG. Für die Hausanschlussleitung sind die SKL in Ansatz zu bringen, die i. S. v. § 6 NAV (bzw. i. S. v. entsprechenden Regelungen der AVBEltV) hergestellt und i. S. v. § 9 NAV (bzw. i. S. v. entsprechenden Regelungen der AVBEltV) durch den Anschlussnehmer erstattet wurden. Bei Netzanschlüssen außerhalb des Geltungsbereichs der NAV (bzw. AVBEltV) sind für Hausanschlussleitungen bei denen vergleichbar verfahren wurde ebenfalls die SKL in Ansatz zu bringen.
Die Angaben sind auf den 31.12. eines Jahres zu beziehen und haben in der Einheit Kilometer (km) zu erfolgen.
</t>
  </si>
  <si>
    <t xml:space="preserve">Systemlänge (Gesamtheit der drei Phasen L 1 + L 2 + L 3) der Freileitungen in der NS (z. B. L 1 = L 2 = L 3 = 1 km, d. h. SKL = 1 km). Bei unterschiedlichen Phasenlängen ist die durchschnittliche Länge zu ermitteln. Die Anzahl der je Phase verwendeten Seile ist für die Ermittlung der SKL nicht maßgeblich. Die SKL erstreckt sich über alle gepachteten, gemieteten oder anderweitig dem Netzbetreiber überlassene Freileitungen. Geplante, in Bau befindliche, vermietete, verpachtete oder stillgelegte Freileitungen sind nicht zu berücksichtigen. Ebenso ist die Straßenbeleuchtung Freileitung bei der Ermittlung der SKL nicht zu berücksichtigen. Leitungen mit Fremdnutzungsanteil sind bei der Ermittlung SKL mit der vollen Länge anzusetzen. Die SKL in der NS ist einschließlich der Hausanschlussleitungen  anzugeben.
Die Angaben sind auf den 31.12. eines Jahres zu beziehen und haben in der Einheit Kilometer (km) zu erfolgen.
</t>
  </si>
  <si>
    <t xml:space="preserve">Anschlusspunkte, an denen eine Übergabe an eigene, jeweils direkt nachgelagerte Netz- oder Umspannstation stattfindet. Hier ist die Station zugrunde zu legen. Eine Station ist dabei genau ein Punkt, an dem die nachgelagerte Netz- oder Umspannstation angeschlossen werden muss. Eine Station kann auf mehreren Netzebenen als Anschlusspunkt erfasst werden, wenn bspw. eine Station, in der eine Umspannung von Hoch- zu Mittelspannung und Mittel- zu Niederspannung erfolgt, ist jeweils als ein Anschlusspunkt in der Hoch- und Mittelspannung zu zählen. 
Die Angaben sind auf den 31.12. eines Jahres zu beziehen.
</t>
  </si>
  <si>
    <t xml:space="preserve">Versorgungsunterbrechungen sind Zeiten, bei denen Letztverbraucher oder Weiterverteiler mehr als 3 Minuten spannungslos geworden sind. Dies gilt unabhängig vom Störungsanlass. Alle für Letztverbraucher oder Weiterverteiler als Versorgungsunterbrechung spürbaren Auswirkungen, die auf ein- und denselben Störungsanlass zurückzuführen sind, sind als eine Versorgungsunterbrechung zu melden. Maßgeblich ist die Dauer bis zur vollständigen Wiederversorgung des letzten betroffenen Letztverbrauchers oder Weiterverteilers. Hier sind alle Zeiten zu summieren, in denen Letztverbraucher oder Weiterverteiler spannungslos waren. Auch solche ≤ 3 Minuten werden in diesem Fall gezählt. Treten bei einer Versorgungsunterbrechung mehrere (Wieder-)Versorgungsstufen auf, d. h. erfolgt die vollständige Wiederversorgung aller betroffenen Letztverbraucher in mehreren Schritten, so ist - abhängig von der Netzebene - die Anzahl der unterbrochenen Letztverbraucher bzw. die Summe der unterbrochenen installierten Bemessungsscheinleistungen der Letztverbraucher- und/oder Netzkuppeltransformatoren anzugeben. Zeiten einer zwischenzeitlichen kompletten Wiederversorgung sind nicht bei der Dauer der Versorgungsunterbrechung zu berücksichtigen. Vgl. hierzu: Anlage – Berichtspflichten bei Versorgungsstörungen, Vorgaben der Bundesnetzagentur zu Berichtspflichten bei Versorgungsstörungen in Elektrizitätsnetzen gemäß § 52 EnWG, vom 22. 02.2006
Die Dauer einer Versorgungsunterbrechung ist in Minuten (min) anzugeben.
</t>
  </si>
  <si>
    <t xml:space="preserve">Hierunter fallen ungeplante Versorgungsunterbrechungen, wie z. B. Gewitter, Sturm, Eis, Eisregen, Schnee, Raureif, Nebel, Betauung (auch in Verbindung mit Fremdschicht), eingedrungene Feuchtigkeit bei Regen, Schneeschmelze, Hochwasser, Kälte, Hitze, Seiltanzen durch atmosphärische Einwirkung oder Ähnliches (vgl. Allgemeinverfügung zum § 52 EnWG, vom 22.02.2006).
</t>
  </si>
  <si>
    <t xml:space="preserve">Hierunter fallen ungeplante Versorgungsunterbrechungen, wie z. B. Berührung oder Annäherung an spannungsführende Teile durch Personen, Tiere, Bäume, Erd- und Baggerarbeiten, Brand, Kräne, Fahrzeuge, Flugobjekte, Drachen, Ballone, Flugzeuge oder Ähnliches, sofern die Störung einem Dritten zugeordnet werden kann (vgl. Allgemeinverfügung zum § 52 EnWG vom, 22.02.2006).
</t>
  </si>
  <si>
    <t xml:space="preserve">Hierunter fallen ungeplante Versorgungsunterbrechungen, die z. B. durch Betätigung von Schalteinrichtungen mit mechanischem Versagen, durch Schalten von Betriebsmitteln, durch Fehlbedienung, durch Überlastung von Betriebsmitteln, durch Störungen an Hilfs- und Schutz- und sonstigen technischen Einrichtungen verursacht werden. Auch Versorgungsunterbrechungen ohne erkennbaren Anlass fallen in diese Kategorie (vgl. Allgemeinverfügung zum § 52 EnWG, vom 22.02.2006).
</t>
  </si>
  <si>
    <t xml:space="preserve">Eine Rückwirkungsstörung liegt dann vor, wenn es im betrachteten Netz zu einer ungeplanten Versorgungsunterbrechung auf Grund einer Störung in einem vor- oder nachgelagerten Netz, in der Anlage eines Letztverbrauchers oder aufgrund einer Versorgungsunterbrechung bei den einspeisenden Kraftwerken kommt (Ausfall der Netzeinspeisung). Dabei ist es unerheblich, ob die Rückwirkungen aus eigenen oder fremden Netzen stammen (vgl. Allgemeinverfügung zum § 52 EnWG, vom 22.02.2006).
</t>
  </si>
  <si>
    <t xml:space="preserve">Hierbei handelt es sich um ein betriebsfremdes, von außen durch außergewöhnliche elementare Naturkräfte oder durch Handlungen dritter Personen herbeigeführtes Ereignis, dass nach menschlicher Einsicht und Erfahrung unvorhersehbar ist, mit wirtschaftlich vertretbaren Mitteln und durch äußerste, nach der Sachlage vernünftigerweise zu erwartender Sorgfalt nicht verhütet und unschädlich gemacht werden kann und auch nicht wegen seiner Häufigkeit vom Betriebsunternehmer in Kauf zu nehmen ist. Unter höhere Gewalt fallen insbesondere außergewöhnlich Naturkatastrophen (z. B. Hochwasser mit den Auswirkungen der Oderflut im Jahre 1997), gesetzliche und behördliche Anordnungen, Terroranschläge oder Krieg. Wird beim Anlass einer Versorgungsunterbrechung höhere Gewalt angegeben, ist dies näher zu erläutern. Vgl. hierzu Allgemeinverfügung zum § 52 EnWG, vom 22.02.2006 und insbesondere die Hinweise zur Zuordnung von Versorgungsunterbrechungen zum Störungsanlass höhere Gewalt vom 21.04.2011 (Abrufbar über den Link: http://www.bundesnetzagentur.de/cln_1412/DE/Sachgebiete/ElektrizitaetundGas/Unternehmen_Institutionen/Netzentgelte/Strom/Qualitaetselement/1Regulierungsperiode/1regulierungsperiode-node.html). Es ist mindestens die Nennung des Ereignisses nebst Ort und Postleitzahl, das Datum, die Uhrzeit sowie die Dauer des Ereignisses anzugeben.
</t>
  </si>
  <si>
    <t xml:space="preserve">Ortsnetztransformatoren sind Netzkuppeltransformatoren von der MS zur NS und dienen der Speisung eines unterlagerten Niederspannungsnetzes. Auch die ONT werden zum Netz ihrer Oberspannungsseite gezählt.
Die Bemessungsscheinleistung aller installierten ONT ist anzugeben. Eine Anlage gilt als installiert, wenn sie in den laufenden Betrieb des Stromnetzes eingebunden ist und insoweit verwendet wird. Als nicht installiert gelten geplante, in Bau befindliche sowie stillgelegte Anlagen vgl. Allgemeinverfügung zum § 52 EnWG, vom 22.02.2006.
Die Angabe der Bemessungsscheinleistung ist auf den 31.12 eines Jahres zu beziehen und in der Einheit Mega-Voltampere (MVA) anzugeben.
</t>
  </si>
  <si>
    <t xml:space="preserve">Die geografische Fläche bezeichnet diejenige Gesamtfläche, über die sich die jeweilige Netzebene erstreckt. Bei der Ermittlung der geografischen Fläche ist auf die Statistik der statistischen Landesämter zurückzugreifen. Wird eine Gemeinde von mehreren Netzbetreibern versorgt, sind lediglich die entsprechenden Flächenanteile zu berücksichtigen und anzugeben. 
Die Angabe ist auf den 31.12. eines Jahres zu beziehen und hat in der Einheit Quadratkilometer (km²) zu erfolgen.
</t>
  </si>
  <si>
    <t xml:space="preserve">Letztverbrauchertransformatoren sind Transformatoren, an die ausschließlich Letztverbraucher an das Netz eines Netzbetreibers angeschlossen sind. Die Eigentums- und Betriebsverhältnisse sind dabei unerheblich. LVT werden nur zum Netz ihrer Oberspannungsseite gezählt.
Es ist die Bemessungsscheinleistung aller installierten Letztverbrauchertransformatoren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dies ist im Tabellenblatt „Erläuterungen des E-VNB“ zu dokumentieren. (Vgl. Allgemeinverfügung zum § 52 EnWG, vom 22.02.2006)
Die Angabe der Bemessungsscheinleistung ist auf den 31.12 eines Jahres zu beziehen und in der Einheit Mega-Voltampere (MVA) anzugeben.
</t>
  </si>
  <si>
    <r>
      <t>Kenngröße für die Zuverlässigkeit in der Niederspannung, durchschnittliche kumulierte Unterbrechungsdauer pro Jahr pro angeschlossenen Kunden. Der SAIDI gibt an, wie lange ein durchschnittlicher Kunde im Jahr unterbrochen wurde.
mit
VU</t>
    </r>
    <r>
      <rPr>
        <vertAlign val="subscript"/>
        <sz val="11"/>
        <color theme="1"/>
        <rFont val="Segoe UI"/>
        <family val="2"/>
      </rPr>
      <t>i</t>
    </r>
    <r>
      <rPr>
        <sz val="11"/>
        <color theme="1"/>
        <rFont val="Segoe UI"/>
        <family val="2"/>
      </rPr>
      <t xml:space="preserve"> – Versorgungsunterbrechung i in der Niederspannung
LV</t>
    </r>
    <r>
      <rPr>
        <vertAlign val="subscript"/>
        <sz val="11"/>
        <color theme="1"/>
        <rFont val="Segoe UI"/>
        <family val="2"/>
      </rPr>
      <t>i</t>
    </r>
    <r>
      <rPr>
        <sz val="11"/>
        <color theme="1"/>
        <rFont val="Segoe UI"/>
        <family val="2"/>
      </rPr>
      <t xml:space="preserve"> – Anzahl i der von der VU</t>
    </r>
    <r>
      <rPr>
        <vertAlign val="subscript"/>
        <sz val="11"/>
        <color theme="1"/>
        <rFont val="Segoe UI"/>
        <family val="2"/>
      </rPr>
      <t>i</t>
    </r>
    <r>
      <rPr>
        <sz val="11"/>
        <color theme="1"/>
        <rFont val="Segoe UI"/>
        <family val="2"/>
      </rPr>
      <t xml:space="preserve"> unterbrochenen Letztverbraucher
LV</t>
    </r>
    <r>
      <rPr>
        <vertAlign val="subscript"/>
        <sz val="11"/>
        <color theme="1"/>
        <rFont val="Segoe UI"/>
        <family val="2"/>
      </rPr>
      <t>gesamt</t>
    </r>
    <r>
      <rPr>
        <sz val="11"/>
        <color theme="1"/>
        <rFont val="Segoe UI"/>
        <family val="2"/>
      </rPr>
      <t xml:space="preserve"> – Gesamtanzahl der angeschlossenen Letztverbraucher
Für die Ermittlung des SAIDI werden Versorgungsunterbrechungen, die den Störanlässen: atmosphärische Einwirkung, Einwirkungen Dritter und Zuständigkeit des Netzbetreibers/kein erkennbarer Anlass jeweils mit dem Faktor 1 sowie geplante Versorgungsunterbrechungen mit dem Faktor 0,5 berücksichtigt.
</t>
    </r>
  </si>
  <si>
    <t xml:space="preserve">Kunden, die Energie für den eigenen Verbrauch kaufen; z. B. Haushalte, Gewerbebetriebe, Industriebetriebe oder landwirtschaftliche Betriebe. Maßgeblich für die Zählung von Letztverbrauchern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Allgemeinverfügung nach § 52 EnWG, vom 22.02.2006.)
</t>
  </si>
  <si>
    <t xml:space="preserve">Die versorgte Fläche bezeichnet diejenige Fläche innerhalb des erschlossenen Gebiets, die über das Stromversorgungsnetz versorgt wird und auf der die amtliche Statistik zur Bodenfläche nach Art der tatsächlichen Nutzung der statistischen Landesämter beruht. Als versorgte Fläche wird insoweit die bebaute Fläche („Gebäude und Freiflächen [nur bebaute Fläche]“; Flächenschlüssel 100/200 gemäß Destatis-Definition) sowie Straßen, Wege und Plätze (Flächenschlüssel 510/520/530 gemäß Destatis-Definition) verstanden. Wird eine Gemeinde von mehreren Netzbetreibern versorgt, sind lediglich die entsprechenden Flächenanteile zu berücksichtigen und anzugeben. Gemeindefreie Gebiete (abgegrenzte Gebiete, die keiner Gemeinde zuzuordnen sind und meist unbewohnt sind) sind zu berücksichtigen. 
Für die Umstellungsphase sind die „Hinweise zur Ermittlung von Flächendaten im Rahmen des Erweiterungsfaktors“ vom 01.10.2014 zu beachten (abrufbar über den Link: http://www.bundesnetzagentur.de/cln_1412/DE/Service-Funktionen/Beschlusskammern/Beschlusskammer8/BK8_01_Aktuelles/BK8_Aktuelles_node.html).
Die Angabe ist auf den 31.12. eines Jahres zu beziehen und hat in der Einheit Quadratkilometer (km²) zu erfolgen.
</t>
  </si>
  <si>
    <r>
      <t>Bereiche von Elektrizitätsversorgungsnetzen, in welchen elektrische Energie in Höchst-, Hoch-, Mittel- oder Niederspannung übertragen oder verteilt wird (vgl. § 2 Nr. 10 StromNEV)
Niederspannung: U</t>
    </r>
    <r>
      <rPr>
        <vertAlign val="subscript"/>
        <sz val="11"/>
        <color theme="1"/>
        <rFont val="Segoe UI"/>
        <family val="2"/>
      </rPr>
      <t>NS</t>
    </r>
    <r>
      <rPr>
        <sz val="11"/>
        <color theme="1"/>
        <rFont val="Segoe UI"/>
        <family val="2"/>
      </rPr>
      <t xml:space="preserve"> ≤ 1 kV
Mittelspannung: U</t>
    </r>
    <r>
      <rPr>
        <vertAlign val="subscript"/>
        <sz val="11"/>
        <color theme="1"/>
        <rFont val="Segoe UI"/>
        <family val="2"/>
      </rPr>
      <t>MS</t>
    </r>
    <r>
      <rPr>
        <sz val="11"/>
        <color theme="1"/>
        <rFont val="Segoe UI"/>
        <family val="2"/>
      </rPr>
      <t xml:space="preserve"> &gt; 1 kV und U</t>
    </r>
    <r>
      <rPr>
        <vertAlign val="subscript"/>
        <sz val="11"/>
        <color theme="1"/>
        <rFont val="Segoe UI"/>
        <family val="2"/>
      </rPr>
      <t>MS</t>
    </r>
    <r>
      <rPr>
        <sz val="11"/>
        <color theme="1"/>
        <rFont val="Segoe UI"/>
        <family val="2"/>
      </rPr>
      <t xml:space="preserve"> ≤ 72,5 kV
Hochspannung: U</t>
    </r>
    <r>
      <rPr>
        <vertAlign val="subscript"/>
        <sz val="11"/>
        <color theme="1"/>
        <rFont val="Segoe UI"/>
        <family val="2"/>
      </rPr>
      <t>HS</t>
    </r>
    <r>
      <rPr>
        <sz val="11"/>
        <color theme="1"/>
        <rFont val="Segoe UI"/>
        <family val="2"/>
      </rPr>
      <t xml:space="preserve"> &gt; 72,5 kV und U</t>
    </r>
    <r>
      <rPr>
        <vertAlign val="subscript"/>
        <sz val="11"/>
        <color theme="1"/>
        <rFont val="Segoe UI"/>
        <family val="2"/>
      </rPr>
      <t>HS</t>
    </r>
    <r>
      <rPr>
        <sz val="11"/>
        <color theme="1"/>
        <rFont val="Segoe UI"/>
        <family val="2"/>
      </rPr>
      <t xml:space="preserve"> ≤ 125 kV
Höchstspannung: U</t>
    </r>
    <r>
      <rPr>
        <vertAlign val="subscript"/>
        <sz val="11"/>
        <color theme="1"/>
        <rFont val="Segoe UI"/>
        <family val="2"/>
      </rPr>
      <t>HöS</t>
    </r>
    <r>
      <rPr>
        <sz val="11"/>
        <color theme="1"/>
        <rFont val="Segoe UI"/>
        <family val="2"/>
      </rPr>
      <t xml:space="preserve"> &gt; 125 kV
</t>
    </r>
  </si>
  <si>
    <t xml:space="preserve">Die zeitgleiche Jahreshöchstlast beschreibt die höchste zeitgleiche Summe aller Entnahmen (ohne Netzverluste) aus einer Netzebene. Entnahmen sind Abgaben an Letztverbraucher, geschlossene Verteilernetze, Weiterverteiler und an die nachgelagerte Netzebene. Die Zeitgleichheit ist bezogen auf die jeweilige Netzebene,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Niederspannung, bei deren Belieferung gem. § 12 Abs. 1 StromNZV vereinfachte Verfahren (Standardlastprofil) angewendet wird, ist das Standardlastprofil in Ansatz zu bringen.
Die Angaben sind auf den 31.12. eines Jahres zu beziehen und haben in der Einheit Kilowatt (kW) zu erfolgen.
</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</si>
  <si>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</si>
  <si>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</si>
  <si>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</si>
  <si>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</si>
  <si>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</si>
  <si>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</si>
  <si>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</si>
  <si>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</si>
  <si>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</si>
  <si>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</si>
  <si>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</si>
  <si>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</si>
  <si>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</si>
  <si>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</si>
  <si>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</si>
  <si>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</si>
  <si>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</si>
  <si>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</si>
  <si>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</si>
  <si>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</si>
  <si>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</si>
  <si>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</si>
  <si>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</si>
  <si>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</si>
  <si>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</si>
  <si>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</si>
  <si>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</si>
  <si>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</si>
  <si>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</si>
  <si>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</si>
  <si>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</si>
  <si>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</si>
  <si>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</si>
  <si>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</si>
  <si>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</si>
  <si>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</si>
  <si>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</si>
  <si>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</si>
  <si>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</si>
  <si>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</si>
  <si>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</si>
  <si>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</si>
  <si>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</si>
  <si>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</si>
  <si>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</si>
  <si>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</si>
  <si>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</si>
  <si>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</si>
  <si>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</si>
  <si>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</si>
  <si>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</si>
  <si>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</si>
  <si>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</si>
  <si>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</si>
  <si>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</si>
  <si>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</si>
  <si>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</si>
  <si>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</si>
  <si>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</si>
  <si>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</si>
  <si>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</si>
  <si>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</si>
  <si>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</si>
  <si>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</si>
  <si>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</si>
  <si>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</si>
  <si>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</si>
  <si>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</si>
  <si>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</si>
  <si>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</si>
  <si>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</si>
  <si>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</si>
  <si>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</si>
  <si>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</si>
  <si>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</si>
  <si>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</si>
  <si>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</si>
  <si>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</si>
  <si>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</si>
  <si>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</si>
  <si>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</si>
  <si>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</si>
  <si>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</si>
  <si>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</si>
  <si>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</si>
  <si>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</si>
  <si>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</si>
  <si>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</si>
  <si>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</si>
  <si>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</si>
  <si>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</si>
  <si>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</si>
  <si>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</si>
  <si>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</si>
  <si>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</si>
  <si>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</si>
  <si>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</si>
  <si>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</si>
  <si>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</si>
  <si>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11.100</t>
  </si>
  <si>
    <t xml:space="preserve">Anschlusspunkte von Letztverbrauchern sind Punkte, an denen eine Übergabe von Elektrizität an Letztverbraucher und geschlossene Verteilernetze stattfindet. Diese umfassen auch die Übergabe an kundeneigene Stationen und Übergabestationen. Anschlusspunkte in der Niederspannung sind die Hausanschlüsse. Ist ein Letztverbraucher über ein singulär genutztes Betriebsmittel nach § 19 StromNEV an die jeweils vorgelagerte Netz- oder Umspannebene direkt angeschlossen, so ist der Anschlusspunkt der jeweils entsprechenden Netz- oder Umspannebene zuzuordnen.
Die Angaben sind auf den 31.12. eines Jahres zu beziehen.
</t>
  </si>
  <si>
    <t xml:space="preserve">Die SKL beschreibt die Systemlänge (Gesamtheit der drei Phasen L 1 + L 2 + L 3) der Kabel in der NS (z. B. L 1 = L 2 = L 3 = 1 km, d. h. SKL = 1 km). Bei unterschiedlichen Phasenlängen ist die durchschnittliche Länge zu ermitteln. Die Anzahl der je Phase verwendeten Kabel ist für die Ermittlung der SKL nicht maßgeblich. Die SKL erstreckt sich über alle gepachteten, gemieteten oder anderweitig dem Netzbetreiber überlassene Kabel. Geplante, in Bau befindliche, vermietete, verpachtete oder stillgelegte Kabel sind nicht zu berücksichtigen. Ebenso ist Straßenbeleuchtung Kabel bei der Ermittlung der SKL nicht zu berücksichtigen.
Die Angaben sind auf den 31.12. eines Jahres zu beziehen und haben in der Einheit Kilometer (km) zu erfolgen.
</t>
  </si>
  <si>
    <t xml:space="preserve">Die Bemessungsscheinleistung der ausgefallenen Ortsnetznetzkuppeltransformatoren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Wurde ein Näherungswert angegeben, ist dies im Tabellenblatt „Erläuterungen des VNB E“ zu dokumentieren. (Vgl. Allgemeinverfügung zum § 52 EnWG vom, 22.02.2006)
Die Angabe auf den 31.12. eines Jahres zu beziehen und hat in der Einheit Megavoltampere (MVA) zu erfolgen.
</t>
  </si>
  <si>
    <t xml:space="preserve">Die Bemessungsscheinleistung der ausgefallenen Letztverbrauchertransformatoren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Wurde ein Näherungswert angegeben, ist dies im Tabellenblatt „Erläuterungen des VNB E“ zu dokumentieren. (Vgl. Allgemeinverfügung zum § 52 EnWG, vom 22.02.2006)
Die Angabe auf den 31.12. eines Jahres zu beziehen und hat in der Einheit Megavoltampere (MVA) zu erfolgen.
</t>
  </si>
  <si>
    <t>Zeitgleiche Jahreshöchstlast über alle Entnahmen getrennt nach Netzebenen,
HS/MS, MS, MS/NS, NS
zum 31.12. eines Jahres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</si>
</sst>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00000000"/>
    <numFmt numFmtId="165" formatCode="#0"/>
    <numFmt numFmtId="166" formatCode="#,##0.00000"/>
    <numFmt numFmtId="167" formatCode="#,##0.000000"/>
    <numFmt numFmtId="168" formatCode="_([$€]* #,##0.00_);_([$€]* \(#,##0.00\);_([$€]* &quot;-&quot;??_);_(@_)"/>
    <numFmt numFmtId="169" formatCode="h:mm:ss;@"/>
  </numFmts>
  <fonts count="26" x14ac:knownFonts="1">
    <font>
      <sz val="11"/>
      <color theme="1"/>
      <name val="Calibri"/>
      <family val="2"/>
      <scheme val="minor"/>
    </font>
    <font>
      <sz val="11"/>
      <color theme="1"/>
      <name val="Segoe UI"/>
      <family val="2"/>
    </font>
    <font>
      <b/>
      <sz val="19"/>
      <color theme="0"/>
      <name val="Segoe UI"/>
      <family val="2"/>
    </font>
    <font>
      <b/>
      <sz val="15"/>
      <color theme="0"/>
      <name val="Segoe UI"/>
      <family val="2"/>
    </font>
    <font>
      <sz val="11"/>
      <color theme="0"/>
      <name val="Segoe UI"/>
      <family val="2"/>
    </font>
    <font>
      <b/>
      <sz val="11"/>
      <name val="Segoe UI"/>
      <family val="2"/>
    </font>
    <font>
      <b/>
      <i/>
      <u/>
      <sz val="11"/>
      <color theme="1"/>
      <name val="Segoe UI"/>
      <family val="2"/>
    </font>
    <font>
      <sz val="9"/>
      <color theme="1"/>
      <name val="Segoe UI"/>
      <family val="2"/>
    </font>
    <font>
      <b/>
      <sz val="11"/>
      <color theme="1"/>
      <name val="Segoe UI"/>
      <family val="2"/>
    </font>
    <font>
      <u/>
      <sz val="11"/>
      <color theme="10"/>
      <name val="Segoe UI"/>
      <family val="2"/>
    </font>
    <font>
      <b/>
      <sz val="13"/>
      <color theme="1"/>
      <name val="Segoe UI"/>
      <family val="2"/>
    </font>
    <font>
      <b/>
      <sz val="11"/>
      <color theme="0"/>
      <name val="Segoe UI"/>
      <family val="2"/>
    </font>
    <font>
      <b/>
      <sz val="9"/>
      <color theme="1"/>
      <name val="Segoe UI"/>
      <family val="2"/>
    </font>
    <font>
      <sz val="9"/>
      <name val="Segoe UI"/>
      <family val="2"/>
    </font>
    <font>
      <sz val="11"/>
      <name val="Segoe UI"/>
      <family val="2"/>
    </font>
    <font>
      <sz val="11"/>
      <color theme="0"/>
      <name val="Calibri"/>
      <family val="2"/>
      <scheme val="minor"/>
    </font>
    <font>
      <b/>
      <u/>
      <sz val="11"/>
      <color theme="1"/>
      <name val="Segoe UI"/>
      <family val="2"/>
    </font>
    <font>
      <vertAlign val="subscript"/>
      <sz val="11"/>
      <color theme="1"/>
      <name val="Segoe UI"/>
      <family val="2"/>
    </font>
    <font>
      <sz val="1"/>
      <color theme="0"/>
      <name val="Segoe UI"/>
      <family val="2"/>
    </font>
    <font>
      <sz val="1"/>
      <color theme="0"/>
      <name val="Arial"/>
      <family val="2"/>
    </font>
    <font>
      <u/>
      <sz val="11"/>
      <color theme="1"/>
      <name val="Segoe UI"/>
      <family val="2"/>
    </font>
    <font>
      <vertAlign val="superscript"/>
      <sz val="11"/>
      <color theme="1"/>
      <name val="Segoe UI"/>
      <family val="2"/>
    </font>
    <font>
      <vertAlign val="superscript"/>
      <sz val="9"/>
      <color theme="1"/>
      <name val="Segoe UI"/>
      <family val="2"/>
    </font>
    <font>
      <sz val="10"/>
      <name val="Arial"/>
      <family val="2"/>
    </font>
    <font>
      <b/>
      <sz val="15"/>
      <name val="Segoe UI"/>
      <family val="2"/>
    </font>
    <font>
      <b/>
      <sz val="13"/>
      <name val="Segoe UI"/>
      <family val="2"/>
    </font>
  </fonts>
  <fills count="4">
    <fill>
      <patternFill patternType="none"/>
    </fill>
    <fill>
      <patternFill patternType="gray125"/>
    </fill>
    <fill>
      <patternFill patternType="solid">
        <fgColor rgb="FF417DBE"/>
        <bgColor indexed="64"/>
      </patternFill>
    </fill>
    <fill>
      <patternFill patternType="solid">
        <fgColor theme="0" tint="-0.249977111117893"/>
        <bgColor indexed="64"/>
      </patternFill>
    </fill>
  </fills>
  <borders count="7">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bottom style="thin">
        <color theme="0" tint="-0.24994659260841701"/>
      </bottom>
      <diagonal/>
    </border>
    <border>
      <left/>
      <right/>
      <top/>
      <bottom style="thin">
        <color theme="0"/>
      </bottom>
      <diagonal/>
    </border>
    <border>
      <left/>
      <right/>
      <top style="thin">
        <color theme="0"/>
      </top>
      <bottom/>
      <diagonal/>
    </border>
  </borders>
  <cellStyleXfs count="8">
    <xf numFmtId="0" fontId="0" fillId="0" borderId="0"/>
    <xf numFmtId="0" fontId="9" fillId="0" borderId="0" applyNumberFormat="0" applyFill="0" applyBorder="0" applyAlignment="0" applyProtection="0">
      <alignment vertical="top"/>
      <protection locked="0"/>
    </xf>
    <xf numFmtId="0" fontId="23" fillId="0" borderId="0"/>
    <xf numFmtId="168" fontId="23" fillId="0" borderId="0" applyFont="0" applyFill="0" applyBorder="0" applyAlignment="0" applyProtection="0"/>
    <xf numFmtId="43" fontId="23" fillId="0" borderId="0" applyFont="0" applyFill="0" applyBorder="0" applyAlignment="0" applyProtection="0"/>
    <xf numFmtId="49" fontId="23" fillId="0" borderId="0"/>
    <xf numFmtId="0" fontId="14" fillId="0" borderId="4">
      <alignment vertical="top" wrapText="1"/>
      <protection hidden="1"/>
    </xf>
    <xf numFmtId="0" fontId="5" fillId="0" borderId="4">
      <alignment vertical="top"/>
      <protection hidden="1"/>
    </xf>
  </cellStyleXfs>
  <cellXfs count="222">
    <xf numFmtId="0" fontId="0" fillId="0" borderId="0" xfId="0"/>
    <xf numFmtId="49" fontId="1" fillId="2" borderId="0" xfId="0" applyNumberFormat="1" applyFont="1" applyFill="1" applyAlignment="1" applyProtection="1">
      <alignment vertical="top"/>
      <protection hidden="1"/>
    </xf>
    <xf numFmtId="0" fontId="2" fillId="2" borderId="0" xfId="0" applyFont="1" applyFill="1" applyAlignment="1" applyProtection="1">
      <alignment vertical="top"/>
      <protection hidden="1"/>
    </xf>
    <xf numFmtId="49" fontId="1" fillId="2" borderId="0" xfId="0" applyNumberFormat="1" applyFont="1" applyFill="1" applyBorder="1" applyAlignment="1" applyProtection="1">
      <alignment vertical="top"/>
      <protection hidden="1"/>
    </xf>
    <xf numFmtId="0" fontId="1" fillId="2" borderId="0" xfId="0" applyFont="1" applyFill="1" applyAlignment="1" applyProtection="1">
      <alignment vertical="top"/>
      <protection hidden="1"/>
    </xf>
    <xf numFmtId="0" fontId="1" fillId="0" borderId="0" xfId="0" applyFont="1" applyAlignment="1" applyProtection="1">
      <alignment vertical="top"/>
      <protection hidden="1"/>
    </xf>
    <xf numFmtId="49" fontId="7" fillId="0" borderId="0" xfId="0" applyNumberFormat="1" applyFont="1" applyAlignment="1" applyProtection="1">
      <alignment vertical="top"/>
      <protection hidden="1"/>
    </xf>
    <xf numFmtId="49" fontId="1" fillId="0" borderId="0" xfId="0" applyNumberFormat="1" applyFont="1" applyBorder="1" applyAlignment="1" applyProtection="1">
      <alignment vertical="top"/>
      <protection hidden="1"/>
    </xf>
    <xf numFmtId="0" fontId="5" fillId="2" borderId="0" xfId="0" applyFont="1" applyFill="1" applyAlignment="1" applyProtection="1">
      <alignment vertical="top"/>
      <protection hidden="1"/>
    </xf>
    <xf numFmtId="49" fontId="3" fillId="2" borderId="0" xfId="0" applyNumberFormat="1" applyFont="1" applyFill="1" applyAlignment="1" applyProtection="1">
      <alignment vertical="top"/>
      <protection hidden="1"/>
    </xf>
    <xf numFmtId="49" fontId="3" fillId="2" borderId="0" xfId="0" applyNumberFormat="1" applyFont="1" applyFill="1" applyBorder="1" applyAlignment="1" applyProtection="1">
      <alignment vertical="top"/>
      <protection hidden="1"/>
    </xf>
    <xf numFmtId="49" fontId="1" fillId="0" borderId="0" xfId="0" applyNumberFormat="1" applyFont="1" applyAlignment="1" applyProtection="1">
      <alignment vertical="top"/>
      <protection hidden="1"/>
    </xf>
    <xf numFmtId="49" fontId="1" fillId="0" borderId="0" xfId="0" applyNumberFormat="1" applyFont="1" applyBorder="1" applyAlignment="1" applyProtection="1">
      <alignment horizontal="left" vertical="top"/>
      <protection hidden="1"/>
    </xf>
    <xf numFmtId="49" fontId="3" fillId="2" borderId="0" xfId="0" applyNumberFormat="1" applyFont="1" applyFill="1" applyAlignment="1" applyProtection="1">
      <alignment horizontal="left" vertical="top"/>
      <protection hidden="1"/>
    </xf>
    <xf numFmtId="49" fontId="3" fillId="2" borderId="0" xfId="0" applyNumberFormat="1" applyFont="1" applyFill="1" applyBorder="1" applyAlignment="1" applyProtection="1">
      <alignment horizontal="left" vertical="top"/>
      <protection hidden="1"/>
    </xf>
    <xf numFmtId="0" fontId="3" fillId="2" borderId="0" xfId="0" applyFont="1" applyFill="1" applyAlignment="1" applyProtection="1">
      <alignment vertical="top"/>
      <protection hidden="1"/>
    </xf>
    <xf numFmtId="0" fontId="4" fillId="2" borderId="0" xfId="0" applyFont="1" applyFill="1" applyAlignment="1" applyProtection="1">
      <alignment vertical="top"/>
      <protection hidden="1"/>
    </xf>
    <xf numFmtId="14" fontId="1" fillId="0" borderId="0" xfId="0" applyNumberFormat="1" applyFont="1" applyAlignment="1" applyProtection="1">
      <alignment vertical="top"/>
      <protection hidden="1"/>
    </xf>
    <xf numFmtId="49" fontId="1" fillId="0" borderId="0" xfId="0" applyNumberFormat="1" applyFont="1" applyAlignment="1" applyProtection="1">
      <alignment vertical="top" wrapText="1"/>
      <protection hidden="1"/>
    </xf>
    <xf numFmtId="0" fontId="1" fillId="0" borderId="0" xfId="0" applyFont="1" applyAlignment="1" applyProtection="1">
      <alignment vertical="top" wrapText="1"/>
      <protection hidden="1"/>
    </xf>
    <xf numFmtId="0" fontId="7" fillId="0" borderId="0" xfId="0" applyFont="1" applyAlignment="1" applyProtection="1">
      <alignment vertical="top"/>
      <protection hidden="1"/>
    </xf>
    <xf numFmtId="49" fontId="8" fillId="0" borderId="0" xfId="0" applyNumberFormat="1" applyFont="1" applyAlignment="1" applyProtection="1">
      <alignment vertical="top"/>
      <protection hidden="1"/>
    </xf>
    <xf numFmtId="49" fontId="8" fillId="0" borderId="0" xfId="0" applyNumberFormat="1" applyFont="1" applyBorder="1" applyAlignment="1" applyProtection="1">
      <alignment vertical="top"/>
      <protection hidden="1"/>
    </xf>
    <xf numFmtId="0" fontId="8" fillId="0" borderId="0" xfId="0" applyFont="1" applyAlignment="1" applyProtection="1">
      <alignment vertical="top"/>
      <protection hidden="1"/>
    </xf>
    <xf numFmtId="49" fontId="8" fillId="0" borderId="4" xfId="0" applyNumberFormat="1" applyFont="1" applyBorder="1" applyAlignment="1" applyProtection="1">
      <alignment vertical="top"/>
      <protection hidden="1"/>
    </xf>
    <xf numFmtId="0" fontId="8" fillId="0" borderId="4" xfId="0" applyFont="1" applyBorder="1" applyAlignment="1" applyProtection="1">
      <alignment vertical="top"/>
      <protection hidden="1"/>
    </xf>
    <xf numFmtId="0" fontId="1" fillId="0" borderId="0" xfId="0" applyFont="1" applyBorder="1" applyAlignment="1" applyProtection="1">
      <alignment vertical="top"/>
      <protection hidden="1"/>
    </xf>
    <xf numFmtId="49" fontId="1" fillId="0" borderId="3" xfId="0" applyNumberFormat="1" applyFont="1" applyBorder="1" applyAlignment="1" applyProtection="1">
      <alignment vertical="top"/>
      <protection hidden="1"/>
    </xf>
    <xf numFmtId="49" fontId="1" fillId="0" borderId="4" xfId="0" applyNumberFormat="1" applyFont="1" applyBorder="1" applyAlignment="1" applyProtection="1">
      <alignment vertical="top"/>
      <protection hidden="1"/>
    </xf>
    <xf numFmtId="0" fontId="1" fillId="0" borderId="4" xfId="0" applyFont="1" applyBorder="1" applyAlignment="1" applyProtection="1">
      <alignment vertical="top"/>
      <protection hidden="1"/>
    </xf>
    <xf numFmtId="4" fontId="1" fillId="3" borderId="4" xfId="0" applyNumberFormat="1" applyFont="1" applyFill="1" applyBorder="1" applyAlignment="1" applyProtection="1">
      <alignment vertical="top" wrapText="1"/>
      <protection hidden="1"/>
    </xf>
    <xf numFmtId="0" fontId="1" fillId="0" borderId="2" xfId="0" applyFont="1" applyBorder="1" applyAlignment="1" applyProtection="1">
      <alignment vertical="top"/>
      <protection hidden="1"/>
    </xf>
    <xf numFmtId="49" fontId="1" fillId="0" borderId="0" xfId="0" applyNumberFormat="1" applyFont="1" applyAlignment="1" applyProtection="1">
      <alignment horizontal="left" vertical="top"/>
      <protection hidden="1"/>
    </xf>
    <xf numFmtId="0" fontId="7" fillId="0" borderId="0" xfId="0" applyFont="1" applyBorder="1" applyAlignment="1" applyProtection="1">
      <alignment vertical="top" wrapText="1"/>
      <protection hidden="1"/>
    </xf>
    <xf numFmtId="14" fontId="1" fillId="0" borderId="4" xfId="0" applyNumberFormat="1" applyFont="1" applyBorder="1" applyAlignment="1" applyProtection="1">
      <alignment vertical="top"/>
      <protection locked="0" hidden="1"/>
    </xf>
    <xf numFmtId="49" fontId="1" fillId="0" borderId="4" xfId="0" applyNumberFormat="1" applyFont="1" applyBorder="1" applyAlignment="1" applyProtection="1">
      <alignment vertical="top" wrapText="1"/>
      <protection locked="0" hidden="1"/>
    </xf>
    <xf numFmtId="164" fontId="1" fillId="0" borderId="4" xfId="0" applyNumberFormat="1" applyFont="1" applyBorder="1" applyAlignment="1" applyProtection="1">
      <alignment vertical="top"/>
      <protection locked="0" hidden="1"/>
    </xf>
    <xf numFmtId="4" fontId="1" fillId="0" borderId="2" xfId="0" applyNumberFormat="1" applyFont="1" applyBorder="1" applyAlignment="1" applyProtection="1">
      <alignment vertical="top"/>
      <protection locked="0" hidden="1"/>
    </xf>
    <xf numFmtId="49" fontId="1" fillId="0" borderId="1" xfId="0" applyNumberFormat="1" applyFont="1" applyBorder="1" applyAlignment="1" applyProtection="1">
      <alignment vertical="top"/>
      <protection locked="0" hidden="1"/>
    </xf>
    <xf numFmtId="165" fontId="1" fillId="0" borderId="1" xfId="0" applyNumberFormat="1" applyFont="1" applyBorder="1" applyAlignment="1" applyProtection="1">
      <alignment vertical="top"/>
      <protection locked="0" hidden="1"/>
    </xf>
    <xf numFmtId="0" fontId="1" fillId="0" borderId="1" xfId="0" applyFont="1" applyBorder="1" applyAlignment="1" applyProtection="1">
      <alignment vertical="top"/>
      <protection locked="0" hidden="1"/>
    </xf>
    <xf numFmtId="0" fontId="3" fillId="2" borderId="0" xfId="0" applyNumberFormat="1" applyFont="1" applyFill="1" applyAlignment="1" applyProtection="1">
      <alignment vertical="top"/>
      <protection hidden="1"/>
    </xf>
    <xf numFmtId="49" fontId="24" fillId="2" borderId="0" xfId="0" applyNumberFormat="1" applyFont="1" applyFill="1" applyAlignment="1" applyProtection="1">
      <alignment horizontal="left" vertical="top"/>
      <protection hidden="1"/>
    </xf>
    <xf numFmtId="0" fontId="10" fillId="0" borderId="0" xfId="0" applyNumberFormat="1" applyFont="1" applyBorder="1" applyAlignment="1" applyProtection="1">
      <alignment vertical="top"/>
      <protection hidden="1"/>
    </xf>
    <xf numFmtId="0" fontId="10" fillId="0" borderId="0" xfId="0" applyFont="1" applyBorder="1" applyAlignment="1" applyProtection="1">
      <alignment vertical="top" wrapText="1"/>
      <protection hidden="1"/>
    </xf>
    <xf numFmtId="0" fontId="1" fillId="0" borderId="0" xfId="0" applyFont="1" applyBorder="1" applyAlignment="1" applyProtection="1">
      <alignment vertical="top" wrapText="1"/>
      <protection hidden="1"/>
    </xf>
    <xf numFmtId="0" fontId="25" fillId="0" borderId="0" xfId="0" applyFont="1" applyBorder="1" applyAlignment="1" applyProtection="1">
      <alignment horizontal="left" vertical="top" wrapText="1"/>
      <protection hidden="1"/>
    </xf>
    <xf numFmtId="0" fontId="10" fillId="0" borderId="0" xfId="0" applyFont="1" applyBorder="1" applyAlignment="1" applyProtection="1">
      <alignment vertical="top"/>
      <protection hidden="1"/>
    </xf>
    <xf numFmtId="0" fontId="1" fillId="0" borderId="4" xfId="0" applyNumberFormat="1" applyFont="1" applyBorder="1" applyAlignment="1" applyProtection="1">
      <alignment vertical="top"/>
      <protection hidden="1"/>
    </xf>
    <xf numFmtId="0" fontId="8" fillId="0" borderId="4" xfId="0" applyFont="1" applyBorder="1" applyAlignment="1" applyProtection="1">
      <alignment vertical="top" wrapText="1"/>
      <protection hidden="1"/>
    </xf>
    <xf numFmtId="0" fontId="5" fillId="0" borderId="4" xfId="0" applyFont="1" applyBorder="1" applyAlignment="1" applyProtection="1">
      <alignment horizontal="left" vertical="top" wrapText="1"/>
      <protection hidden="1"/>
    </xf>
    <xf numFmtId="0" fontId="1" fillId="0" borderId="0" xfId="0" applyNumberFormat="1" applyFont="1" applyBorder="1" applyAlignment="1" applyProtection="1">
      <alignment vertical="top"/>
      <protection hidden="1"/>
    </xf>
    <xf numFmtId="0" fontId="8" fillId="0" borderId="0" xfId="0" applyFont="1" applyBorder="1" applyAlignment="1" applyProtection="1">
      <alignment vertical="top" wrapText="1"/>
      <protection hidden="1"/>
    </xf>
    <xf numFmtId="0" fontId="5" fillId="0" borderId="0" xfId="0" applyFont="1" applyBorder="1" applyAlignment="1" applyProtection="1">
      <alignment horizontal="left" vertical="top" wrapText="1"/>
      <protection hidden="1"/>
    </xf>
    <xf numFmtId="0" fontId="1" fillId="0" borderId="4" xfId="0" applyFont="1" applyBorder="1" applyAlignment="1" applyProtection="1">
      <alignment vertical="top" wrapText="1"/>
      <protection hidden="1"/>
    </xf>
    <xf numFmtId="0" fontId="1" fillId="0" borderId="2" xfId="0" applyFont="1" applyBorder="1" applyAlignment="1" applyProtection="1">
      <alignment vertical="top" wrapText="1"/>
      <protection hidden="1"/>
    </xf>
    <xf numFmtId="0" fontId="14" fillId="0" borderId="2" xfId="0" quotePrefix="1" applyFont="1" applyBorder="1" applyAlignment="1" applyProtection="1">
      <alignment horizontal="left" vertical="top" wrapText="1"/>
      <protection hidden="1"/>
    </xf>
    <xf numFmtId="0" fontId="1" fillId="0" borderId="2" xfId="0" applyNumberFormat="1" applyFont="1" applyBorder="1" applyAlignment="1" applyProtection="1">
      <alignment vertical="top" wrapText="1"/>
      <protection hidden="1"/>
    </xf>
    <xf numFmtId="0" fontId="14" fillId="0" borderId="0" xfId="0" applyFont="1" applyAlignment="1" applyProtection="1">
      <alignment vertical="top"/>
      <protection hidden="1"/>
    </xf>
    <xf numFmtId="0" fontId="14" fillId="0" borderId="2" xfId="0" applyFont="1" applyBorder="1" applyAlignment="1" applyProtection="1">
      <alignment vertical="top" wrapText="1"/>
      <protection hidden="1"/>
    </xf>
    <xf numFmtId="0" fontId="14" fillId="0" borderId="0" xfId="0" applyFont="1" applyAlignment="1" applyProtection="1">
      <alignment vertical="top" wrapText="1"/>
      <protection hidden="1"/>
    </xf>
    <xf numFmtId="0" fontId="14" fillId="0" borderId="2" xfId="0" applyFont="1" applyBorder="1" applyAlignment="1" applyProtection="1">
      <alignment horizontal="left" vertical="top" wrapText="1"/>
      <protection hidden="1"/>
    </xf>
    <xf numFmtId="0" fontId="14" fillId="0" borderId="2" xfId="0" applyNumberFormat="1" applyFont="1" applyBorder="1" applyAlignment="1" applyProtection="1">
      <alignment vertical="top" wrapText="1"/>
      <protection hidden="1"/>
    </xf>
    <xf numFmtId="0" fontId="0" fillId="0" borderId="0" xfId="0" applyAlignment="1" applyProtection="1">
      <alignment vertical="top"/>
      <protection hidden="1"/>
    </xf>
    <xf numFmtId="0" fontId="1" fillId="0" borderId="0" xfId="0" applyNumberFormat="1" applyFont="1" applyAlignment="1" applyProtection="1">
      <alignment vertical="top"/>
      <protection hidden="1"/>
    </xf>
    <xf numFmtId="0" fontId="14" fillId="0" borderId="0" xfId="0" applyFont="1" applyAlignment="1" applyProtection="1">
      <alignment horizontal="left" vertical="top" wrapText="1"/>
      <protection hidden="1"/>
    </xf>
    <xf numFmtId="0" fontId="8" fillId="0" borderId="4" xfId="0" applyFont="1" applyBorder="1" applyAlignment="1" applyProtection="1">
      <alignment horizontal="left" vertical="top"/>
      <protection hidden="1"/>
    </xf>
    <xf numFmtId="0" fontId="8" fillId="0" borderId="0" xfId="0" applyFont="1" applyBorder="1" applyAlignment="1" applyProtection="1">
      <alignment vertical="top"/>
      <protection hidden="1"/>
    </xf>
    <xf numFmtId="0" fontId="8" fillId="0" borderId="0" xfId="0" applyFont="1" applyBorder="1" applyAlignment="1" applyProtection="1">
      <alignment horizontal="left" vertical="top"/>
      <protection hidden="1"/>
    </xf>
    <xf numFmtId="49" fontId="1" fillId="0" borderId="4" xfId="0" applyNumberFormat="1" applyFont="1" applyBorder="1" applyAlignment="1" applyProtection="1">
      <alignment vertical="top" wrapText="1"/>
      <protection hidden="1"/>
    </xf>
    <xf numFmtId="0" fontId="1" fillId="0" borderId="4" xfId="0" applyNumberFormat="1" applyFont="1" applyBorder="1" applyAlignment="1" applyProtection="1">
      <alignment horizontal="left" vertical="top"/>
      <protection hidden="1"/>
    </xf>
    <xf numFmtId="0" fontId="1" fillId="0" borderId="2" xfId="0" applyNumberFormat="1" applyFont="1" applyBorder="1" applyAlignment="1" applyProtection="1">
      <alignment horizontal="left" vertical="top"/>
      <protection hidden="1"/>
    </xf>
    <xf numFmtId="0" fontId="1" fillId="0" borderId="3" xfId="0" applyFont="1" applyBorder="1" applyAlignment="1" applyProtection="1">
      <alignment vertical="top"/>
      <protection hidden="1"/>
    </xf>
    <xf numFmtId="0" fontId="1" fillId="0" borderId="0" xfId="0" applyFont="1" applyBorder="1" applyAlignment="1" applyProtection="1">
      <alignment horizontal="left" vertical="top"/>
      <protection hidden="1"/>
    </xf>
    <xf numFmtId="4" fontId="1" fillId="0" borderId="0" xfId="0" applyNumberFormat="1" applyFont="1" applyBorder="1" applyAlignment="1" applyProtection="1">
      <alignment vertical="top"/>
      <protection hidden="1"/>
    </xf>
    <xf numFmtId="49" fontId="1" fillId="0" borderId="2" xfId="0" applyNumberFormat="1" applyFont="1" applyBorder="1" applyAlignment="1" applyProtection="1">
      <alignment vertical="top"/>
      <protection hidden="1"/>
    </xf>
    <xf numFmtId="4" fontId="1" fillId="0" borderId="3" xfId="0" applyNumberFormat="1" applyFont="1" applyBorder="1" applyAlignment="1" applyProtection="1">
      <alignment vertical="top"/>
      <protection hidden="1"/>
    </xf>
    <xf numFmtId="0" fontId="1" fillId="0" borderId="2" xfId="0" applyNumberFormat="1" applyFont="1" applyBorder="1" applyAlignment="1" applyProtection="1">
      <alignment horizontal="left" vertical="top" wrapText="1"/>
      <protection hidden="1"/>
    </xf>
    <xf numFmtId="0" fontId="1" fillId="0" borderId="0" xfId="0" applyFont="1" applyAlignment="1" applyProtection="1">
      <alignment horizontal="left" vertical="top"/>
      <protection hidden="1"/>
    </xf>
    <xf numFmtId="49" fontId="11" fillId="2" borderId="0" xfId="0" applyNumberFormat="1" applyFont="1" applyFill="1" applyBorder="1" applyAlignment="1" applyProtection="1">
      <alignment horizontal="left" vertical="top"/>
      <protection hidden="1"/>
    </xf>
    <xf numFmtId="0" fontId="3" fillId="2" borderId="0" xfId="0" applyFont="1" applyFill="1" applyAlignment="1" applyProtection="1">
      <alignment horizontal="left" vertical="top"/>
      <protection hidden="1"/>
    </xf>
    <xf numFmtId="3" fontId="1" fillId="0" borderId="2" xfId="0" applyNumberFormat="1" applyFont="1" applyBorder="1" applyAlignment="1" applyProtection="1">
      <alignment horizontal="left" vertical="top"/>
      <protection hidden="1"/>
    </xf>
    <xf numFmtId="49" fontId="1" fillId="0" borderId="2" xfId="0" applyNumberFormat="1" applyFont="1" applyBorder="1" applyAlignment="1" applyProtection="1">
      <alignment vertical="top" wrapText="1"/>
      <protection hidden="1"/>
    </xf>
    <xf numFmtId="0" fontId="1" fillId="0" borderId="2" xfId="0" applyFont="1" applyBorder="1" applyAlignment="1" applyProtection="1">
      <alignment horizontal="left" vertical="top" wrapText="1"/>
      <protection hidden="1"/>
    </xf>
    <xf numFmtId="167" fontId="1" fillId="3" borderId="6" xfId="0" applyNumberFormat="1" applyFont="1" applyFill="1" applyBorder="1" applyAlignment="1" applyProtection="1">
      <alignment vertical="top" wrapText="1"/>
      <protection hidden="1"/>
    </xf>
    <xf numFmtId="0" fontId="1" fillId="0" borderId="6" xfId="0" applyFont="1" applyBorder="1" applyAlignment="1" applyProtection="1">
      <alignment vertical="top"/>
      <protection hidden="1"/>
    </xf>
    <xf numFmtId="0" fontId="1" fillId="0" borderId="2" xfId="0" applyFont="1" applyBorder="1" applyAlignment="1" applyProtection="1">
      <alignment horizontal="left" vertical="top"/>
      <protection hidden="1"/>
    </xf>
    <xf numFmtId="0" fontId="1" fillId="0" borderId="0" xfId="0" applyFont="1" applyFill="1" applyBorder="1" applyAlignment="1" applyProtection="1">
      <alignment vertical="top"/>
      <protection hidden="1"/>
    </xf>
    <xf numFmtId="166" fontId="1" fillId="3" borderId="6" xfId="0" applyNumberFormat="1" applyFont="1" applyFill="1" applyBorder="1" applyAlignment="1" applyProtection="1">
      <alignment vertical="top" wrapText="1"/>
      <protection hidden="1"/>
    </xf>
    <xf numFmtId="49" fontId="1" fillId="0" borderId="4" xfId="0" applyNumberFormat="1" applyFont="1" applyFill="1" applyBorder="1" applyAlignment="1" applyProtection="1">
      <alignment vertical="top"/>
      <protection hidden="1"/>
    </xf>
    <xf numFmtId="0" fontId="1" fillId="0" borderId="4" xfId="0" applyFont="1" applyFill="1" applyBorder="1" applyAlignment="1" applyProtection="1">
      <alignment vertical="top"/>
      <protection hidden="1"/>
    </xf>
    <xf numFmtId="3" fontId="1" fillId="0" borderId="4" xfId="0" applyNumberFormat="1" applyFont="1" applyBorder="1" applyAlignment="1" applyProtection="1">
      <alignment horizontal="left" vertical="top"/>
      <protection hidden="1"/>
    </xf>
    <xf numFmtId="3" fontId="1" fillId="3" borderId="6" xfId="0" applyNumberFormat="1" applyFont="1" applyFill="1" applyBorder="1" applyAlignment="1" applyProtection="1">
      <alignment vertical="top" wrapText="1"/>
      <protection hidden="1"/>
    </xf>
    <xf numFmtId="0" fontId="1" fillId="0" borderId="4" xfId="0" applyFont="1" applyBorder="1" applyAlignment="1" applyProtection="1">
      <alignment horizontal="left" vertical="top"/>
      <protection hidden="1"/>
    </xf>
    <xf numFmtId="0" fontId="1" fillId="0" borderId="0" xfId="0" quotePrefix="1" applyFont="1" applyAlignment="1" applyProtection="1">
      <alignment vertical="top"/>
      <protection hidden="1"/>
    </xf>
    <xf numFmtId="0" fontId="3" fillId="2" borderId="0" xfId="0" applyFont="1" applyFill="1" applyAlignment="1" applyProtection="1">
      <alignment vertical="top" wrapText="1"/>
      <protection hidden="1"/>
    </xf>
    <xf numFmtId="0" fontId="3" fillId="2" borderId="0" xfId="0" applyFont="1" applyFill="1" applyAlignment="1" applyProtection="1">
      <alignment horizontal="left" vertical="top" wrapText="1"/>
      <protection hidden="1"/>
    </xf>
    <xf numFmtId="4" fontId="1" fillId="3" borderId="6" xfId="0" applyNumberFormat="1" applyFont="1" applyFill="1" applyBorder="1" applyAlignment="1" applyProtection="1">
      <alignment vertical="top" wrapText="1"/>
      <protection hidden="1"/>
    </xf>
    <xf numFmtId="49" fontId="1" fillId="0" borderId="0" xfId="0" applyNumberFormat="1" applyFont="1" applyBorder="1" applyAlignment="1" applyProtection="1">
      <alignment vertical="top" wrapText="1"/>
      <protection hidden="1"/>
    </xf>
    <xf numFmtId="49" fontId="1" fillId="0" borderId="0" xfId="0" applyNumberFormat="1" applyFont="1" applyFill="1" applyBorder="1" applyAlignment="1" applyProtection="1">
      <alignment vertical="top" wrapText="1"/>
      <protection hidden="1"/>
    </xf>
    <xf numFmtId="0" fontId="1" fillId="0" borderId="0" xfId="0" applyFont="1" applyFill="1" applyBorder="1" applyAlignment="1" applyProtection="1">
      <alignment vertical="top" wrapText="1"/>
      <protection hidden="1"/>
    </xf>
    <xf numFmtId="0" fontId="1" fillId="0" borderId="0" xfId="0" applyNumberFormat="1" applyFont="1" applyFill="1" applyBorder="1" applyAlignment="1" applyProtection="1">
      <alignment vertical="top" wrapText="1"/>
      <protection hidden="1"/>
    </xf>
    <xf numFmtId="3" fontId="1" fillId="0" borderId="2" xfId="0" applyNumberFormat="1" applyFont="1" applyBorder="1" applyAlignment="1" applyProtection="1">
      <alignment horizontal="left" vertical="top" wrapText="1"/>
      <protection hidden="1"/>
    </xf>
    <xf numFmtId="49" fontId="1" fillId="0" borderId="4" xfId="0" applyNumberFormat="1" applyFont="1" applyFill="1" applyBorder="1" applyAlignment="1" applyProtection="1">
      <alignment vertical="top" wrapText="1"/>
      <protection hidden="1"/>
    </xf>
    <xf numFmtId="0" fontId="1" fillId="0" borderId="4" xfId="0" applyFont="1" applyFill="1" applyBorder="1" applyAlignment="1" applyProtection="1">
      <alignment vertical="top" wrapText="1"/>
      <protection hidden="1"/>
    </xf>
    <xf numFmtId="4" fontId="1" fillId="3" borderId="5" xfId="0" applyNumberFormat="1" applyFont="1" applyFill="1" applyBorder="1" applyAlignment="1" applyProtection="1">
      <alignment vertical="top" wrapText="1"/>
      <protection hidden="1"/>
    </xf>
    <xf numFmtId="0" fontId="1" fillId="0" borderId="3" xfId="0" applyFont="1" applyBorder="1" applyAlignment="1" applyProtection="1">
      <alignment horizontal="left" vertical="top"/>
      <protection hidden="1"/>
    </xf>
    <xf numFmtId="49" fontId="3" fillId="2" borderId="0" xfId="0" applyNumberFormat="1" applyFont="1" applyFill="1" applyAlignment="1" applyProtection="1">
      <alignment horizontal="left"/>
      <protection hidden="1"/>
    </xf>
    <xf numFmtId="0" fontId="3" fillId="2" borderId="0" xfId="0" applyFont="1" applyFill="1" applyProtection="1">
      <protection hidden="1"/>
    </xf>
    <xf numFmtId="0" fontId="3" fillId="2" borderId="0" xfId="0" applyFont="1" applyFill="1" applyAlignment="1" applyProtection="1">
      <protection hidden="1"/>
    </xf>
    <xf numFmtId="0" fontId="1" fillId="0" borderId="0" xfId="0" applyFont="1" applyProtection="1">
      <protection hidden="1"/>
    </xf>
    <xf numFmtId="0" fontId="5" fillId="0" borderId="0" xfId="0" applyFont="1" applyFill="1" applyProtection="1">
      <protection hidden="1"/>
    </xf>
    <xf numFmtId="0" fontId="5" fillId="0" borderId="0" xfId="0" applyFont="1" applyFill="1" applyAlignment="1" applyProtection="1">
      <alignment horizontal="left"/>
      <protection hidden="1"/>
    </xf>
    <xf numFmtId="0" fontId="5" fillId="0" borderId="0" xfId="0" applyFont="1" applyFill="1" applyAlignment="1" applyProtection="1">
      <protection hidden="1"/>
    </xf>
    <xf numFmtId="0" fontId="14" fillId="0" borderId="0" xfId="0" applyFont="1" applyFill="1" applyProtection="1">
      <protection hidden="1"/>
    </xf>
    <xf numFmtId="49" fontId="13" fillId="0" borderId="0" xfId="0" applyNumberFormat="1" applyFont="1" applyFill="1" applyAlignment="1" applyProtection="1">
      <alignment horizontal="left" vertical="top"/>
      <protection hidden="1"/>
    </xf>
    <xf numFmtId="0" fontId="14" fillId="0" borderId="0" xfId="0" applyFont="1" applyFill="1" applyBorder="1" applyAlignment="1" applyProtection="1">
      <alignment vertical="top"/>
      <protection hidden="1"/>
    </xf>
    <xf numFmtId="0" fontId="14" fillId="0" borderId="0" xfId="0" applyFont="1" applyFill="1" applyAlignment="1" applyProtection="1">
      <alignment vertical="top"/>
      <protection hidden="1"/>
    </xf>
    <xf numFmtId="0" fontId="14" fillId="0" borderId="0" xfId="0" applyFont="1" applyFill="1" applyAlignment="1" applyProtection="1">
      <alignment horizontal="left" vertical="top"/>
      <protection hidden="1"/>
    </xf>
    <xf numFmtId="14" fontId="14" fillId="0" borderId="0" xfId="0" applyNumberFormat="1" applyFont="1" applyFill="1" applyAlignment="1" applyProtection="1">
      <alignment horizontal="left" vertical="top"/>
      <protection hidden="1"/>
    </xf>
    <xf numFmtId="0" fontId="14" fillId="0" borderId="0" xfId="0" applyNumberFormat="1" applyFont="1" applyFill="1" applyAlignment="1" applyProtection="1">
      <alignment horizontal="left" vertical="top"/>
      <protection hidden="1"/>
    </xf>
    <xf numFmtId="0" fontId="5" fillId="0" borderId="0" xfId="0" applyFont="1" applyFill="1" applyAlignment="1" applyProtection="1">
      <alignment vertical="top"/>
      <protection hidden="1"/>
    </xf>
    <xf numFmtId="0" fontId="1" fillId="0" borderId="0" xfId="0" applyFont="1" applyFill="1" applyProtection="1">
      <protection hidden="1"/>
    </xf>
    <xf numFmtId="0" fontId="11" fillId="0" borderId="0" xfId="0" applyFont="1" applyFill="1" applyProtection="1">
      <protection hidden="1"/>
    </xf>
    <xf numFmtId="0" fontId="11" fillId="0" borderId="0" xfId="0" applyFont="1" applyFill="1" applyAlignment="1" applyProtection="1">
      <alignment horizontal="left"/>
      <protection hidden="1"/>
    </xf>
    <xf numFmtId="0" fontId="11" fillId="0" borderId="0" xfId="0" applyFont="1" applyFill="1" applyAlignment="1" applyProtection="1">
      <protection hidden="1"/>
    </xf>
    <xf numFmtId="0" fontId="7" fillId="0" borderId="0" xfId="0" applyFont="1" applyFill="1" applyAlignment="1" applyProtection="1">
      <alignment vertical="top"/>
      <protection hidden="1"/>
    </xf>
    <xf numFmtId="0" fontId="7" fillId="0" borderId="0" xfId="0" applyFont="1" applyFill="1" applyProtection="1">
      <protection hidden="1"/>
    </xf>
    <xf numFmtId="0" fontId="8" fillId="0" borderId="0" xfId="0" applyFont="1" applyAlignment="1" applyProtection="1">
      <alignment vertical="top" wrapText="1"/>
      <protection hidden="1"/>
    </xf>
    <xf numFmtId="0" fontId="1" fillId="0" borderId="3" xfId="0" applyFont="1" applyBorder="1" applyProtection="1">
      <protection hidden="1"/>
    </xf>
    <xf numFmtId="0" fontId="1" fillId="0" borderId="0" xfId="0" applyFont="1" applyBorder="1" applyProtection="1">
      <protection hidden="1"/>
    </xf>
    <xf numFmtId="49" fontId="1" fillId="0" borderId="4" xfId="0" applyNumberFormat="1" applyFont="1" applyBorder="1" applyAlignment="1" applyProtection="1">
      <protection hidden="1"/>
    </xf>
    <xf numFmtId="0" fontId="1" fillId="0" borderId="4" xfId="0" applyFont="1" applyBorder="1" applyProtection="1">
      <protection hidden="1"/>
    </xf>
    <xf numFmtId="49" fontId="1" fillId="0" borderId="2" xfId="0" applyNumberFormat="1" applyFont="1" applyBorder="1" applyAlignment="1" applyProtection="1">
      <protection hidden="1"/>
    </xf>
    <xf numFmtId="0" fontId="4" fillId="2" borderId="0" xfId="0" applyFont="1" applyFill="1" applyBorder="1" applyAlignment="1" applyProtection="1">
      <alignment vertical="top"/>
      <protection hidden="1"/>
    </xf>
    <xf numFmtId="49" fontId="4" fillId="2" borderId="0" xfId="0" applyNumberFormat="1" applyFont="1" applyFill="1" applyAlignment="1" applyProtection="1">
      <alignment horizontal="left" vertical="top"/>
      <protection hidden="1"/>
    </xf>
    <xf numFmtId="0" fontId="18" fillId="2" borderId="0" xfId="0" applyFont="1" applyFill="1" applyAlignment="1" applyProtection="1">
      <alignment vertical="top"/>
      <protection hidden="1"/>
    </xf>
    <xf numFmtId="0" fontId="18" fillId="0" borderId="0" xfId="0" applyFont="1" applyAlignment="1" applyProtection="1">
      <alignment vertical="top"/>
      <protection hidden="1"/>
    </xf>
    <xf numFmtId="0" fontId="19" fillId="0" borderId="0" xfId="0" applyFont="1" applyAlignment="1" applyProtection="1">
      <alignment vertical="center"/>
      <protection hidden="1"/>
    </xf>
    <xf numFmtId="0" fontId="1" fillId="0" borderId="2" xfId="0" quotePrefix="1" applyNumberFormat="1" applyFont="1" applyBorder="1" applyAlignment="1" applyProtection="1">
      <alignment horizontal="left" vertical="top"/>
      <protection hidden="1"/>
    </xf>
    <xf numFmtId="3" fontId="1" fillId="0" borderId="4" xfId="0" applyNumberFormat="1" applyFont="1" applyBorder="1" applyAlignment="1" applyProtection="1">
      <alignment vertical="top"/>
      <protection locked="0" hidden="1"/>
    </xf>
    <xf numFmtId="3" fontId="1" fillId="0" borderId="2" xfId="0" applyNumberFormat="1" applyFont="1" applyBorder="1" applyAlignment="1" applyProtection="1">
      <alignment vertical="top"/>
      <protection locked="0" hidden="1"/>
    </xf>
    <xf numFmtId="4" fontId="1" fillId="0" borderId="4" xfId="0" applyNumberFormat="1" applyFont="1" applyBorder="1" applyAlignment="1" applyProtection="1">
      <alignment vertical="top"/>
      <protection locked="0" hidden="1"/>
    </xf>
    <xf numFmtId="3" fontId="1" fillId="0" borderId="4" xfId="0" applyNumberFormat="1" applyFont="1" applyBorder="1" applyAlignment="1" applyProtection="1">
      <alignment vertical="top" wrapText="1"/>
      <protection locked="0" hidden="1"/>
    </xf>
    <xf numFmtId="0" fontId="1" fillId="0" borderId="0" xfId="0" applyFont="1" applyBorder="1" applyAlignment="1" applyProtection="1">
      <alignment vertical="top" wrapText="1"/>
      <protection locked="0" hidden="1"/>
    </xf>
    <xf numFmtId="3" fontId="1" fillId="0" borderId="2" xfId="0" applyNumberFormat="1" applyFont="1" applyBorder="1" applyAlignment="1" applyProtection="1">
      <alignment vertical="top" wrapText="1"/>
      <protection locked="0" hidden="1"/>
    </xf>
    <xf numFmtId="4" fontId="1" fillId="0" borderId="4" xfId="0" applyNumberFormat="1" applyFont="1" applyBorder="1" applyAlignment="1" applyProtection="1">
      <alignment vertical="top" wrapText="1"/>
      <protection locked="0" hidden="1"/>
    </xf>
    <xf numFmtId="0" fontId="1" fillId="0" borderId="3" xfId="0" applyFont="1" applyBorder="1" applyAlignment="1" applyProtection="1">
      <alignment vertical="top" wrapText="1"/>
      <protection hidden="1"/>
    </xf>
    <xf numFmtId="0" fontId="1" fillId="0" borderId="5" xfId="0" applyFont="1" applyBorder="1" applyAlignment="1" applyProtection="1">
      <alignment vertical="top" wrapText="1"/>
      <protection hidden="1"/>
    </xf>
    <xf numFmtId="0" fontId="1" fillId="0" borderId="3" xfId="0" applyFont="1" applyBorder="1" applyAlignment="1" applyProtection="1">
      <alignment vertical="top" wrapText="1"/>
      <protection locked="0" hidden="1"/>
    </xf>
    <xf numFmtId="0" fontId="14" fillId="0" borderId="4" xfId="6">
      <alignment vertical="top" wrapText="1"/>
      <protection hidden="1"/>
    </xf>
    <xf numFmtId="0" fontId="5" fillId="0" borderId="4" xfId="7">
      <alignment vertical="top"/>
      <protection hidden="1"/>
    </xf>
    <xf numFmtId="3" fontId="1" fillId="0" borderId="4" xfId="0" applyNumberFormat="1" applyFont="1" applyBorder="1" applyAlignment="1" applyProtection="1">
      <alignment vertical="top" wrapText="1"/>
      <protection hidden="1"/>
    </xf>
    <xf numFmtId="0" fontId="1" fillId="0" borderId="4" xfId="0" applyFont="1" applyBorder="1" applyAlignment="1" applyProtection="1">
      <alignment vertical="top" wrapText="1"/>
      <protection locked="0" hidden="1"/>
    </xf>
    <xf numFmtId="3" fontId="1" fillId="0" borderId="4" xfId="0" applyNumberFormat="1" applyFont="1" applyBorder="1" applyAlignment="1" applyProtection="1">
      <alignment wrapText="1"/>
      <protection locked="0" hidden="1"/>
    </xf>
    <xf numFmtId="14" fontId="1" fillId="0" borderId="4" xfId="0" applyNumberFormat="1" applyFont="1" applyBorder="1" applyAlignment="1" applyProtection="1">
      <alignment wrapText="1"/>
      <protection locked="0" hidden="1"/>
    </xf>
    <xf numFmtId="169" fontId="1" fillId="0" borderId="4" xfId="0" applyNumberFormat="1" applyFont="1" applyBorder="1" applyAlignment="1" applyProtection="1">
      <alignment wrapText="1"/>
      <protection locked="0" hidden="1"/>
    </xf>
    <xf numFmtId="4" fontId="1" fillId="0" borderId="4" xfId="0" applyNumberFormat="1" applyFont="1" applyBorder="1" applyAlignment="1" applyProtection="1">
      <alignment wrapText="1"/>
      <protection locked="0" hidden="1"/>
    </xf>
    <xf numFmtId="0" fontId="1" fillId="0" borderId="4" xfId="0" applyFont="1" applyBorder="1" applyAlignment="1" applyProtection="1">
      <alignment wrapText="1"/>
      <protection locked="0" hidden="1"/>
    </xf>
    <xf numFmtId="0" fontId="1" fillId="0" borderId="2" xfId="0" applyFont="1" applyBorder="1" applyAlignment="1" applyProtection="1">
      <alignment wrapText="1"/>
      <protection locked="0" hidden="1"/>
    </xf>
    <xf numFmtId="0" fontId="1" fillId="0" borderId="0" xfId="0" applyFont="1" applyBorder="1" applyAlignment="1" applyProtection="1">
      <alignment wrapText="1"/>
      <protection locked="0" hidden="1"/>
    </xf>
    <xf numFmtId="0" fontId="1" fillId="0" borderId="3" xfId="0" applyFont="1" applyBorder="1" applyAlignment="1" applyProtection="1">
      <alignment wrapText="1"/>
      <protection locked="0" hidden="1"/>
    </xf>
    <xf numFmtId="4" fontId="1" fillId="0" borderId="0" xfId="0" applyNumberFormat="1" applyFont="1" applyBorder="1" applyAlignment="1" applyProtection="1">
      <alignment wrapText="1"/>
      <protection locked="0" hidden="1"/>
    </xf>
    <xf numFmtId="4" fontId="1" fillId="0" borderId="3" xfId="0" applyNumberFormat="1" applyFont="1" applyBorder="1" applyAlignment="1" applyProtection="1">
      <alignment wrapText="1"/>
      <protection locked="0" hidden="1"/>
    </xf>
    <xf numFmtId="4" fontId="1" fillId="0" borderId="2" xfId="0" applyNumberFormat="1" applyFont="1" applyBorder="1" applyAlignment="1" applyProtection="1">
      <alignment wrapText="1"/>
      <protection locked="0" hidden="1"/>
    </xf>
    <xf numFmtId="4" fontId="13" fillId="0" borderId="0" xfId="0" applyNumberFormat="1" applyFont="1" applyFill="1" applyAlignment="1" applyProtection="1">
      <alignment wrapText="1"/>
      <protection locked="0" hidden="1"/>
    </xf>
    <xf numFmtId="49" fontId="1" fillId="0" borderId="0" xfId="0" applyNumberFormat="1" applyFont="1" applyBorder="1" applyAlignment="1" applyProtection="1">
      <alignment wrapText="1"/>
      <protection locked="0" hidden="1"/>
    </xf>
    <xf numFmtId="49" fontId="1" fillId="0" borderId="3" xfId="0" applyNumberFormat="1" applyFont="1" applyBorder="1" applyAlignment="1" applyProtection="1">
      <alignment wrapText="1"/>
      <protection locked="0" hidden="1"/>
    </xf>
    <xf numFmtId="49" fontId="1" fillId="0" borderId="2" xfId="0" applyNumberFormat="1" applyFont="1" applyBorder="1" applyAlignment="1" applyProtection="1">
      <alignment wrapText="1"/>
      <protection locked="0" hidden="1"/>
    </xf>
    <xf numFmtId="4" fontId="13" fillId="0" borderId="0" xfId="0" applyNumberFormat="1" applyFont="1" applyFill="1" applyBorder="1" applyAlignment="1" applyProtection="1">
      <alignment wrapText="1"/>
      <protection locked="0" hidden="1"/>
    </xf>
    <xf numFmtId="49" fontId="3" fillId="2" borderId="0" xfId="0" applyNumberFormat="1" applyFont="1" applyFill="1" applyAlignment="1" applyProtection="1">
      <alignment horizontal="left" vertical="top" wrapText="1"/>
      <protection hidden="1"/>
    </xf>
    <xf numFmtId="49" fontId="3" fillId="2" borderId="0" xfId="0" applyNumberFormat="1" applyFont="1" applyFill="1" applyBorder="1" applyAlignment="1" applyProtection="1">
      <alignment horizontal="left" vertical="top" wrapText="1"/>
      <protection hidden="1"/>
    </xf>
    <xf numFmtId="49" fontId="7" fillId="0" borderId="0" xfId="0" applyNumberFormat="1" applyFont="1" applyAlignment="1" applyProtection="1">
      <alignment vertical="top" wrapText="1"/>
      <protection hidden="1"/>
    </xf>
    <xf numFmtId="49" fontId="8" fillId="0" borderId="4" xfId="0" applyNumberFormat="1" applyFont="1" applyBorder="1" applyAlignment="1" applyProtection="1">
      <alignment vertical="top" wrapText="1"/>
      <protection hidden="1"/>
    </xf>
    <xf numFmtId="49" fontId="16" fillId="0" borderId="0" xfId="0" applyNumberFormat="1" applyFont="1" applyBorder="1" applyAlignment="1" applyProtection="1">
      <alignment vertical="top" wrapText="1"/>
      <protection hidden="1"/>
    </xf>
    <xf numFmtId="0" fontId="5" fillId="0" borderId="4" xfId="7" applyAlignment="1">
      <alignment vertical="top" wrapText="1"/>
      <protection hidden="1"/>
    </xf>
    <xf numFmtId="0" fontId="8" fillId="0" borderId="4" xfId="0" applyFont="1" applyBorder="1" applyAlignment="1" applyProtection="1">
      <alignment horizontal="left" vertical="top" wrapText="1"/>
      <protection hidden="1"/>
    </xf>
    <xf numFmtId="49" fontId="8" fillId="0" borderId="0" xfId="0" applyNumberFormat="1" applyFont="1" applyBorder="1" applyAlignment="1" applyProtection="1">
      <alignment vertical="top" wrapText="1"/>
      <protection hidden="1"/>
    </xf>
    <xf numFmtId="0" fontId="8" fillId="0" borderId="0" xfId="0" applyFont="1" applyBorder="1" applyAlignment="1" applyProtection="1">
      <alignment horizontal="left" vertical="top" wrapText="1"/>
      <protection hidden="1"/>
    </xf>
    <xf numFmtId="0" fontId="1" fillId="0" borderId="0" xfId="0" applyFont="1" applyAlignment="1" applyProtection="1">
      <alignment vertical="top" wrapText="1"/>
      <protection locked="0" hidden="1"/>
    </xf>
    <xf numFmtId="0" fontId="1" fillId="0" borderId="4" xfId="0" applyNumberFormat="1" applyFont="1" applyBorder="1" applyAlignment="1" applyProtection="1">
      <alignment horizontal="left" vertical="top" wrapText="1"/>
      <protection hidden="1"/>
    </xf>
    <xf numFmtId="0" fontId="14" fillId="0" borderId="4" xfId="6" applyAlignment="1">
      <alignment vertical="top" wrapText="1"/>
      <protection hidden="1"/>
    </xf>
    <xf numFmtId="0" fontId="15" fillId="0" borderId="0" xfId="0" applyFont="1" applyAlignment="1" applyProtection="1">
      <alignment vertical="top" wrapText="1"/>
      <protection hidden="1"/>
    </xf>
    <xf numFmtId="0" fontId="15" fillId="0" borderId="0" xfId="0" applyFont="1" applyBorder="1" applyAlignment="1" applyProtection="1">
      <alignment vertical="top" wrapText="1"/>
      <protection hidden="1"/>
    </xf>
    <xf numFmtId="0" fontId="1" fillId="0" borderId="3" xfId="0" applyNumberFormat="1" applyFont="1" applyBorder="1" applyAlignment="1" applyProtection="1">
      <alignment horizontal="left" vertical="top" wrapText="1"/>
      <protection hidden="1"/>
    </xf>
    <xf numFmtId="3" fontId="1" fillId="0" borderId="3" xfId="0" applyNumberFormat="1" applyFont="1" applyBorder="1" applyAlignment="1" applyProtection="1">
      <alignment vertical="top" wrapText="1"/>
      <protection hidden="1"/>
    </xf>
    <xf numFmtId="49" fontId="20" fillId="0" borderId="0" xfId="0" applyNumberFormat="1" applyFont="1" applyBorder="1" applyAlignment="1" applyProtection="1">
      <alignment vertical="top" wrapText="1"/>
      <protection hidden="1"/>
    </xf>
    <xf numFmtId="0" fontId="1" fillId="0" borderId="0" xfId="0" applyFont="1" applyBorder="1" applyAlignment="1" applyProtection="1">
      <alignment horizontal="left" vertical="top" wrapText="1"/>
      <protection hidden="1"/>
    </xf>
    <xf numFmtId="4" fontId="1" fillId="0" borderId="0" xfId="0" applyNumberFormat="1" applyFont="1" applyBorder="1" applyAlignment="1" applyProtection="1">
      <alignment vertical="top" wrapText="1"/>
      <protection hidden="1"/>
    </xf>
    <xf numFmtId="4" fontId="1" fillId="0" borderId="2" xfId="0" applyNumberFormat="1" applyFont="1" applyBorder="1" applyAlignment="1" applyProtection="1">
      <alignment vertical="top" wrapText="1"/>
      <protection locked="0" hidden="1"/>
    </xf>
    <xf numFmtId="49" fontId="1" fillId="0" borderId="3" xfId="0" applyNumberFormat="1" applyFont="1" applyBorder="1" applyAlignment="1" applyProtection="1">
      <alignment vertical="top" wrapText="1"/>
      <protection hidden="1"/>
    </xf>
    <xf numFmtId="4" fontId="1" fillId="0" borderId="3" xfId="0" applyNumberFormat="1" applyFont="1" applyBorder="1" applyAlignment="1" applyProtection="1">
      <alignment vertical="top" wrapText="1"/>
      <protection hidden="1"/>
    </xf>
    <xf numFmtId="4" fontId="1" fillId="0" borderId="0" xfId="0" applyNumberFormat="1" applyFont="1" applyBorder="1" applyAlignment="1" applyProtection="1">
      <alignment vertical="top" wrapText="1"/>
      <protection locked="0" hidden="1"/>
    </xf>
    <xf numFmtId="0" fontId="8" fillId="0" borderId="3" xfId="0" applyFont="1" applyBorder="1" applyAlignment="1" applyProtection="1">
      <alignment vertical="top" wrapText="1"/>
      <protection hidden="1"/>
    </xf>
    <xf numFmtId="3" fontId="1" fillId="0" borderId="0" xfId="0" applyNumberFormat="1" applyFont="1" applyBorder="1" applyAlignment="1" applyProtection="1">
      <alignment vertical="top" wrapText="1"/>
      <protection hidden="1"/>
    </xf>
    <xf numFmtId="0" fontId="1" fillId="0" borderId="0" xfId="0" applyFont="1" applyAlignment="1" applyProtection="1">
      <alignment horizontal="left" vertical="top" wrapText="1"/>
      <protection hidden="1"/>
    </xf>
    <xf numFmtId="49" fontId="11" fillId="2" borderId="0" xfId="0" applyNumberFormat="1" applyFont="1" applyFill="1" applyBorder="1" applyAlignment="1" applyProtection="1">
      <alignment horizontal="left" vertical="top" wrapText="1"/>
      <protection hidden="1"/>
    </xf>
    <xf numFmtId="15" fontId="1" fillId="0" borderId="4" xfId="0" applyNumberFormat="1" applyFont="1" applyBorder="1" applyAlignment="1" applyProtection="1">
      <alignment horizontal="left" vertical="top" wrapText="1"/>
      <protection hidden="1"/>
    </xf>
    <xf numFmtId="0" fontId="1" fillId="0" borderId="6" xfId="0" applyFont="1" applyBorder="1" applyAlignment="1" applyProtection="1">
      <alignment vertical="top" wrapText="1"/>
      <protection hidden="1"/>
    </xf>
    <xf numFmtId="3" fontId="1" fillId="0" borderId="4" xfId="0" applyNumberFormat="1" applyFont="1" applyBorder="1" applyAlignment="1" applyProtection="1">
      <alignment horizontal="left" vertical="top" wrapText="1"/>
      <protection hidden="1"/>
    </xf>
    <xf numFmtId="0" fontId="14" fillId="0" borderId="0" xfId="6" applyBorder="1" applyProtection="1">
      <alignment vertical="top" wrapText="1"/>
      <protection hidden="1"/>
    </xf>
    <xf numFmtId="49" fontId="1" fillId="3" borderId="1" xfId="0" applyNumberFormat="1" applyFont="1" applyFill="1" applyBorder="1" applyAlignment="1" applyProtection="1">
      <alignment vertical="top"/>
      <protection hidden="1"/>
    </xf>
    <xf numFmtId="0" fontId="14" fillId="0" borderId="4" xfId="6" applyProtection="1">
      <alignment vertical="top" wrapText="1"/>
      <protection hidden="1"/>
    </xf>
    <xf numFmtId="0" fontId="1" fillId="0" borderId="0" xfId="0" quotePrefix="1" applyNumberFormat="1" applyFont="1" applyBorder="1" applyAlignment="1" applyProtection="1">
      <alignment horizontal="left" vertical="top"/>
      <protection hidden="1"/>
    </xf>
    <xf numFmtId="0" fontId="14" fillId="0" borderId="0" xfId="0" quotePrefix="1" applyFont="1" applyBorder="1" applyAlignment="1" applyProtection="1">
      <alignment horizontal="left" vertical="top" wrapText="1"/>
      <protection hidden="1"/>
    </xf>
    <xf numFmtId="0" fontId="1" fillId="0" borderId="0" xfId="0" applyNumberFormat="1" applyFont="1" applyBorder="1" applyAlignment="1" applyProtection="1">
      <alignment vertical="top" wrapText="1"/>
      <protection hidden="1"/>
    </xf>
    <xf numFmtId="0" fontId="14" fillId="0" borderId="2" xfId="6" applyBorder="1">
      <alignment vertical="top" wrapText="1"/>
      <protection hidden="1"/>
    </xf>
    <xf numFmtId="0" fontId="14" fillId="0" borderId="2" xfId="0" applyFont="1" applyBorder="1" applyAlignment="1" applyProtection="1">
      <alignment horizontal="left" vertical="top"/>
      <protection hidden="1"/>
    </xf>
    <xf numFmtId="0" fontId="3" fillId="2" borderId="0" xfId="0" applyFont="1" applyFill="1" applyBorder="1" applyAlignment="1" applyProtection="1">
      <alignment vertical="top"/>
      <protection hidden="1"/>
    </xf>
    <xf numFmtId="0" fontId="14" fillId="0" borderId="0" xfId="0" applyFont="1" applyBorder="1" applyAlignment="1" applyProtection="1">
      <alignment vertical="top" wrapText="1"/>
      <protection hidden="1"/>
    </xf>
    <xf numFmtId="3" fontId="1" fillId="0" borderId="4" xfId="0" applyNumberFormat="1" applyFont="1" applyBorder="1" applyProtection="1">
      <protection locked="0" hidden="1"/>
    </xf>
    <xf numFmtId="14" fontId="1" fillId="0" borderId="4" xfId="0" applyNumberFormat="1" applyFont="1" applyBorder="1" applyProtection="1">
      <protection locked="0" hidden="1"/>
    </xf>
    <xf numFmtId="169" fontId="1" fillId="0" borderId="4" xfId="0" applyNumberFormat="1" applyFont="1" applyBorder="1" applyProtection="1">
      <protection locked="0" hidden="1"/>
    </xf>
    <xf numFmtId="4" fontId="1" fillId="0" borderId="4" xfId="0" applyNumberFormat="1" applyFont="1" applyBorder="1" applyProtection="1">
      <protection locked="0" hidden="1"/>
    </xf>
    <xf numFmtId="0" fontId="1" fillId="0" borderId="4" xfId="0" applyFont="1" applyBorder="1" applyProtection="1">
      <protection locked="0" hidden="1"/>
    </xf>
    <xf numFmtId="0" fontId="1" fillId="0" borderId="2" xfId="0" applyFont="1" applyBorder="1" applyProtection="1">
      <protection locked="0" hidden="1"/>
    </xf>
    <xf numFmtId="4" fontId="1" fillId="0" borderId="2" xfId="0" applyNumberFormat="1" applyFont="1" applyBorder="1" applyProtection="1">
      <protection locked="0" hidden="1"/>
    </xf>
    <xf numFmtId="3" fontId="1" fillId="0" borderId="2" xfId="0" applyNumberFormat="1" applyFont="1" applyBorder="1" applyProtection="1">
      <protection locked="0" hidden="1"/>
    </xf>
    <xf numFmtId="14" fontId="1" fillId="0" borderId="2" xfId="0" applyNumberFormat="1" applyFont="1" applyBorder="1" applyProtection="1">
      <protection locked="0" hidden="1"/>
    </xf>
    <xf numFmtId="169" fontId="1" fillId="0" borderId="2" xfId="0" applyNumberFormat="1" applyFont="1" applyBorder="1" applyProtection="1">
      <protection locked="0" hidden="1"/>
    </xf>
    <xf numFmtId="4" fontId="13" fillId="0" borderId="4" xfId="0" applyNumberFormat="1" applyFont="1" applyFill="1" applyBorder="1" applyAlignment="1" applyProtection="1">
      <protection locked="0" hidden="1"/>
    </xf>
    <xf numFmtId="49" fontId="1" fillId="0" borderId="4" xfId="0" applyNumberFormat="1" applyFont="1" applyBorder="1" applyAlignment="1" applyProtection="1">
      <alignment wrapText="1"/>
      <protection locked="0" hidden="1"/>
    </xf>
  </cellXfs>
  <cellStyles count="8">
    <cellStyle name="Euro" xfId="3"/>
    <cellStyle name="Hyperlink" xfId="1" builtinId="8" hidden="1" customBuiltin="1"/>
    <cellStyle name="Hyperlink Q" xfId="6"/>
    <cellStyle name="Hyperlink Q Überschrift" xfId="7"/>
    <cellStyle name="Komma 2" xfId="4"/>
    <cellStyle name="Normal_erfassungsmatrix 04" xfId="5"/>
    <cellStyle name="Standard" xfId="0" builtinId="0"/>
    <cellStyle name="Standard 2" xfId="2"/>
  </cellStyles>
  <dxfs count="44">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b val="0"/>
        <i val="0"/>
      </font>
      <numFmt numFmtId="3" formatCode="#,##0"/>
      <fill>
        <patternFill>
          <bgColor rgb="FFFF0000"/>
        </patternFill>
      </fill>
      <border>
        <left/>
        <right/>
        <top/>
        <bottom style="thin">
          <color theme="0" tint="-0.24994659260841701"/>
        </bottom>
        <vertical/>
        <horizontal/>
      </border>
    </dxf>
    <dxf>
      <font>
        <b val="0"/>
        <i val="0"/>
      </font>
      <numFmt numFmtId="4" formatCode="#,##0.00"/>
      <fill>
        <patternFill>
          <bgColor rgb="FFFF0000"/>
        </patternFill>
      </fill>
      <border>
        <left/>
        <right/>
        <top style="thin">
          <color theme="0" tint="-0.24994659260841701"/>
        </top>
        <bottom style="thin">
          <color theme="0" tint="-0.24994659260841701"/>
        </bottom>
        <vertical/>
        <horizontal/>
      </border>
    </dxf>
    <dxf>
      <font>
        <b val="0"/>
        <i val="0"/>
      </font>
      <numFmt numFmtId="4" formatCode="#,##0.00"/>
      <fill>
        <patternFill>
          <bgColor rgb="FFFF0000"/>
        </patternFill>
      </fill>
      <border>
        <left/>
        <right/>
        <top style="thin">
          <color theme="0" tint="-0.24994659260841701"/>
        </top>
        <bottom style="thin">
          <color theme="0" tint="-0.24994659260841701"/>
        </bottom>
        <vertical/>
        <horizontal/>
      </border>
    </dxf>
    <dxf>
      <font>
        <b val="0"/>
        <i val="0"/>
      </font>
      <numFmt numFmtId="3" formatCode="#,##0"/>
      <fill>
        <patternFill>
          <bgColor rgb="FFFF0000"/>
        </patternFill>
      </fill>
      <border>
        <left/>
        <right/>
        <top style="thin">
          <color theme="0" tint="-0.24994659260841701"/>
        </top>
        <bottom style="thin">
          <color theme="0" tint="-0.24994659260841701"/>
        </bottom>
        <vertical/>
        <horizontal/>
      </border>
    </dxf>
    <dxf>
      <font>
        <b val="0"/>
        <i val="0"/>
      </font>
      <numFmt numFmtId="4" formatCode="#,##0.00"/>
      <fill>
        <patternFill>
          <bgColor rgb="FFFF0000"/>
        </patternFill>
      </fill>
      <border>
        <left/>
        <right/>
        <top/>
        <bottom style="thin">
          <color theme="0" tint="-0.24994659260841701"/>
        </bottom>
        <vertical/>
        <horizontal/>
      </border>
    </dxf>
    <dxf>
      <font>
        <b val="0"/>
        <i val="0"/>
        <strike val="0"/>
      </font>
      <numFmt numFmtId="4" formatCode="#,##0.00"/>
      <fill>
        <patternFill>
          <bgColor rgb="FFFF0000"/>
        </patternFill>
      </fill>
      <border>
        <left/>
        <right/>
        <top/>
        <bottom style="thin">
          <color theme="0" tint="-0.24994659260841701"/>
        </bottom>
        <vertical/>
        <horizontal/>
      </border>
    </dxf>
    <dxf>
      <font>
        <b val="0"/>
        <i val="0"/>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b val="0"/>
        <i val="0"/>
        <strike val="0"/>
      </font>
      <numFmt numFmtId="4" formatCode="#,##0.00"/>
      <fill>
        <patternFill>
          <bgColor rgb="FFFF0000"/>
        </patternFill>
      </fill>
      <border>
        <left/>
        <right/>
        <top style="thin">
          <color theme="0" tint="-0.24994659260841701"/>
        </top>
        <bottom style="thin">
          <color theme="0"/>
        </bottom>
        <vertical/>
        <horizontal/>
      </border>
    </dxf>
    <dxf>
      <font>
        <b val="0"/>
        <i val="0"/>
        <strike val="0"/>
      </font>
      <numFmt numFmtId="4" formatCode="#,##0.00"/>
      <fill>
        <patternFill>
          <bgColor rgb="FFFF0000"/>
        </patternFill>
      </fill>
      <border>
        <left/>
        <right/>
        <top/>
        <bottom style="thin">
          <color theme="0" tint="-0.24994659260841701"/>
        </bottom>
        <vertical/>
        <horizontal/>
      </border>
    </dxf>
    <dxf>
      <font>
        <b val="0"/>
        <i val="0"/>
        <strike val="0"/>
      </font>
      <numFmt numFmtId="3" formatCode="#,##0"/>
      <fill>
        <patternFill>
          <bgColor rgb="FFFF0000"/>
        </patternFill>
      </fill>
      <border>
        <left/>
        <right/>
        <top style="thin">
          <color theme="0" tint="-0.24994659260841701"/>
        </top>
        <bottom style="thin">
          <color theme="0" tint="-4.9989318521683403E-2"/>
        </bottom>
        <vertical/>
        <horizontal/>
      </border>
    </dxf>
    <dxf>
      <font>
        <b val="0"/>
        <i val="0"/>
      </font>
      <numFmt numFmtId="3" formatCode="#,##0"/>
      <fill>
        <patternFill>
          <bgColor rgb="FFFF0000"/>
        </patternFill>
      </fill>
      <border>
        <left/>
        <right/>
        <top/>
        <bottom style="thin">
          <color theme="0" tint="-0.24994659260841701"/>
        </bottom>
        <vertical/>
        <horizontal/>
      </border>
    </dxf>
    <dxf>
      <font>
        <b val="0"/>
        <i val="0"/>
      </font>
      <numFmt numFmtId="4" formatCode="#,##0.00"/>
      <fill>
        <patternFill>
          <bgColor rgb="FFFF0000"/>
        </patternFill>
      </fill>
      <border>
        <left/>
        <right/>
        <top style="thin">
          <color theme="0" tint="-0.24994659260841701"/>
        </top>
        <bottom style="thin">
          <color theme="0" tint="-0.24994659260841701"/>
        </bottom>
        <vertical/>
        <horizontal/>
      </border>
    </dxf>
    <dxf>
      <font>
        <b val="0"/>
        <i val="0"/>
      </font>
      <numFmt numFmtId="4" formatCode="#,##0.00"/>
      <fill>
        <patternFill>
          <bgColor rgb="FFFF0000"/>
        </patternFill>
      </fill>
      <border>
        <left/>
        <right/>
        <top/>
        <bottom style="thin">
          <color theme="0" tint="-0.24994659260841701"/>
        </bottom>
        <vertical/>
        <horizontal/>
      </border>
    </dxf>
    <dxf>
      <font>
        <b val="0"/>
        <i val="0"/>
        <strike val="0"/>
      </font>
      <numFmt numFmtId="4" formatCode="#,##0.00"/>
      <fill>
        <patternFill>
          <bgColor rgb="FFFF0000"/>
        </patternFill>
      </fill>
      <border>
        <left/>
        <right/>
        <top style="thin">
          <color theme="0" tint="-0.24994659260841701"/>
        </top>
        <bottom style="thin">
          <color theme="0"/>
        </bottom>
        <vertical/>
        <horizontal/>
      </border>
    </dxf>
    <dxf>
      <font>
        <b val="0"/>
        <i/>
      </font>
      <numFmt numFmtId="4" formatCode="#,##0.00"/>
      <fill>
        <patternFill>
          <bgColor rgb="FFFF0000"/>
        </patternFill>
      </fill>
      <border>
        <left/>
        <right/>
        <top style="thin">
          <color theme="0" tint="-0.24994659260841701"/>
        </top>
        <bottom style="thin">
          <color theme="0" tint="-0.24994659260841701"/>
        </bottom>
        <vertical/>
        <horizontal/>
      </border>
    </dxf>
    <dxf>
      <font>
        <b val="0"/>
        <i/>
      </font>
      <numFmt numFmtId="4" formatCode="#,##0.00"/>
      <fill>
        <patternFill>
          <bgColor rgb="FFFF0000"/>
        </patternFill>
      </fill>
      <border>
        <left/>
        <right/>
        <top style="thin">
          <color theme="0" tint="-0.24994659260841701"/>
        </top>
        <bottom style="thin">
          <color theme="0" tint="-0.24994659260841701"/>
        </bottom>
        <vertical/>
        <horizontal/>
      </border>
    </dxf>
    <dxf>
      <font>
        <b val="0"/>
        <i val="0"/>
      </font>
      <numFmt numFmtId="3" formatCode="#,##0"/>
      <fill>
        <patternFill>
          <bgColor rgb="FFFF0000"/>
        </patternFill>
      </fill>
      <border>
        <left/>
        <right/>
        <top style="thin">
          <color theme="0" tint="-0.24994659260841701"/>
        </top>
        <bottom style="thin">
          <color theme="0" tint="-0.24994659260841701"/>
        </bottom>
        <vertical/>
        <horizontal/>
      </border>
    </dxf>
    <dxf>
      <font>
        <b val="0"/>
        <i val="0"/>
        <strike val="0"/>
      </font>
      <numFmt numFmtId="3" formatCode="#,##0"/>
      <fill>
        <patternFill>
          <bgColor rgb="FFFF0000"/>
        </patternFill>
      </fill>
      <border>
        <left/>
        <right/>
        <top style="thin">
          <color theme="0" tint="-0.24994659260841701"/>
        </top>
        <bottom style="thin">
          <color theme="0" tint="-0.24994659260841701"/>
        </bottom>
        <vertical/>
        <horizontal/>
      </border>
    </dxf>
    <dxf>
      <font>
        <strike val="0"/>
      </font>
      <numFmt numFmtId="3" formatCode="#,##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bottom>
        <vertical/>
        <horizontal/>
      </border>
    </dxf>
    <dxf>
      <font>
        <b val="0"/>
        <i val="0"/>
        <strike val="0"/>
      </font>
      <numFmt numFmtId="3" formatCode="#,##0"/>
      <fill>
        <patternFill>
          <bgColor rgb="FFFF0000"/>
        </patternFill>
      </fill>
      <border>
        <left/>
        <right/>
        <top style="thin">
          <color theme="0" tint="-0.24994659260841701"/>
        </top>
        <bottom style="thin">
          <color theme="0" tint="-0.24994659260841701"/>
        </bottom>
        <vertical/>
        <horizontal/>
      </border>
    </dxf>
    <dxf>
      <font>
        <b val="0"/>
        <i val="0"/>
        <strike val="0"/>
      </font>
      <numFmt numFmtId="4" formatCode="#,##0.00"/>
      <fill>
        <patternFill>
          <bgColor rgb="FFFF0000"/>
        </patternFill>
      </fill>
      <border>
        <left/>
        <right/>
        <top/>
        <bottom style="thin">
          <color theme="0" tint="-0.24994659260841701"/>
        </bottom>
        <vertical/>
        <horizontal/>
      </border>
    </dxf>
    <dxf>
      <numFmt numFmtId="3" formatCode="#,##0"/>
      <fill>
        <patternFill>
          <bgColor rgb="FFFF0000"/>
        </patternFill>
      </fill>
      <border>
        <left/>
        <right/>
        <top style="thin">
          <color theme="0" tint="-0.24994659260841701"/>
        </top>
        <bottom style="thin">
          <color theme="0"/>
        </bottom>
        <vertical/>
        <horizontal/>
      </border>
    </dxf>
    <dxf>
      <numFmt numFmtId="3" formatCode="#,##0"/>
      <fill>
        <patternFill>
          <bgColor rgb="FFFF0000"/>
        </patternFill>
      </fill>
      <border>
        <left/>
        <right/>
        <top style="thin">
          <color theme="0" tint="-0.34998626667073579"/>
        </top>
        <bottom style="thin">
          <color theme="0" tint="-0.34998626667073579"/>
        </bottom>
        <vertical/>
        <horizontal/>
      </border>
    </dxf>
    <dxf>
      <font>
        <strike val="0"/>
      </font>
      <numFmt numFmtId="3" formatCode="#,##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style="thin">
          <color theme="0"/>
        </top>
        <bottom style="thin">
          <color theme="0" tint="-0.24994659260841701"/>
        </bottom>
        <vertical/>
        <horizontal/>
      </border>
    </dxf>
    <dxf>
      <fill>
        <patternFill>
          <bgColor rgb="FFFF0000"/>
        </patternFill>
      </fill>
    </dxf>
    <dxf>
      <fill>
        <patternFill>
          <bgColor rgb="FFFF0000"/>
        </patternFill>
      </fill>
    </dxf>
  </dxfs>
  <tableStyles count="0" defaultTableStyle="TableStyleMedium9" defaultPivotStyle="PivotStyleLight16"/>
  <colors>
    <mruColors>
      <color rgb="FF417DB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1171575</xdr:colOff>
      <xdr:row>34</xdr:row>
      <xdr:rowOff>536391</xdr:rowOff>
    </xdr:from>
    <xdr:ext cx="4410075" cy="713913"/>
    <mc:AlternateContent xmlns:mc="http://schemas.openxmlformats.org/markup-compatibility/2006" xmlns:a14="http://schemas.microsoft.com/office/drawing/2010/main">
      <mc:Choice Requires="a14">
        <xdr:sp macro="" textlink="">
          <xdr:nvSpPr>
            <xdr:cNvPr id="4" name="Textfeld 3"/>
            <xdr:cNvSpPr txBox="1">
              <a:spLocks noChangeAspect="1"/>
            </xdr:cNvSpPr>
          </xdr:nvSpPr>
          <xdr:spPr>
            <a:xfrm>
              <a:off x="5314950" y="43617966"/>
              <a:ext cx="4410075" cy="713913"/>
            </a:xfrm>
            <a:prstGeom prst="rect">
              <a:avLst/>
            </a:prstGeom>
            <a:noFill/>
            <a:ln>
              <a:noFill/>
            </a:ln>
            <a:effectLst/>
          </xdr:spPr>
          <xdr:txBody>
            <a:bodyPr vertOverflow="clip" horzOverflow="clip" wrap="square" rtlCol="0" anchor="ctr"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SAIDI</m:t>
                    </m:r>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m:t>
                    </m:r>
                    <m:f>
                      <m:f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fPr>
                      <m:num>
                        <m:nary>
                          <m:naryPr>
                            <m:chr m:val="∑"/>
                            <m:limLoc m:val="subSup"/>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naryPr>
                          <m:sub>
                            <m:r>
                              <m:rPr>
                                <m:sty m:val="p"/>
                                <m:brk m:alnAt="25"/>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i</m:t>
                            </m:r>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=1</m:t>
                            </m:r>
                          </m:sub>
                          <m:sup>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n</m:t>
                            </m:r>
                          </m:sup>
                          <m:e>
                            <m:d>
                              <m:d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dPr>
                              <m:e>
                                <m:sSub>
                                  <m:sSub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VU</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i</m:t>
                                    </m:r>
                                  </m:sub>
                                </m:sSub>
                                <m: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m:t>
                                </m:r>
                                <m:sSub>
                                  <m:sSubPr>
                                    <m:ctrlPr>
                                      <a:rPr kumimoji="0" lang="de-DE" sz="1800" b="0" i="1" u="none" strike="noStrike" kern="0" cap="none" spc="0" normalizeH="0" baseline="0" noProof="0">
                                        <a:ln>
                                          <a:noFill/>
                                        </a:ln>
                                        <a:solidFill>
                                          <a:sysClr val="windowText" lastClr="000000"/>
                                        </a:solidFill>
                                        <a:effectLst/>
                                        <a:uLnTx/>
                                        <a:uFillTx/>
                                        <a:latin typeface="Cambria Math"/>
                                        <a:ea typeface="Cambria Math"/>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LV</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i</m:t>
                                    </m:r>
                                  </m:sub>
                                </m:sSub>
                              </m:e>
                            </m:d>
                          </m:e>
                        </m:nary>
                      </m:num>
                      <m:den>
                        <m:sSub>
                          <m:sSub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LV</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gesamt</m:t>
                            </m:r>
                          </m:sub>
                        </m:sSub>
                      </m:den>
                    </m:f>
                  </m:oMath>
                </m:oMathPara>
              </a14:m>
              <a:endParaRPr kumimoji="0" lang="de-DE" sz="1800" b="0" i="0" u="none" strike="noStrike" kern="0" cap="none" spc="0" normalizeH="0" baseline="0" noProof="0">
                <a:ln>
                  <a:noFill/>
                </a:ln>
                <a:solidFill>
                  <a:sysClr val="windowText" lastClr="000000"/>
                </a:solidFill>
                <a:effectLst/>
                <a:uLnTx/>
                <a:uFillTx/>
                <a:latin typeface="Calibri"/>
                <a:ea typeface="+mn-ea"/>
                <a:cs typeface="+mn-cs"/>
              </a:endParaRPr>
            </a:p>
          </xdr:txBody>
        </xdr:sp>
      </mc:Choice>
      <mc:Fallback xmlns="">
        <xdr:sp macro="" textlink="">
          <xdr:nvSpPr>
            <xdr:cNvPr id="4" name="Textfeld 3"/>
            <xdr:cNvSpPr txBox="1">
              <a:spLocks noChangeAspect="1"/>
            </xdr:cNvSpPr>
          </xdr:nvSpPr>
          <xdr:spPr>
            <a:xfrm>
              <a:off x="5314950" y="43617966"/>
              <a:ext cx="4410075" cy="713913"/>
            </a:xfrm>
            <a:prstGeom prst="rect">
              <a:avLst/>
            </a:prstGeom>
            <a:noFill/>
            <a:ln>
              <a:noFill/>
            </a:ln>
            <a:effectLst/>
          </xdr:spPr>
          <xdr:txBody>
            <a:bodyPr vertOverflow="clip" horzOverflow="clip" wrap="square" rtlCol="0" anchor="ctr"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SAIDI=(∑2_(i=1)^n</a:t>
              </a:r>
              <a: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a:t>▒</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(VU_i</a:t>
              </a:r>
              <a: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a:t>∙LV_i ) </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)/LV_gesamt </a:t>
              </a:r>
              <a:endParaRPr kumimoji="0" lang="de-DE" sz="1800" b="0" i="0" u="none" strike="noStrike" kern="0" cap="none" spc="0" normalizeH="0" baseline="0" noProof="0">
                <a:ln>
                  <a:noFill/>
                </a:ln>
                <a:solidFill>
                  <a:sysClr val="windowText" lastClr="000000"/>
                </a:solidFill>
                <a:effectLst/>
                <a:uLnTx/>
                <a:uFillTx/>
                <a:latin typeface="Calibri"/>
                <a:ea typeface="+mn-ea"/>
                <a:cs typeface="+mn-cs"/>
              </a:endParaRPr>
            </a:p>
          </xdr:txBody>
        </xdr:sp>
      </mc:Fallback>
    </mc:AlternateContent>
    <xdr:clientData/>
  </xdr:oneCellAnchor>
  <xdr:oneCellAnchor>
    <xdr:from>
      <xdr:col>7</xdr:col>
      <xdr:colOff>1291476</xdr:colOff>
      <xdr:row>35</xdr:row>
      <xdr:rowOff>332953</xdr:rowOff>
    </xdr:from>
    <xdr:ext cx="6353175" cy="745910"/>
    <mc:AlternateContent xmlns:mc="http://schemas.openxmlformats.org/markup-compatibility/2006">
      <mc:Choice xmlns:a14="http://schemas.microsoft.com/office/drawing/2010/main" Requires="a14">
        <xdr:sp macro="" textlink="">
          <xdr:nvSpPr>
            <xdr:cNvPr id="5" name="Textfeld 4"/>
            <xdr:cNvSpPr txBox="1"/>
          </xdr:nvSpPr>
          <xdr:spPr>
            <a:xfrm>
              <a:off x="5460064" y="46400335"/>
              <a:ext cx="6353175" cy="745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spAutoFit/>
            </a:bodyPr>
            <a:lstStyle/>
            <a:p>
              <a:pPr/>
              <a14:m>
                <m:oMathPara xmlns:m="http://schemas.openxmlformats.org/officeDocument/2006/math">
                  <m:oMathParaPr>
                    <m:jc m:val="centerGroup"/>
                  </m:oMathParaPr>
                  <m:oMath xmlns:m="http://schemas.openxmlformats.org/officeDocument/2006/math">
                    <m:r>
                      <m:rPr>
                        <m:sty m:val="p"/>
                      </m:rPr>
                      <a:rPr lang="de-DE" sz="1800" i="0">
                        <a:solidFill>
                          <a:schemeClr val="tx1"/>
                        </a:solidFill>
                        <a:effectLst/>
                        <a:latin typeface="Cambria Math"/>
                        <a:ea typeface="+mn-ea"/>
                        <a:cs typeface="+mn-cs"/>
                      </a:rPr>
                      <m:t>A</m:t>
                    </m:r>
                    <m:r>
                      <m:rPr>
                        <m:sty m:val="p"/>
                      </m:rPr>
                      <a:rPr lang="de-DE" sz="1800" b="0" i="0">
                        <a:solidFill>
                          <a:schemeClr val="tx1"/>
                        </a:solidFill>
                        <a:effectLst/>
                        <a:latin typeface="Cambria Math"/>
                        <a:ea typeface="+mn-ea"/>
                        <a:cs typeface="+mn-cs"/>
                      </a:rPr>
                      <m:t>SIDI</m:t>
                    </m:r>
                    <m:r>
                      <a:rPr lang="de-DE" sz="1800" i="0">
                        <a:solidFill>
                          <a:schemeClr val="tx1"/>
                        </a:solidFill>
                        <a:effectLst/>
                        <a:latin typeface="Cambria Math"/>
                        <a:ea typeface="+mn-ea"/>
                        <a:cs typeface="+mn-cs"/>
                      </a:rPr>
                      <m:t>=</m:t>
                    </m:r>
                    <m:f>
                      <m:fPr>
                        <m:ctrlPr>
                          <a:rPr lang="de-DE" sz="1800" i="1">
                            <a:solidFill>
                              <a:schemeClr val="tx1"/>
                            </a:solidFill>
                            <a:effectLst/>
                            <a:latin typeface="Cambria Math"/>
                            <a:ea typeface="+mn-ea"/>
                            <a:cs typeface="+mn-cs"/>
                          </a:rPr>
                        </m:ctrlPr>
                      </m:fPr>
                      <m:num>
                        <m:nary>
                          <m:naryPr>
                            <m:chr m:val="∑"/>
                            <m:limLoc m:val="subSup"/>
                            <m:ctrlPr>
                              <a:rPr lang="de-DE" sz="1800" i="1">
                                <a:solidFill>
                                  <a:schemeClr val="tx1"/>
                                </a:solidFill>
                                <a:effectLst/>
                                <a:latin typeface="Cambria Math"/>
                                <a:ea typeface="+mn-ea"/>
                                <a:cs typeface="+mn-cs"/>
                              </a:rPr>
                            </m:ctrlPr>
                          </m:naryPr>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=1</m:t>
                            </m:r>
                          </m:sub>
                          <m:sup>
                            <m:r>
                              <m:rPr>
                                <m:sty m:val="p"/>
                              </m:rPr>
                              <a:rPr lang="de-DE" sz="1800" i="0">
                                <a:solidFill>
                                  <a:schemeClr val="tx1"/>
                                </a:solidFill>
                                <a:effectLst/>
                                <a:latin typeface="Cambria Math"/>
                                <a:ea typeface="+mn-ea"/>
                                <a:cs typeface="+mn-cs"/>
                              </a:rPr>
                              <m:t>n</m:t>
                            </m:r>
                          </m:sup>
                          <m:e>
                            <m:d>
                              <m:dPr>
                                <m:ctrlPr>
                                  <a:rPr lang="de-DE" sz="1800" i="1">
                                    <a:solidFill>
                                      <a:schemeClr val="tx1"/>
                                    </a:solidFill>
                                    <a:effectLst/>
                                    <a:latin typeface="Cambria Math"/>
                                    <a:ea typeface="+mn-ea"/>
                                    <a:cs typeface="+mn-cs"/>
                                  </a:rPr>
                                </m:ctrlPr>
                              </m:dPr>
                              <m:e>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VU</m:t>
                                    </m:r>
                                  </m:e>
                                  <m:sub>
                                    <m:r>
                                      <m:rPr>
                                        <m:sty m:val="p"/>
                                      </m:rPr>
                                      <a:rPr lang="de-DE" sz="1800" i="0">
                                        <a:solidFill>
                                          <a:schemeClr val="tx1"/>
                                        </a:solidFill>
                                        <a:effectLst/>
                                        <a:latin typeface="Cambria Math"/>
                                        <a:ea typeface="+mn-ea"/>
                                        <a:cs typeface="+mn-cs"/>
                                      </a:rPr>
                                      <m:t>i</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ONT</m:t>
                                    </m:r>
                                  </m:sub>
                                </m:sSub>
                                <m:r>
                                  <a:rPr lang="de-DE" sz="1800" b="0" i="0">
                                    <a:solidFill>
                                      <a:schemeClr val="tx1"/>
                                    </a:solidFill>
                                    <a:effectLst/>
                                    <a:latin typeface="Cambria Math"/>
                                    <a:ea typeface="+mn-ea"/>
                                    <a:cs typeface="+mn-cs"/>
                                  </a:rPr>
                                  <m:t>+ </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VU</m:t>
                                    </m:r>
                                  </m:e>
                                  <m:sub>
                                    <m:r>
                                      <m:rPr>
                                        <m:sty m:val="p"/>
                                      </m:rPr>
                                      <a:rPr lang="de-DE" sz="1800" i="0">
                                        <a:solidFill>
                                          <a:schemeClr val="tx1"/>
                                        </a:solidFill>
                                        <a:effectLst/>
                                        <a:latin typeface="Cambria Math"/>
                                        <a:ea typeface="+mn-ea"/>
                                        <a:cs typeface="+mn-cs"/>
                                      </a:rPr>
                                      <m:t>i</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LVT</m:t>
                                    </m:r>
                                  </m:sub>
                                </m:sSub>
                              </m:e>
                            </m:d>
                          </m:e>
                        </m:nary>
                      </m:num>
                      <m:den>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gesamt</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ONT</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gesamt</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LVT</m:t>
                            </m:r>
                          </m:sub>
                        </m:sSub>
                      </m:den>
                    </m:f>
                  </m:oMath>
                </m:oMathPara>
              </a14:m>
              <a:endParaRPr lang="de-DE" sz="1800" i="0">
                <a:solidFill>
                  <a:schemeClr val="tx1"/>
                </a:solidFill>
                <a:effectLst/>
                <a:latin typeface="+mn-lt"/>
                <a:ea typeface="+mn-ea"/>
                <a:cs typeface="+mn-cs"/>
              </a:endParaRPr>
            </a:p>
          </xdr:txBody>
        </xdr:sp>
      </mc:Choice>
      <mc:Fallback>
        <xdr:sp macro="" textlink="">
          <xdr:nvSpPr>
            <xdr:cNvPr id="5" name="Textfeld 4"/>
            <xdr:cNvSpPr txBox="1"/>
          </xdr:nvSpPr>
          <xdr:spPr>
            <a:xfrm>
              <a:off x="5460064" y="46400335"/>
              <a:ext cx="6353175" cy="745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spAutoFit/>
            </a:bodyPr>
            <a:lstStyle/>
            <a:p>
              <a:pPr/>
              <a:r>
                <a:rPr lang="de-DE" sz="1800" i="0">
                  <a:solidFill>
                    <a:schemeClr val="tx1"/>
                  </a:solidFill>
                  <a:effectLst/>
                  <a:latin typeface="Cambria Math"/>
                  <a:ea typeface="+mn-ea"/>
                  <a:cs typeface="+mn-cs"/>
                </a:rPr>
                <a:t>A</a:t>
              </a:r>
              <a:r>
                <a:rPr lang="de-DE" sz="1800" b="0" i="0">
                  <a:solidFill>
                    <a:schemeClr val="tx1"/>
                  </a:solidFill>
                  <a:effectLst/>
                  <a:latin typeface="Cambria Math"/>
                  <a:ea typeface="+mn-ea"/>
                  <a:cs typeface="+mn-cs"/>
                </a:rPr>
                <a:t>SIDI</a:t>
              </a:r>
              <a:r>
                <a:rPr lang="de-DE" sz="1800" i="0">
                  <a:solidFill>
                    <a:schemeClr val="tx1"/>
                  </a:solidFill>
                  <a:effectLst/>
                  <a:latin typeface="Cambria Math"/>
                  <a:ea typeface="+mn-ea"/>
                  <a:cs typeface="+mn-cs"/>
                </a:rPr>
                <a:t>=(∑2_(i=1)^n▒(VU_i∙BSL_(i,   ONT)</a:t>
              </a:r>
              <a:r>
                <a:rPr lang="de-DE" sz="1800" b="0" i="0">
                  <a:solidFill>
                    <a:schemeClr val="tx1"/>
                  </a:solidFill>
                  <a:effectLst/>
                  <a:latin typeface="Cambria Math"/>
                  <a:ea typeface="+mn-ea"/>
                  <a:cs typeface="+mn-cs"/>
                </a:rPr>
                <a:t>+ </a:t>
              </a:r>
              <a:r>
                <a:rPr lang="de-DE" sz="1800" i="0">
                  <a:solidFill>
                    <a:schemeClr val="tx1"/>
                  </a:solidFill>
                  <a:effectLst/>
                  <a:latin typeface="Cambria Math"/>
                  <a:ea typeface="+mn-ea"/>
                  <a:cs typeface="+mn-cs"/>
                </a:rPr>
                <a:t>VU_i∙BSL_(i,  </a:t>
              </a:r>
              <a:r>
                <a:rPr lang="de-DE" sz="1800" b="0" i="0">
                  <a:solidFill>
                    <a:schemeClr val="tx1"/>
                  </a:solidFill>
                  <a:effectLst/>
                  <a:latin typeface="Cambria Math"/>
                  <a:ea typeface="+mn-ea"/>
                  <a:cs typeface="+mn-cs"/>
                </a:rPr>
                <a:t> </a:t>
              </a:r>
              <a:r>
                <a:rPr lang="de-DE" sz="1800" i="0">
                  <a:solidFill>
                    <a:schemeClr val="tx1"/>
                  </a:solidFill>
                  <a:effectLst/>
                  <a:latin typeface="Cambria Math"/>
                  <a:ea typeface="+mn-ea"/>
                  <a:cs typeface="+mn-cs"/>
                </a:rPr>
                <a:t>LVT) ) )/(BSL_(gesamt,   ONT)+BSL_(gesamt,   LVT) )</a:t>
              </a:r>
              <a:endParaRPr lang="de-DE" sz="1800" i="0">
                <a:solidFill>
                  <a:schemeClr val="tx1"/>
                </a:solidFill>
                <a:effectLst/>
                <a:latin typeface="+mn-lt"/>
                <a:ea typeface="+mn-ea"/>
                <a:cs typeface="+mn-cs"/>
              </a:endParaRPr>
            </a:p>
          </xdr:txBody>
        </xdr:sp>
      </mc:Fallback>
    </mc:AlternateContent>
    <xdr:clientData/>
  </xdr:one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I36"/>
  <sheetViews>
    <sheetView showGridLines="0" tabSelected="1" view="pageBreakPreview" topLeftCell="A34" zoomScale="85" zoomScaleNormal="70" zoomScaleSheetLayoutView="85" workbookViewId="0">
      <selection activeCell="H36" sqref="H36"/>
    </sheetView>
  </sheetViews>
  <sheetFormatPr baseColWidth="10" defaultRowHeight="16.5" x14ac:dyDescent="0.25"/>
  <cols>
    <col min="1" max="1" width="1.28515625" style="5" customWidth="1"/>
    <col min="2" max="2" width="3.28515625" style="64" bestFit="1" customWidth="1"/>
    <col min="3" max="3" width="1.28515625" style="5" customWidth="1"/>
    <col min="4" max="4" width="44.85546875" style="19" customWidth="1"/>
    <col min="5" max="5" width="1.28515625" style="45" customWidth="1"/>
    <col min="6" max="6" width="8.85546875" style="65" bestFit="1" customWidth="1"/>
    <col min="7" max="7" width="1.28515625" style="45" customWidth="1"/>
    <col min="8" max="8" width="168.5703125" style="5" customWidth="1"/>
    <col min="9" max="9" width="1.28515625" style="5" customWidth="1"/>
    <col min="10" max="16384" width="11.42578125" style="5"/>
  </cols>
  <sheetData>
    <row r="1" spans="1:9" ht="24" x14ac:dyDescent="0.25">
      <c r="A1" s="9"/>
      <c r="B1" s="41" t="s">
        <v>43</v>
      </c>
      <c r="C1" s="9"/>
      <c r="D1" s="15" t="s">
        <v>50</v>
      </c>
      <c r="E1" s="208"/>
      <c r="F1" s="42"/>
      <c r="G1" s="10"/>
      <c r="H1" s="9"/>
      <c r="I1" s="9"/>
    </row>
    <row r="2" spans="1:9" s="26" customFormat="1" ht="18.75" x14ac:dyDescent="0.25">
      <c r="B2" s="43"/>
      <c r="D2" s="44"/>
      <c r="E2" s="45"/>
      <c r="F2" s="46"/>
      <c r="G2" s="45"/>
      <c r="H2" s="47"/>
    </row>
    <row r="3" spans="1:9" s="26" customFormat="1" x14ac:dyDescent="0.25">
      <c r="B3" s="48" t="s">
        <v>38</v>
      </c>
      <c r="D3" s="49" t="s">
        <v>48</v>
      </c>
      <c r="E3" s="45"/>
      <c r="F3" s="50" t="s">
        <v>49</v>
      </c>
      <c r="G3" s="45"/>
      <c r="H3" s="49" t="s">
        <v>355</v>
      </c>
      <c r="I3" s="45"/>
    </row>
    <row r="4" spans="1:9" s="26" customFormat="1" x14ac:dyDescent="0.25">
      <c r="B4" s="51"/>
      <c r="D4" s="52"/>
      <c r="E4" s="45"/>
      <c r="F4" s="53"/>
      <c r="G4" s="45"/>
      <c r="H4" s="52"/>
      <c r="I4" s="45"/>
    </row>
    <row r="5" spans="1:9" ht="66" x14ac:dyDescent="0.25">
      <c r="B5" s="203">
        <v>1</v>
      </c>
      <c r="C5" s="78"/>
      <c r="D5" s="45" t="s">
        <v>354</v>
      </c>
      <c r="F5" s="204" t="s">
        <v>361</v>
      </c>
      <c r="H5" s="205" t="s">
        <v>443</v>
      </c>
    </row>
    <row r="6" spans="1:9" ht="132" x14ac:dyDescent="0.25">
      <c r="B6" s="139">
        <v>2</v>
      </c>
      <c r="C6" s="86"/>
      <c r="D6" s="55" t="s">
        <v>356</v>
      </c>
      <c r="F6" s="56" t="s">
        <v>361</v>
      </c>
      <c r="H6" s="57" t="s">
        <v>774</v>
      </c>
    </row>
    <row r="7" spans="1:9" ht="82.5" x14ac:dyDescent="0.25">
      <c r="B7" s="139">
        <v>3</v>
      </c>
      <c r="C7" s="86"/>
      <c r="D7" s="206" t="s">
        <v>357</v>
      </c>
      <c r="F7" s="61" t="s">
        <v>358</v>
      </c>
      <c r="H7" s="57" t="s">
        <v>446</v>
      </c>
    </row>
    <row r="8" spans="1:9" s="26" customFormat="1" ht="82.5" x14ac:dyDescent="0.25">
      <c r="B8" s="139">
        <v>4</v>
      </c>
      <c r="C8" s="86"/>
      <c r="D8" s="206" t="s">
        <v>425</v>
      </c>
      <c r="E8" s="45"/>
      <c r="F8" s="61">
        <v>1</v>
      </c>
      <c r="G8" s="45"/>
      <c r="H8" s="59" t="s">
        <v>772</v>
      </c>
    </row>
    <row r="9" spans="1:9" ht="181.5" x14ac:dyDescent="0.25">
      <c r="B9" s="139">
        <v>5</v>
      </c>
      <c r="C9" s="86"/>
      <c r="D9" s="206" t="s">
        <v>400</v>
      </c>
      <c r="F9" s="61" t="s">
        <v>51</v>
      </c>
      <c r="H9" s="55" t="s">
        <v>773</v>
      </c>
    </row>
    <row r="10" spans="1:9" ht="99" x14ac:dyDescent="0.25">
      <c r="B10" s="139">
        <v>6</v>
      </c>
      <c r="C10" s="86"/>
      <c r="D10" s="206" t="s">
        <v>374</v>
      </c>
      <c r="F10" s="61" t="s">
        <v>51</v>
      </c>
      <c r="H10" s="55" t="s">
        <v>769</v>
      </c>
    </row>
    <row r="11" spans="1:9" ht="198" x14ac:dyDescent="0.25">
      <c r="B11" s="139">
        <v>7</v>
      </c>
      <c r="C11" s="86"/>
      <c r="D11" s="206" t="s">
        <v>880</v>
      </c>
      <c r="F11" s="61" t="s">
        <v>106</v>
      </c>
      <c r="H11" s="59" t="s">
        <v>775</v>
      </c>
    </row>
    <row r="12" spans="1:9" ht="33" x14ac:dyDescent="0.25">
      <c r="A12" s="58"/>
      <c r="B12" s="139">
        <v>8</v>
      </c>
      <c r="C12" s="207"/>
      <c r="D12" s="206" t="s">
        <v>359</v>
      </c>
      <c r="E12" s="209"/>
      <c r="F12" s="61" t="s">
        <v>140</v>
      </c>
      <c r="G12" s="209"/>
      <c r="H12" s="62" t="s">
        <v>444</v>
      </c>
      <c r="I12" s="58"/>
    </row>
    <row r="13" spans="1:9" ht="49.5" x14ac:dyDescent="0.25">
      <c r="A13" s="58"/>
      <c r="B13" s="139">
        <v>9</v>
      </c>
      <c r="C13" s="207"/>
      <c r="D13" s="206" t="s">
        <v>360</v>
      </c>
      <c r="E13" s="209"/>
      <c r="F13" s="61" t="s">
        <v>140</v>
      </c>
      <c r="G13" s="209"/>
      <c r="H13" s="62" t="s">
        <v>445</v>
      </c>
      <c r="I13" s="58"/>
    </row>
    <row r="14" spans="1:9" ht="115.5" x14ac:dyDescent="0.25">
      <c r="B14" s="139">
        <v>10</v>
      </c>
      <c r="C14" s="86"/>
      <c r="D14" s="206" t="s">
        <v>382</v>
      </c>
      <c r="F14" s="61" t="s">
        <v>140</v>
      </c>
      <c r="H14" s="59" t="s">
        <v>877</v>
      </c>
    </row>
    <row r="15" spans="1:9" ht="115.5" x14ac:dyDescent="0.25">
      <c r="B15" s="139">
        <v>11</v>
      </c>
      <c r="C15" s="207"/>
      <c r="D15" s="206" t="str">
        <f>"(bezogen auf "&amp;'2_Niederspannung'!B23&amp;") davon SKL der Hausanschlussleitungen Kabel in der NS
zum 31.12. eines Jahres"</f>
        <v>(bezogen auf 4.4.1) davon SKL der Hausanschlussleitungen Kabel in der NS
zum 31.12. eines Jahres</v>
      </c>
      <c r="E15" s="209"/>
      <c r="F15" s="61" t="s">
        <v>140</v>
      </c>
      <c r="G15" s="209"/>
      <c r="H15" s="59" t="s">
        <v>759</v>
      </c>
      <c r="I15" s="58"/>
    </row>
    <row r="16" spans="1:9" ht="132" x14ac:dyDescent="0.25">
      <c r="B16" s="139">
        <v>12</v>
      </c>
      <c r="C16" s="86"/>
      <c r="D16" s="206" t="s">
        <v>383</v>
      </c>
      <c r="F16" s="61" t="s">
        <v>140</v>
      </c>
      <c r="H16" s="59" t="s">
        <v>760</v>
      </c>
    </row>
    <row r="17" spans="2:8" ht="115.5" x14ac:dyDescent="0.25">
      <c r="B17" s="139">
        <v>13</v>
      </c>
      <c r="C17" s="86"/>
      <c r="D17" s="206" t="str">
        <f>"(bezogen auf "&amp;'2_Niederspannung'!B25&amp;") davon SKL der Hausanschlüsse Freileitungen in der NS
zum 31.12 eines Jahres"</f>
        <v>(bezogen auf 4.4.5) davon SKL der Hausanschlüsse Freileitungen in der NS
zum 31.12 eines Jahres</v>
      </c>
      <c r="F17" s="61" t="s">
        <v>140</v>
      </c>
      <c r="H17" s="55" t="s">
        <v>362</v>
      </c>
    </row>
    <row r="18" spans="2:8" ht="115.5" x14ac:dyDescent="0.25">
      <c r="B18" s="139">
        <v>14</v>
      </c>
      <c r="C18" s="86"/>
      <c r="D18" s="206" t="s">
        <v>420</v>
      </c>
      <c r="F18" s="61">
        <v>1</v>
      </c>
      <c r="H18" s="55" t="s">
        <v>876</v>
      </c>
    </row>
    <row r="19" spans="2:8" ht="148.5" x14ac:dyDescent="0.25">
      <c r="B19" s="139">
        <v>15</v>
      </c>
      <c r="C19" s="86"/>
      <c r="D19" s="206" t="s">
        <v>421</v>
      </c>
      <c r="F19" s="61">
        <v>1</v>
      </c>
      <c r="H19" s="55" t="s">
        <v>447</v>
      </c>
    </row>
    <row r="20" spans="2:8" ht="82.5" x14ac:dyDescent="0.25">
      <c r="B20" s="139">
        <v>16</v>
      </c>
      <c r="C20" s="86"/>
      <c r="D20" s="206" t="s">
        <v>449</v>
      </c>
      <c r="E20" s="26"/>
      <c r="F20" s="61">
        <v>1</v>
      </c>
      <c r="G20" s="26"/>
      <c r="H20" s="55" t="s">
        <v>448</v>
      </c>
    </row>
    <row r="21" spans="2:8" ht="115.5" x14ac:dyDescent="0.25">
      <c r="B21" s="139">
        <v>17</v>
      </c>
      <c r="C21" s="86"/>
      <c r="D21" s="206" t="s">
        <v>427</v>
      </c>
      <c r="F21" s="61">
        <v>1</v>
      </c>
      <c r="H21" s="55" t="s">
        <v>736</v>
      </c>
    </row>
    <row r="22" spans="2:8" ht="115.5" x14ac:dyDescent="0.25">
      <c r="B22" s="139">
        <v>18</v>
      </c>
      <c r="C22" s="86"/>
      <c r="D22" s="206" t="s">
        <v>363</v>
      </c>
      <c r="F22" s="61">
        <v>1</v>
      </c>
      <c r="H22" s="55" t="s">
        <v>761</v>
      </c>
    </row>
    <row r="23" spans="2:8" ht="214.5" x14ac:dyDescent="0.25">
      <c r="B23" s="139">
        <v>19</v>
      </c>
      <c r="C23" s="86"/>
      <c r="D23" s="59" t="s">
        <v>384</v>
      </c>
      <c r="E23" s="209"/>
      <c r="F23" s="61" t="s">
        <v>107</v>
      </c>
      <c r="G23" s="209"/>
      <c r="H23" s="59" t="s">
        <v>762</v>
      </c>
    </row>
    <row r="24" spans="2:8" ht="66" x14ac:dyDescent="0.25">
      <c r="B24" s="139">
        <v>20</v>
      </c>
      <c r="C24" s="86"/>
      <c r="D24" s="55" t="s">
        <v>364</v>
      </c>
      <c r="F24" s="56" t="s">
        <v>361</v>
      </c>
      <c r="H24" s="55" t="s">
        <v>450</v>
      </c>
    </row>
    <row r="25" spans="2:8" s="58" customFormat="1" ht="66" x14ac:dyDescent="0.25">
      <c r="B25" s="139">
        <v>21</v>
      </c>
      <c r="C25" s="207"/>
      <c r="D25" s="206" t="s">
        <v>365</v>
      </c>
      <c r="E25" s="209"/>
      <c r="F25" s="56" t="s">
        <v>361</v>
      </c>
      <c r="G25" s="209"/>
      <c r="H25" s="59" t="s">
        <v>763</v>
      </c>
    </row>
    <row r="26" spans="2:8" s="58" customFormat="1" ht="66" x14ac:dyDescent="0.25">
      <c r="B26" s="139">
        <v>22</v>
      </c>
      <c r="C26" s="207"/>
      <c r="D26" s="206" t="s">
        <v>366</v>
      </c>
      <c r="E26" s="209"/>
      <c r="F26" s="56" t="s">
        <v>361</v>
      </c>
      <c r="G26" s="209"/>
      <c r="H26" s="59" t="s">
        <v>764</v>
      </c>
    </row>
    <row r="27" spans="2:8" s="58" customFormat="1" ht="66" x14ac:dyDescent="0.25">
      <c r="B27" s="139">
        <v>23</v>
      </c>
      <c r="C27" s="207"/>
      <c r="D27" s="206" t="s">
        <v>367</v>
      </c>
      <c r="E27" s="209"/>
      <c r="F27" s="56" t="s">
        <v>361</v>
      </c>
      <c r="G27" s="209"/>
      <c r="H27" s="59" t="s">
        <v>765</v>
      </c>
    </row>
    <row r="28" spans="2:8" s="58" customFormat="1" ht="66" x14ac:dyDescent="0.25">
      <c r="B28" s="139">
        <v>24</v>
      </c>
      <c r="C28" s="207"/>
      <c r="D28" s="206" t="s">
        <v>385</v>
      </c>
      <c r="E28" s="209"/>
      <c r="F28" s="56" t="s">
        <v>361</v>
      </c>
      <c r="G28" s="209"/>
      <c r="H28" s="59" t="s">
        <v>766</v>
      </c>
    </row>
    <row r="29" spans="2:8" ht="181.5" x14ac:dyDescent="0.25">
      <c r="B29" s="139">
        <v>25</v>
      </c>
      <c r="C29" s="86"/>
      <c r="D29" s="206" t="s">
        <v>386</v>
      </c>
      <c r="F29" s="56" t="s">
        <v>361</v>
      </c>
      <c r="H29" s="55" t="s">
        <v>767</v>
      </c>
    </row>
    <row r="30" spans="2:8" ht="49.5" x14ac:dyDescent="0.25">
      <c r="B30" s="139">
        <v>26</v>
      </c>
      <c r="C30" s="86"/>
      <c r="D30" s="55" t="s">
        <v>422</v>
      </c>
      <c r="F30" s="56">
        <v>1</v>
      </c>
      <c r="H30" s="55" t="s">
        <v>451</v>
      </c>
    </row>
    <row r="31" spans="2:8" ht="132" x14ac:dyDescent="0.25">
      <c r="B31" s="139">
        <v>27</v>
      </c>
      <c r="C31" s="86"/>
      <c r="D31" s="206" t="s">
        <v>426</v>
      </c>
      <c r="F31" s="56" t="s">
        <v>47</v>
      </c>
      <c r="H31" s="55" t="s">
        <v>768</v>
      </c>
    </row>
    <row r="32" spans="2:8" ht="165" x14ac:dyDescent="0.25">
      <c r="B32" s="139">
        <v>28</v>
      </c>
      <c r="C32" s="86"/>
      <c r="D32" s="206" t="s">
        <v>369</v>
      </c>
      <c r="F32" s="56" t="s">
        <v>47</v>
      </c>
      <c r="H32" s="55" t="s">
        <v>770</v>
      </c>
    </row>
    <row r="33" spans="1:8" ht="132" x14ac:dyDescent="0.25">
      <c r="B33" s="139">
        <v>29</v>
      </c>
      <c r="C33" s="86"/>
      <c r="D33" s="206" t="s">
        <v>423</v>
      </c>
      <c r="F33" s="61"/>
      <c r="H33" s="55" t="s">
        <v>878</v>
      </c>
    </row>
    <row r="34" spans="1:8" ht="132" x14ac:dyDescent="0.25">
      <c r="B34" s="139">
        <v>30</v>
      </c>
      <c r="C34" s="86"/>
      <c r="D34" s="206" t="s">
        <v>424</v>
      </c>
      <c r="F34" s="61"/>
      <c r="H34" s="55" t="s">
        <v>879</v>
      </c>
    </row>
    <row r="35" spans="1:8" ht="231" x14ac:dyDescent="0.25">
      <c r="A35" s="63"/>
      <c r="B35" s="139">
        <v>31</v>
      </c>
      <c r="C35" s="86"/>
      <c r="D35" s="206" t="s">
        <v>428</v>
      </c>
      <c r="F35" s="56" t="s">
        <v>107</v>
      </c>
      <c r="H35" s="55" t="s">
        <v>771</v>
      </c>
    </row>
    <row r="36" spans="1:8" ht="247.5" x14ac:dyDescent="0.25">
      <c r="B36" s="139">
        <v>32</v>
      </c>
      <c r="C36" s="86"/>
      <c r="D36" s="206" t="s">
        <v>378</v>
      </c>
      <c r="F36" s="61" t="s">
        <v>107</v>
      </c>
      <c r="H36" s="55" t="s">
        <v>452</v>
      </c>
    </row>
  </sheetData>
  <sheetProtection password="FDF3" sheet="1" objects="1" scenarios="1"/>
  <hyperlinks>
    <hyperlink ref="D14" location="'2_Niederspannung'!F23" display="'2_Niederspannung'!F23"/>
    <hyperlink ref="D9" location="'2_Niederspannung'!F14" display="'2_Niederspannung'!F14"/>
    <hyperlink ref="D7" location="'1_Allgemeine_Angaben'!F58" display="Kostenstellen getrennt nach Netz- und Umspannebenen"/>
    <hyperlink ref="D8" location="'2_Niederspannung'!F8" display="'2_Niederspannung'!F8"/>
    <hyperlink ref="D11" location="'2_Niederspannung'!F18" display="'2_Niederspannung'!F18"/>
    <hyperlink ref="D15" location="'2_Niederspannung'!F24" display="'2_Niederspannung'!F24"/>
    <hyperlink ref="D16" location="'2_Niederspannung'!F25" display="'2_Niederspannung'!F25"/>
    <hyperlink ref="D17" location="'2_Niederspannung'!F26" display="'2_Niederspannung'!F26"/>
    <hyperlink ref="D18" location="'2_Niederspannung'!F30" display="'2_Niederspannung'!F30"/>
    <hyperlink ref="D25" location="'2_Niederspannung'!F44" display="'2_Niederspannung'!F44"/>
    <hyperlink ref="D26" location="'2_Niederspannung'!F52" display="'2_Niederspannung'!F52"/>
    <hyperlink ref="D27" location="'2_Niederspannung'!F60" display="'2_Niederspannung'!F60"/>
    <hyperlink ref="D35" location="'2_Niederspannung'!D75" display="'2_Niederspannung'!D75"/>
    <hyperlink ref="D28" location="'2_Niederspannung'!F82" display="'2_Niederspannung'!F82"/>
    <hyperlink ref="D29" location="'2_Niederspannung'!F90" display="'2_Niederspannung'!F90"/>
    <hyperlink ref="D10" location="'3_Mittelspannung'!F20" display="'3_Mittelspannung'!F20"/>
    <hyperlink ref="D31" location="'3_Mittelspannung'!F8" display="'3_Mittelspannung'!F8"/>
    <hyperlink ref="D32" location="'3_Mittelspannung'!F9" display="'3_Mittelspannung'!F9"/>
    <hyperlink ref="D19" location="'2_Niederspannung'!F31" display="'2_Niederspannung'!F31"/>
    <hyperlink ref="D20" location="'2_Niederspannung'!F32" display="'2_Niederspannung'!F32"/>
    <hyperlink ref="D21" location="'2_Niederspannung'!F36" display="'2_Niederspannung'!F36"/>
    <hyperlink ref="D22" location="'2_Niederspannung'!F37" display="'2_Niederspannung'!F37"/>
    <hyperlink ref="D36" location="'3_Mittelspannung'!D77" display="'3_Mittelspannung'!D77"/>
    <hyperlink ref="D12" location="'2_Niederspannung'!F23" display="Kabel"/>
    <hyperlink ref="D13" location="'2_Niederspannung'!F25" display="Freileitung"/>
    <hyperlink ref="D33" location="'3_Mittelspannung'!F36" display="'3_Mittelspannung'!F36"/>
    <hyperlink ref="D34" location="'3_Mittelspannung'!F37" display="'3_Mittelspannung'!F37"/>
  </hyperlinks>
  <printOptions horizontalCentered="1"/>
  <pageMargins left="0.19685039370078741" right="0.19685039370078741" top="0.78740157480314965" bottom="0.78740157480314965" header="0.31496062992125984" footer="0.31496062992125984"/>
  <pageSetup paperSize="9" scale="60" fitToHeight="0" orientation="landscape" r:id="rId1"/>
  <headerFooter>
    <oddFooter>&amp;L&amp;"Segoe UI,Standard"&amp;9&amp;Z&amp;F\&amp;A&amp;R&amp;"Segoe UI,Standard"&amp;9&amp;D
Seite &amp;P von &amp;N</oddFooter>
  </headerFooter>
  <ignoredErrors>
    <ignoredError sqref="B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K72"/>
  <sheetViews>
    <sheetView showGridLines="0" view="pageBreakPreview" zoomScale="75" zoomScaleNormal="100" zoomScaleSheetLayoutView="75" workbookViewId="0">
      <pane ySplit="2" topLeftCell="A3" activePane="bottomLeft" state="frozen"/>
      <selection pane="bottomLeft"/>
    </sheetView>
  </sheetViews>
  <sheetFormatPr baseColWidth="10" defaultRowHeight="16.5" x14ac:dyDescent="0.25"/>
  <cols>
    <col min="1" max="1" width="1.28515625" style="5" customWidth="1"/>
    <col min="2" max="2" width="7.85546875" style="11" customWidth="1"/>
    <col min="3" max="3" width="1.28515625" style="7" customWidth="1"/>
    <col min="4" max="4" width="59.5703125" style="5" customWidth="1"/>
    <col min="5" max="5" width="1.28515625" style="5" customWidth="1"/>
    <col min="6" max="6" width="45.85546875" style="5" bestFit="1" customWidth="1"/>
    <col min="7" max="7" width="1.28515625" style="5" customWidth="1"/>
    <col min="8" max="8" width="47" style="5" customWidth="1"/>
    <col min="9" max="9" width="1.28515625" style="5" customWidth="1"/>
    <col min="10" max="10" width="45.85546875" style="5" bestFit="1" customWidth="1"/>
    <col min="11" max="11" width="1.28515625" style="5" customWidth="1"/>
    <col min="12" max="16384" width="11.42578125" style="5"/>
  </cols>
  <sheetData>
    <row r="1" spans="1:11" ht="29.25" x14ac:dyDescent="0.25">
      <c r="A1" s="1"/>
      <c r="B1" s="2" t="s">
        <v>0</v>
      </c>
      <c r="C1" s="3"/>
      <c r="D1" s="2"/>
      <c r="E1" s="4"/>
      <c r="F1" s="4"/>
      <c r="G1" s="4"/>
      <c r="H1" s="4"/>
      <c r="I1" s="4"/>
      <c r="J1" s="4"/>
      <c r="K1" s="4"/>
    </row>
    <row r="2" spans="1:11" ht="29.25" x14ac:dyDescent="0.25">
      <c r="A2" s="1"/>
      <c r="B2" s="2" t="s">
        <v>1</v>
      </c>
      <c r="C2" s="3"/>
      <c r="D2" s="2"/>
      <c r="E2" s="4"/>
      <c r="F2" s="4"/>
      <c r="G2" s="4"/>
      <c r="H2" s="4"/>
      <c r="I2" s="4"/>
      <c r="J2" s="4"/>
      <c r="K2" s="4"/>
    </row>
    <row r="4" spans="1:11" x14ac:dyDescent="0.25">
      <c r="B4" s="6" t="s">
        <v>734</v>
      </c>
      <c r="D4" s="20" t="s">
        <v>735</v>
      </c>
    </row>
    <row r="6" spans="1:11" x14ac:dyDescent="0.25">
      <c r="B6" s="6" t="s">
        <v>381</v>
      </c>
    </row>
    <row r="7" spans="1:11" x14ac:dyDescent="0.25">
      <c r="B7" s="6" t="s">
        <v>84</v>
      </c>
    </row>
    <row r="8" spans="1:11" x14ac:dyDescent="0.25">
      <c r="B8" s="6" t="s">
        <v>42</v>
      </c>
    </row>
    <row r="10" spans="1:11" ht="24" x14ac:dyDescent="0.25">
      <c r="A10" s="8"/>
      <c r="B10" s="9" t="s">
        <v>2</v>
      </c>
      <c r="C10" s="10"/>
      <c r="D10" s="8"/>
      <c r="E10" s="4"/>
      <c r="F10" s="4"/>
      <c r="G10" s="4"/>
      <c r="H10" s="4"/>
      <c r="I10" s="4"/>
      <c r="J10" s="4"/>
      <c r="K10" s="4"/>
    </row>
    <row r="12" spans="1:11" x14ac:dyDescent="0.25">
      <c r="B12" s="11" t="s">
        <v>43</v>
      </c>
      <c r="D12" s="200" t="s">
        <v>44</v>
      </c>
    </row>
    <row r="13" spans="1:11" x14ac:dyDescent="0.25">
      <c r="B13" s="11" t="s">
        <v>387</v>
      </c>
      <c r="C13" s="12"/>
      <c r="D13" s="200" t="s">
        <v>8</v>
      </c>
    </row>
    <row r="14" spans="1:11" ht="33" x14ac:dyDescent="0.25">
      <c r="B14" s="11" t="s">
        <v>388</v>
      </c>
      <c r="C14" s="12"/>
      <c r="D14" s="200" t="s">
        <v>435</v>
      </c>
    </row>
    <row r="15" spans="1:11" x14ac:dyDescent="0.25">
      <c r="B15" s="11" t="s">
        <v>389</v>
      </c>
      <c r="C15" s="12"/>
      <c r="D15" s="200" t="s">
        <v>82</v>
      </c>
    </row>
    <row r="16" spans="1:11" x14ac:dyDescent="0.25">
      <c r="B16" s="11" t="s">
        <v>390</v>
      </c>
      <c r="C16" s="12"/>
      <c r="D16" s="200" t="s">
        <v>66</v>
      </c>
    </row>
    <row r="17" spans="1:11" x14ac:dyDescent="0.25">
      <c r="B17" s="11" t="s">
        <v>391</v>
      </c>
      <c r="D17" s="200" t="s">
        <v>52</v>
      </c>
    </row>
    <row r="18" spans="1:11" x14ac:dyDescent="0.25">
      <c r="B18" s="11" t="s">
        <v>392</v>
      </c>
      <c r="D18" s="200" t="s">
        <v>67</v>
      </c>
    </row>
    <row r="19" spans="1:11" x14ac:dyDescent="0.25">
      <c r="B19" s="11" t="s">
        <v>379</v>
      </c>
      <c r="D19" s="200" t="s">
        <v>68</v>
      </c>
    </row>
    <row r="20" spans="1:11" ht="33" x14ac:dyDescent="0.25">
      <c r="B20" s="11" t="s">
        <v>393</v>
      </c>
      <c r="D20" s="200" t="s">
        <v>429</v>
      </c>
    </row>
    <row r="21" spans="1:11" ht="33" x14ac:dyDescent="0.25">
      <c r="B21" s="11" t="s">
        <v>394</v>
      </c>
      <c r="D21" s="200" t="s">
        <v>430</v>
      </c>
    </row>
    <row r="22" spans="1:11" ht="33" x14ac:dyDescent="0.25">
      <c r="B22" s="11" t="s">
        <v>395</v>
      </c>
      <c r="D22" s="200" t="s">
        <v>431</v>
      </c>
    </row>
    <row r="23" spans="1:11" x14ac:dyDescent="0.25">
      <c r="B23" s="11" t="s">
        <v>380</v>
      </c>
      <c r="D23" s="200" t="s">
        <v>396</v>
      </c>
    </row>
    <row r="25" spans="1:11" ht="24" x14ac:dyDescent="0.25">
      <c r="A25" s="8"/>
      <c r="B25" s="13">
        <v>1</v>
      </c>
      <c r="C25" s="14"/>
      <c r="D25" s="15" t="s">
        <v>8</v>
      </c>
      <c r="E25" s="16"/>
      <c r="F25" s="16"/>
      <c r="G25" s="16"/>
      <c r="H25" s="16"/>
      <c r="I25" s="16"/>
      <c r="J25" s="16"/>
      <c r="K25" s="16"/>
    </row>
    <row r="27" spans="1:11" x14ac:dyDescent="0.25">
      <c r="B27" s="11" t="s">
        <v>3</v>
      </c>
      <c r="D27" s="5" t="s">
        <v>4</v>
      </c>
      <c r="F27" s="34"/>
    </row>
    <row r="28" spans="1:11" x14ac:dyDescent="0.25">
      <c r="F28" s="17"/>
    </row>
    <row r="29" spans="1:11" x14ac:dyDescent="0.25">
      <c r="B29" s="18" t="s">
        <v>5</v>
      </c>
      <c r="D29" s="19" t="s">
        <v>10</v>
      </c>
      <c r="F29" s="35"/>
    </row>
    <row r="31" spans="1:11" x14ac:dyDescent="0.25">
      <c r="B31" s="11" t="s">
        <v>9</v>
      </c>
      <c r="D31" s="5" t="s">
        <v>12</v>
      </c>
      <c r="F31" s="38" t="s">
        <v>436</v>
      </c>
    </row>
    <row r="33" spans="2:8" x14ac:dyDescent="0.25">
      <c r="B33" s="11" t="s">
        <v>11</v>
      </c>
      <c r="D33" s="5" t="s">
        <v>262</v>
      </c>
      <c r="F33" s="36"/>
    </row>
    <row r="35" spans="2:8" x14ac:dyDescent="0.25">
      <c r="B35" s="11" t="s">
        <v>14</v>
      </c>
      <c r="D35" s="5" t="s">
        <v>13</v>
      </c>
      <c r="F35" s="39">
        <v>1</v>
      </c>
    </row>
    <row r="37" spans="2:8" x14ac:dyDescent="0.25">
      <c r="B37" s="11" t="s">
        <v>16</v>
      </c>
      <c r="D37" s="5" t="s">
        <v>6</v>
      </c>
      <c r="F37" s="201" t="s">
        <v>7</v>
      </c>
    </row>
    <row r="39" spans="2:8" x14ac:dyDescent="0.25">
      <c r="B39" s="11" t="s">
        <v>17</v>
      </c>
      <c r="D39" s="19" t="s">
        <v>15</v>
      </c>
      <c r="F39" s="38" t="s">
        <v>432</v>
      </c>
    </row>
    <row r="40" spans="2:8" x14ac:dyDescent="0.25">
      <c r="D40" s="19"/>
      <c r="F40" s="7"/>
    </row>
    <row r="41" spans="2:8" x14ac:dyDescent="0.25">
      <c r="B41" s="11" t="s">
        <v>18</v>
      </c>
      <c r="D41" s="19" t="s">
        <v>347</v>
      </c>
      <c r="F41" s="38" t="s">
        <v>79</v>
      </c>
    </row>
    <row r="43" spans="2:8" x14ac:dyDescent="0.25">
      <c r="B43" s="11" t="s">
        <v>348</v>
      </c>
      <c r="D43" s="19" t="s">
        <v>346</v>
      </c>
      <c r="F43" s="36"/>
      <c r="H43" s="20" t="str">
        <f>IF(AND(F41="ja",F43=""),"Bitte geben Sie den alten VNB-Namen an.","")</f>
        <v>Bitte geben Sie den alten VNB-Namen an.</v>
      </c>
    </row>
    <row r="44" spans="2:8" x14ac:dyDescent="0.25">
      <c r="D44" s="19"/>
      <c r="F44" s="7"/>
    </row>
    <row r="45" spans="2:8" x14ac:dyDescent="0.25">
      <c r="B45" s="11" t="s">
        <v>349</v>
      </c>
      <c r="D45" s="19" t="s">
        <v>351</v>
      </c>
      <c r="F45" s="38" t="s">
        <v>79</v>
      </c>
    </row>
    <row r="47" spans="2:8" x14ac:dyDescent="0.25">
      <c r="B47" s="11" t="s">
        <v>350</v>
      </c>
      <c r="D47" s="19" t="s">
        <v>263</v>
      </c>
      <c r="F47" s="36"/>
      <c r="H47" s="20" t="str">
        <f>IF(AND(F45="ja",F47=""),"Bitte geben Sie Ihre alte Betriebsnummer an.","")</f>
        <v>Bitte geben Sie Ihre alte Betriebsnummer an.</v>
      </c>
    </row>
    <row r="49" spans="1:11" x14ac:dyDescent="0.25">
      <c r="B49" s="21" t="s">
        <v>352</v>
      </c>
      <c r="C49" s="22"/>
      <c r="D49" s="23" t="s">
        <v>19</v>
      </c>
    </row>
    <row r="51" spans="1:11" ht="33" x14ac:dyDescent="0.25">
      <c r="D51" s="19" t="s">
        <v>345</v>
      </c>
      <c r="F51" s="38" t="s">
        <v>79</v>
      </c>
      <c r="H51" s="20"/>
    </row>
    <row r="53" spans="1:11" ht="24" x14ac:dyDescent="0.25">
      <c r="A53" s="8"/>
      <c r="B53" s="13">
        <f>B25+1</f>
        <v>2</v>
      </c>
      <c r="C53" s="14"/>
      <c r="D53" s="15" t="s">
        <v>435</v>
      </c>
      <c r="E53" s="16"/>
      <c r="F53" s="16"/>
      <c r="G53" s="16"/>
      <c r="H53" s="16"/>
      <c r="I53" s="16"/>
      <c r="J53" s="16"/>
      <c r="K53" s="16"/>
    </row>
    <row r="55" spans="1:11" x14ac:dyDescent="0.25">
      <c r="B55" s="24" t="s">
        <v>38</v>
      </c>
      <c r="D55" s="25" t="s">
        <v>39</v>
      </c>
      <c r="E55" s="26"/>
      <c r="F55" s="25" t="s">
        <v>32</v>
      </c>
      <c r="G55" s="26"/>
      <c r="H55" s="25" t="s">
        <v>31</v>
      </c>
    </row>
    <row r="56" spans="1:11" x14ac:dyDescent="0.25">
      <c r="B56" s="27"/>
      <c r="F56" s="23"/>
      <c r="H56" s="23"/>
    </row>
    <row r="57" spans="1:11" x14ac:dyDescent="0.25">
      <c r="B57" s="28" t="s">
        <v>25</v>
      </c>
      <c r="D57" s="202" t="s">
        <v>34</v>
      </c>
      <c r="E57" s="26"/>
      <c r="F57" s="30">
        <f>IF(OR(F58&lt;0,F59&lt;0,F60&lt;0,F61&lt;0,F62&lt;0,F63&lt;0,F64&lt;0),"ungülige Angabe",SUM(F58:F64))</f>
        <v>0</v>
      </c>
      <c r="G57" s="26"/>
      <c r="H57" s="30">
        <f>IF(OR(H58&lt;0,H59&lt;0,H60&lt;0,H61&lt;0,H62&lt;0,H63&lt;0,H64&lt;0),"ungülige Angabe",SUM(H58:H64))</f>
        <v>0</v>
      </c>
      <c r="J57" s="5" t="s">
        <v>90</v>
      </c>
    </row>
    <row r="58" spans="1:11" x14ac:dyDescent="0.25">
      <c r="B58" s="28" t="s">
        <v>26</v>
      </c>
      <c r="D58" s="202" t="s">
        <v>33</v>
      </c>
      <c r="F58" s="37"/>
      <c r="G58" s="26"/>
      <c r="H58" s="37"/>
      <c r="J58" s="5" t="s">
        <v>90</v>
      </c>
    </row>
    <row r="59" spans="1:11" x14ac:dyDescent="0.25">
      <c r="B59" s="28" t="s">
        <v>27</v>
      </c>
      <c r="D59" s="202" t="s">
        <v>20</v>
      </c>
      <c r="F59" s="37"/>
      <c r="G59" s="26"/>
      <c r="H59" s="37"/>
      <c r="J59" s="5" t="s">
        <v>90</v>
      </c>
    </row>
    <row r="60" spans="1:11" x14ac:dyDescent="0.25">
      <c r="B60" s="28" t="s">
        <v>28</v>
      </c>
      <c r="D60" s="202" t="s">
        <v>81</v>
      </c>
      <c r="F60" s="37"/>
      <c r="G60" s="26"/>
      <c r="H60" s="37"/>
      <c r="J60" s="5" t="s">
        <v>90</v>
      </c>
    </row>
    <row r="61" spans="1:11" x14ac:dyDescent="0.25">
      <c r="B61" s="28" t="s">
        <v>29</v>
      </c>
      <c r="D61" s="202" t="s">
        <v>21</v>
      </c>
      <c r="F61" s="37"/>
      <c r="G61" s="26"/>
      <c r="H61" s="37"/>
      <c r="J61" s="5" t="s">
        <v>90</v>
      </c>
    </row>
    <row r="62" spans="1:11" x14ac:dyDescent="0.25">
      <c r="B62" s="28" t="s">
        <v>30</v>
      </c>
      <c r="D62" s="202" t="s">
        <v>22</v>
      </c>
      <c r="F62" s="37"/>
      <c r="G62" s="26"/>
      <c r="H62" s="37"/>
      <c r="J62" s="5" t="s">
        <v>90</v>
      </c>
    </row>
    <row r="63" spans="1:11" x14ac:dyDescent="0.25">
      <c r="B63" s="28" t="s">
        <v>40</v>
      </c>
      <c r="D63" s="202" t="s">
        <v>23</v>
      </c>
      <c r="F63" s="37"/>
      <c r="G63" s="26"/>
      <c r="H63" s="37"/>
      <c r="J63" s="5" t="s">
        <v>90</v>
      </c>
    </row>
    <row r="64" spans="1:11" x14ac:dyDescent="0.25">
      <c r="B64" s="28" t="s">
        <v>80</v>
      </c>
      <c r="D64" s="202" t="s">
        <v>24</v>
      </c>
      <c r="F64" s="37"/>
      <c r="G64" s="26"/>
      <c r="H64" s="37"/>
      <c r="J64" s="5" t="s">
        <v>90</v>
      </c>
    </row>
    <row r="66" spans="1:11" ht="24" x14ac:dyDescent="0.25">
      <c r="A66" s="8"/>
      <c r="B66" s="13">
        <f>B53+1</f>
        <v>3</v>
      </c>
      <c r="C66" s="14"/>
      <c r="D66" s="15" t="s">
        <v>82</v>
      </c>
      <c r="E66" s="16"/>
      <c r="F66" s="16"/>
      <c r="G66" s="16"/>
      <c r="H66" s="16"/>
      <c r="I66" s="16"/>
      <c r="J66" s="16"/>
      <c r="K66" s="16"/>
    </row>
    <row r="67" spans="1:11" x14ac:dyDescent="0.25">
      <c r="B67" s="32"/>
    </row>
    <row r="68" spans="1:11" x14ac:dyDescent="0.25">
      <c r="D68" s="23" t="s">
        <v>83</v>
      </c>
      <c r="F68" s="23">
        <v>2013</v>
      </c>
      <c r="H68" s="23">
        <v>2014</v>
      </c>
      <c r="J68" s="23">
        <v>2015</v>
      </c>
    </row>
    <row r="69" spans="1:11" x14ac:dyDescent="0.25">
      <c r="F69" s="23"/>
      <c r="H69" s="23"/>
      <c r="J69" s="23"/>
    </row>
    <row r="70" spans="1:11" ht="49.5" x14ac:dyDescent="0.25">
      <c r="D70" s="19" t="s">
        <v>353</v>
      </c>
      <c r="F70" s="40" t="s">
        <v>78</v>
      </c>
      <c r="H70" s="40" t="s">
        <v>78</v>
      </c>
      <c r="J70" s="40" t="s">
        <v>437</v>
      </c>
    </row>
    <row r="71" spans="1:11" x14ac:dyDescent="0.25">
      <c r="F71" s="26"/>
      <c r="H71" s="26"/>
      <c r="J71" s="26"/>
    </row>
    <row r="72" spans="1:11" x14ac:dyDescent="0.25">
      <c r="F72" s="33" t="str">
        <f>IF(F70="ja, Abweichungen","Bitte füllen Sie das Tabellenblatt 'Abweichungen 2013' aus.","")</f>
        <v>Bitte füllen Sie das Tabellenblatt 'Abweichungen 2013' aus.</v>
      </c>
      <c r="H72" s="33" t="str">
        <f>IF(H70="ja, Abweichungen","Bitte füllen Sie das Tabellenblatt 'Abweichungen 2014' aus.","")</f>
        <v>Bitte füllen Sie das Tabellenblatt 'Abweichungen 2014' aus.</v>
      </c>
      <c r="J72" s="33" t="str">
        <f>IF(J70="ja, Abweichungen","Bitte füllen Sie das Tabellenblatt 'Abweichungen 2015' aus.","")</f>
        <v/>
      </c>
    </row>
  </sheetData>
  <sheetProtection password="FDF3" sheet="1" objects="1" scenarios="1"/>
  <conditionalFormatting sqref="F47">
    <cfRule type="expression" dxfId="43" priority="5">
      <formula>AND(F45="ja",F47="")</formula>
    </cfRule>
  </conditionalFormatting>
  <conditionalFormatting sqref="F43">
    <cfRule type="expression" dxfId="42" priority="4">
      <formula>AND(F41="ja",F43="")</formula>
    </cfRule>
  </conditionalFormatting>
  <conditionalFormatting sqref="F58 H58">
    <cfRule type="cellIs" dxfId="41" priority="3" operator="lessThan">
      <formula>0</formula>
    </cfRule>
  </conditionalFormatting>
  <conditionalFormatting sqref="F59:F64 H59:H64">
    <cfRule type="cellIs" dxfId="40" priority="2" operator="lessThan">
      <formula>0</formula>
    </cfRule>
  </conditionalFormatting>
  <conditionalFormatting sqref="F35">
    <cfRule type="cellIs" dxfId="39" priority="1" operator="greaterThan">
      <formula>1</formula>
    </cfRule>
  </conditionalFormatting>
  <dataValidations xWindow="733" yWindow="571" count="11">
    <dataValidation type="custom" showInputMessage="1" showErrorMessage="1" errorTitle="Fehlermeldung" error="Die Eingabe nur möglich, wenn im Punkt 1.9.2 &quot;ja&quot; angegeben wurde." sqref="F47 F43">
      <formula1>F41="ja"</formula1>
    </dataValidation>
    <dataValidation type="list" allowBlank="1" showInputMessage="1" showErrorMessage="1" prompt="bitte wählen" sqref="F45 F51 F41">
      <formula1>"ja, nein"</formula1>
    </dataValidation>
    <dataValidation type="list" allowBlank="1" showInputMessage="1" showErrorMessage="1" prompt="bitte wählen" sqref="F37">
      <formula1>"Regelverfahren, vereinfachtes Verfahren"</formula1>
    </dataValidation>
    <dataValidation type="date" showInputMessage="1" showErrorMessage="1" errorTitle="Abgabedatum" sqref="F27">
      <formula1>42401</formula1>
      <formula2>42735</formula2>
    </dataValidation>
    <dataValidation type="list" showInputMessage="1" showErrorMessage="1" prompt="bitte wählen" sqref="F31">
      <formula1>"AG, eG, Eigenbetrieb, GmbH, GmbH &amp; Co., GmbH &amp; Co. KG, KG, OHG, Regiebetrieb, Zweckverband, GbR, KGaA, sonstige"</formula1>
    </dataValidation>
    <dataValidation type="list" allowBlank="1" showInputMessage="1" showErrorMessage="1" prompt="bitte wählen" sqref="F39:F40 F44">
      <formula1>"Webanwendung Strom, Webservice Strom"</formula1>
    </dataValidation>
    <dataValidation type="list" showInputMessage="1" showErrorMessage="1" prompt="bitte wählen" sqref="J70 F70 H70">
      <mc:AlternateContent xmlns:x12ac="http://schemas.microsoft.com/office/spreadsheetml/2011/1/ac" xmlns:mc="http://schemas.openxmlformats.org/markup-compatibility/2006">
        <mc:Choice Requires="x12ac">
          <x12ac:list>"ja, Abweichungen"," nein, keine Abweichungen"</x12ac:list>
        </mc:Choice>
        <mc:Fallback>
          <formula1>"ja, Abweichungen, nein, keine Abweichungen"</formula1>
        </mc:Fallback>
      </mc:AlternateContent>
    </dataValidation>
    <dataValidation type="whole" showInputMessage="1" showErrorMessage="1" sqref="F33">
      <formula1>10000000</formula1>
      <formula2>10009999</formula2>
    </dataValidation>
    <dataValidation type="decimal" operator="greaterThanOrEqual" showInputMessage="1" showErrorMessage="1" error="Angabe muss größer oder gleich Null sein" sqref="F58:F64 H58:H64">
      <formula1>0</formula1>
    </dataValidation>
    <dataValidation type="textLength" operator="greaterThanOrEqual" showInputMessage="1" showErrorMessage="1" sqref="F29">
      <formula1>1</formula1>
    </dataValidation>
    <dataValidation type="list" showInputMessage="1" showErrorMessage="1" prompt="- bitte wählen -" sqref="F35">
      <formula1>"1,2,3,4,5"</formula1>
    </dataValidation>
  </dataValidations>
  <hyperlinks>
    <hyperlink ref="D12" location="'0_Datendefinitionen'!D5" display="Definitionen"/>
    <hyperlink ref="D13" location="'1_Allgemeine_Angaben'!F27" display="Allgemeine Angaben des Netzbetreibers"/>
    <hyperlink ref="D14" location="'1_Allgemeine_Angaben'!F58" display="Erlösobergrenze (EOG), Kostenstellenrechnung und dnbK im Jahr 2015"/>
    <hyperlink ref="D15" location="'1_Allgemeine_Angaben'!F70" display="Korrekturen von Angaben zu Versorgungsunterbrechungen"/>
    <hyperlink ref="D16" location="'2_Niederspannung'!F8" display="Strukturparameter der Niederspannung"/>
    <hyperlink ref="D17" location="'2_Niederspannung'!F44" display="Versorgungsunterbrechungen der Niederspannung"/>
    <hyperlink ref="D18" location="'3_Mittelspannung'!F8" display="Strukturparameter der Mittelspannung"/>
    <hyperlink ref="D19" location="'3_Mittelspannung'!F33" display="Versorgungsunterbrechungen der Mittelspannung"/>
    <hyperlink ref="D20" location="'4_Abweichungen_2013'!D9" display="Änderungen gegenüber der Datenmeldung nach § 52 EnWG für das Jahr 2013"/>
    <hyperlink ref="D21" location="'5_Abweichungen_2014'!D9" display="Änderungen gegenüber der Datenmeldung nach § 52 EnWG für das Jahr 2014"/>
    <hyperlink ref="D22" location="'6_Abweichungen_2015'!D9" display="Änderungen gegenüber der Datenmeldung nach § 52 EnWG für das Jahr 2015"/>
    <hyperlink ref="D23" location="'7_Erläuterungen_des_E-VNB'!D5" display="Erläuterungen des Elektizitätsverteilnetzbetreibers"/>
    <hyperlink ref="D58" location="'0_Datendefinitionen'!D7" display="davon Kostenstelle HöS"/>
    <hyperlink ref="D59" location="'0_Datendefinitionen'!D7" display="davon Kostenstelle HöS/HS"/>
    <hyperlink ref="D60" location="'0_Datendefinitionen'!D7" display="davon Kostenstelle HS"/>
    <hyperlink ref="D61" location="'0_Datendefinitionen'!D7" display="davon Kostenstelle HS/MS"/>
    <hyperlink ref="D62" location="'0_Datendefinitionen'!D7" display="davon Kostenstelle MS"/>
    <hyperlink ref="D63" location="'0_Datendefinitionen'!D7" display="davon Kostenstelle MS/NS"/>
    <hyperlink ref="D64" location="'0_Datendefinitionen'!D7" display="davon Kostenstelle NS"/>
  </hyperlinks>
  <printOptions horizontalCentered="1"/>
  <pageMargins left="0.19685039370078741" right="0.19685039370078741" top="0.78740157480314965" bottom="0.78740157480314965" header="0.31496062992125984" footer="0.31496062992125984"/>
  <pageSetup paperSize="9" scale="46" fitToHeight="0" orientation="portrait" r:id="rId1"/>
  <headerFooter>
    <oddFooter>&amp;L&amp;"Segoe UI,Standard"&amp;9&amp;Z&amp;F\&amp;A&amp;R&amp;"Segoe UI,Standard"&amp;9&amp;D
Seite &amp;P von &amp;N</oddFooter>
  </headerFooter>
  <ignoredErrors>
    <ignoredError sqref="B52" twoDigitTextYear="1"/>
    <ignoredError sqref="A12:B21 A22:B2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M103"/>
  <sheetViews>
    <sheetView showGridLines="0" view="pageBreakPreview" zoomScaleNormal="100" zoomScaleSheetLayoutView="100" workbookViewId="0"/>
  </sheetViews>
  <sheetFormatPr baseColWidth="10" defaultRowHeight="16.5" x14ac:dyDescent="0.25"/>
  <cols>
    <col min="1" max="1" width="1.28515625" style="19" customWidth="1"/>
    <col min="2" max="2" width="7.85546875" style="19" customWidth="1"/>
    <col min="3" max="3" width="1.28515625" style="45" customWidth="1"/>
    <col min="4" max="4" width="86.5703125" style="19" bestFit="1" customWidth="1"/>
    <col min="5" max="5" width="1.28515625" style="19" customWidth="1"/>
    <col min="6" max="6" width="27.140625" style="19" bestFit="1" customWidth="1"/>
    <col min="7" max="7" width="1.28515625" style="19" customWidth="1"/>
    <col min="8" max="8" width="27.140625" style="19" bestFit="1" customWidth="1"/>
    <col min="9" max="9" width="1.28515625" style="19" customWidth="1"/>
    <col min="10" max="10" width="27.140625" style="19" customWidth="1"/>
    <col min="11" max="11" width="1.28515625" style="19" customWidth="1"/>
    <col min="12" max="12" width="8.140625" style="19" customWidth="1"/>
    <col min="13" max="13" width="1.28515625" style="19" customWidth="1"/>
    <col min="14" max="16384" width="11.42578125" style="19"/>
  </cols>
  <sheetData>
    <row r="1" spans="1:13" ht="24" x14ac:dyDescent="0.25">
      <c r="A1" s="95"/>
      <c r="B1" s="170">
        <f>'1_Allgemeine_Angaben'!B66+1</f>
        <v>4</v>
      </c>
      <c r="C1" s="171"/>
      <c r="D1" s="95" t="s">
        <v>66</v>
      </c>
      <c r="E1" s="95"/>
      <c r="F1" s="95"/>
      <c r="G1" s="95"/>
      <c r="H1" s="95"/>
      <c r="I1" s="95"/>
      <c r="J1" s="95"/>
      <c r="K1" s="95"/>
      <c r="L1" s="95"/>
      <c r="M1" s="95"/>
    </row>
    <row r="2" spans="1:13" x14ac:dyDescent="0.25">
      <c r="B2" s="18"/>
      <c r="C2" s="98"/>
    </row>
    <row r="3" spans="1:13" x14ac:dyDescent="0.25">
      <c r="B3" s="172" t="s">
        <v>381</v>
      </c>
      <c r="C3" s="98"/>
    </row>
    <row r="4" spans="1:13" x14ac:dyDescent="0.25">
      <c r="B4" s="6" t="s">
        <v>757</v>
      </c>
      <c r="C4" s="98"/>
    </row>
    <row r="5" spans="1:13" x14ac:dyDescent="0.25">
      <c r="C5" s="98"/>
    </row>
    <row r="6" spans="1:13" x14ac:dyDescent="0.25">
      <c r="B6" s="173" t="s">
        <v>108</v>
      </c>
      <c r="C6" s="174"/>
      <c r="D6" s="175" t="s">
        <v>341</v>
      </c>
      <c r="E6" s="45"/>
      <c r="F6" s="49">
        <v>2013</v>
      </c>
      <c r="G6" s="45"/>
      <c r="H6" s="49">
        <v>2014</v>
      </c>
      <c r="I6" s="45"/>
      <c r="J6" s="49">
        <v>2015</v>
      </c>
      <c r="K6" s="45"/>
      <c r="L6" s="176" t="s">
        <v>49</v>
      </c>
    </row>
    <row r="7" spans="1:13" s="45" customFormat="1" x14ac:dyDescent="0.25">
      <c r="B7" s="177"/>
      <c r="C7" s="174"/>
      <c r="D7" s="147"/>
      <c r="F7" s="52"/>
      <c r="H7" s="52"/>
      <c r="J7" s="52"/>
      <c r="L7" s="178"/>
    </row>
    <row r="8" spans="1:13" ht="28.5" x14ac:dyDescent="0.25">
      <c r="B8" s="69" t="s">
        <v>312</v>
      </c>
      <c r="C8" s="98"/>
      <c r="D8" s="153" t="s">
        <v>310</v>
      </c>
      <c r="E8" s="45"/>
      <c r="F8" s="179"/>
      <c r="G8" s="45"/>
      <c r="H8" s="143"/>
      <c r="I8" s="45"/>
      <c r="J8" s="143"/>
      <c r="K8" s="45"/>
      <c r="L8" s="180">
        <v>1</v>
      </c>
    </row>
    <row r="9" spans="1:13" x14ac:dyDescent="0.25">
      <c r="B9" s="69" t="s">
        <v>313</v>
      </c>
      <c r="C9" s="98"/>
      <c r="D9" s="181" t="s">
        <v>311</v>
      </c>
      <c r="E9" s="45"/>
      <c r="F9" s="145"/>
      <c r="G9" s="45"/>
      <c r="H9" s="145"/>
      <c r="I9" s="45"/>
      <c r="J9" s="145"/>
      <c r="K9" s="45"/>
      <c r="L9" s="77">
        <v>1</v>
      </c>
    </row>
    <row r="10" spans="1:13" x14ac:dyDescent="0.25">
      <c r="B10" s="69" t="s">
        <v>334</v>
      </c>
      <c r="C10" s="98"/>
      <c r="D10" s="147" t="s">
        <v>409</v>
      </c>
      <c r="E10" s="45"/>
      <c r="F10" s="92">
        <f>IF(OR(F8&lt;0,F9&lt;0),"ungültige Angabe",SUM(F8:F9))</f>
        <v>0</v>
      </c>
      <c r="G10" s="182"/>
      <c r="H10" s="92">
        <f>IF(OR(H8&lt;0,H9&lt;0),"ungültige Angabe",SUM(H8:H9))</f>
        <v>0</v>
      </c>
      <c r="I10" s="183"/>
      <c r="J10" s="92">
        <f>IF(OR(J8&lt;0,J9&lt;0),"ungültige Angabe",SUM(J8:J9))</f>
        <v>0</v>
      </c>
      <c r="K10" s="45"/>
      <c r="L10" s="184">
        <v>1</v>
      </c>
    </row>
    <row r="11" spans="1:13" x14ac:dyDescent="0.25">
      <c r="B11" s="98"/>
      <c r="C11" s="98"/>
      <c r="D11" s="147"/>
      <c r="E11" s="45"/>
      <c r="F11" s="185"/>
      <c r="G11" s="45"/>
      <c r="H11" s="185"/>
      <c r="I11" s="45"/>
      <c r="J11" s="185"/>
      <c r="K11" s="183"/>
      <c r="L11" s="184"/>
    </row>
    <row r="12" spans="1:13" x14ac:dyDescent="0.25">
      <c r="B12" s="173" t="s">
        <v>35</v>
      </c>
      <c r="C12" s="174"/>
      <c r="D12" s="175" t="s">
        <v>408</v>
      </c>
      <c r="E12" s="45"/>
      <c r="F12" s="49">
        <v>2013</v>
      </c>
      <c r="G12" s="45"/>
      <c r="H12" s="49">
        <v>2014</v>
      </c>
      <c r="I12" s="45"/>
      <c r="J12" s="49">
        <v>2015</v>
      </c>
      <c r="K12" s="45"/>
      <c r="L12" s="176" t="s">
        <v>49</v>
      </c>
    </row>
    <row r="13" spans="1:13" s="45" customFormat="1" x14ac:dyDescent="0.25">
      <c r="B13" s="98"/>
      <c r="C13" s="186"/>
      <c r="L13" s="187"/>
    </row>
    <row r="14" spans="1:13" x14ac:dyDescent="0.25">
      <c r="A14" s="45"/>
      <c r="C14" s="19"/>
      <c r="E14" s="45"/>
      <c r="F14" s="146"/>
      <c r="G14" s="183"/>
      <c r="H14" s="146"/>
      <c r="I14" s="183"/>
      <c r="J14" s="146"/>
      <c r="K14" s="182"/>
      <c r="L14" s="180" t="s">
        <v>51</v>
      </c>
    </row>
    <row r="15" spans="1:13" x14ac:dyDescent="0.25">
      <c r="C15" s="177"/>
      <c r="E15" s="45"/>
      <c r="F15" s="188"/>
      <c r="G15" s="182"/>
      <c r="H15" s="188"/>
      <c r="I15" s="182"/>
      <c r="J15" s="188"/>
      <c r="K15" s="45"/>
      <c r="L15" s="184"/>
    </row>
    <row r="16" spans="1:13" s="45" customFormat="1" x14ac:dyDescent="0.25">
      <c r="B16" s="173" t="s">
        <v>41</v>
      </c>
      <c r="C16" s="177"/>
      <c r="D16" s="175" t="s">
        <v>399</v>
      </c>
      <c r="E16" s="52"/>
      <c r="F16" s="49">
        <f>F6</f>
        <v>2013</v>
      </c>
      <c r="G16" s="49"/>
      <c r="H16" s="49">
        <f t="shared" ref="H16:L16" si="0">H6</f>
        <v>2014</v>
      </c>
      <c r="J16" s="49">
        <f t="shared" si="0"/>
        <v>2015</v>
      </c>
      <c r="L16" s="176" t="str">
        <f t="shared" si="0"/>
        <v>Einheit</v>
      </c>
      <c r="M16" s="188"/>
    </row>
    <row r="17" spans="2:12" s="45" customFormat="1" x14ac:dyDescent="0.25">
      <c r="B17" s="98"/>
      <c r="C17" s="186"/>
      <c r="L17" s="187"/>
    </row>
    <row r="18" spans="2:12" ht="17.25" x14ac:dyDescent="0.25">
      <c r="B18" s="69" t="s">
        <v>318</v>
      </c>
      <c r="C18" s="98"/>
      <c r="D18" s="54" t="s">
        <v>415</v>
      </c>
      <c r="E18" s="45"/>
      <c r="F18" s="146"/>
      <c r="H18" s="146"/>
      <c r="I18" s="45"/>
      <c r="J18" s="146"/>
      <c r="K18" s="45"/>
      <c r="L18" s="180" t="s">
        <v>106</v>
      </c>
    </row>
    <row r="19" spans="2:12" ht="17.25" x14ac:dyDescent="0.25">
      <c r="B19" s="82" t="s">
        <v>319</v>
      </c>
      <c r="C19" s="98"/>
      <c r="D19" s="55" t="s">
        <v>416</v>
      </c>
      <c r="E19" s="45"/>
      <c r="F19" s="189"/>
      <c r="G19" s="182"/>
      <c r="H19" s="189"/>
      <c r="I19" s="45"/>
      <c r="J19" s="189"/>
      <c r="K19" s="183"/>
      <c r="L19" s="77" t="s">
        <v>106</v>
      </c>
    </row>
    <row r="20" spans="2:12" x14ac:dyDescent="0.25">
      <c r="B20" s="190"/>
      <c r="C20" s="98"/>
      <c r="D20" s="147"/>
      <c r="E20" s="45"/>
      <c r="F20" s="191"/>
      <c r="G20" s="182"/>
      <c r="H20" s="191"/>
      <c r="I20" s="183"/>
      <c r="J20" s="191"/>
      <c r="K20" s="182"/>
      <c r="L20" s="184"/>
    </row>
    <row r="21" spans="2:12" s="45" customFormat="1" x14ac:dyDescent="0.25">
      <c r="B21" s="173" t="s">
        <v>45</v>
      </c>
      <c r="C21" s="98"/>
      <c r="D21" s="175" t="s">
        <v>316</v>
      </c>
      <c r="F21" s="49">
        <f>F16</f>
        <v>2013</v>
      </c>
      <c r="G21" s="49"/>
      <c r="H21" s="49">
        <f>F21+1</f>
        <v>2014</v>
      </c>
      <c r="J21" s="49">
        <f>H21+1</f>
        <v>2015</v>
      </c>
      <c r="L21" s="176" t="s">
        <v>49</v>
      </c>
    </row>
    <row r="22" spans="2:12" s="45" customFormat="1" x14ac:dyDescent="0.25">
      <c r="B22" s="98"/>
      <c r="C22" s="186"/>
      <c r="L22" s="187"/>
    </row>
    <row r="23" spans="2:12" x14ac:dyDescent="0.25">
      <c r="B23" s="69" t="s">
        <v>314</v>
      </c>
      <c r="C23" s="98"/>
      <c r="D23" s="181" t="s">
        <v>438</v>
      </c>
      <c r="E23" s="45"/>
      <c r="F23" s="146"/>
      <c r="H23" s="146"/>
      <c r="I23" s="45"/>
      <c r="J23" s="146"/>
      <c r="K23" s="45"/>
      <c r="L23" s="180" t="s">
        <v>140</v>
      </c>
    </row>
    <row r="24" spans="2:12" x14ac:dyDescent="0.25">
      <c r="B24" s="69" t="s">
        <v>315</v>
      </c>
      <c r="C24" s="98"/>
      <c r="D24" s="181" t="s">
        <v>439</v>
      </c>
      <c r="E24" s="45"/>
      <c r="F24" s="192"/>
      <c r="G24" s="182"/>
      <c r="H24" s="192"/>
      <c r="I24" s="45"/>
      <c r="J24" s="192"/>
      <c r="K24" s="45"/>
      <c r="L24" s="77" t="s">
        <v>140</v>
      </c>
    </row>
    <row r="25" spans="2:12" x14ac:dyDescent="0.25">
      <c r="B25" s="69" t="s">
        <v>320</v>
      </c>
      <c r="C25" s="98"/>
      <c r="D25" s="181" t="s">
        <v>440</v>
      </c>
      <c r="E25" s="45"/>
      <c r="F25" s="189"/>
      <c r="G25" s="182"/>
      <c r="H25" s="189"/>
      <c r="I25" s="45"/>
      <c r="J25" s="189"/>
      <c r="K25" s="182"/>
      <c r="L25" s="77" t="s">
        <v>140</v>
      </c>
    </row>
    <row r="26" spans="2:12" x14ac:dyDescent="0.25">
      <c r="B26" s="69" t="s">
        <v>321</v>
      </c>
      <c r="C26" s="98"/>
      <c r="D26" s="181" t="s">
        <v>441</v>
      </c>
      <c r="E26" s="45"/>
      <c r="F26" s="189"/>
      <c r="G26" s="182"/>
      <c r="H26" s="189"/>
      <c r="I26" s="45"/>
      <c r="J26" s="189"/>
      <c r="L26" s="77" t="s">
        <v>140</v>
      </c>
    </row>
    <row r="27" spans="2:12" x14ac:dyDescent="0.25">
      <c r="B27" s="177"/>
      <c r="C27" s="177"/>
      <c r="D27" s="193"/>
      <c r="E27" s="45"/>
      <c r="F27" s="188"/>
      <c r="G27" s="182"/>
      <c r="H27" s="188"/>
      <c r="I27" s="182"/>
      <c r="J27" s="188"/>
      <c r="K27" s="45"/>
      <c r="L27" s="184"/>
    </row>
    <row r="28" spans="2:12" s="45" customFormat="1" x14ac:dyDescent="0.25">
      <c r="B28" s="173" t="s">
        <v>46</v>
      </c>
      <c r="C28" s="98"/>
      <c r="D28" s="49" t="s">
        <v>317</v>
      </c>
      <c r="F28" s="49">
        <v>2013</v>
      </c>
      <c r="G28" s="49"/>
      <c r="H28" s="49">
        <v>2014</v>
      </c>
      <c r="J28" s="49">
        <v>2015</v>
      </c>
      <c r="L28" s="176" t="s">
        <v>49</v>
      </c>
    </row>
    <row r="29" spans="2:12" s="45" customFormat="1" x14ac:dyDescent="0.25">
      <c r="B29" s="98"/>
      <c r="C29" s="186"/>
      <c r="L29" s="187"/>
    </row>
    <row r="30" spans="2:12" x14ac:dyDescent="0.25">
      <c r="B30" s="69" t="s">
        <v>322</v>
      </c>
      <c r="C30" s="98"/>
      <c r="D30" s="181" t="s">
        <v>331</v>
      </c>
      <c r="E30" s="45"/>
      <c r="F30" s="143"/>
      <c r="H30" s="143"/>
      <c r="I30" s="45"/>
      <c r="J30" s="143"/>
      <c r="K30" s="45"/>
      <c r="L30" s="180">
        <v>1</v>
      </c>
    </row>
    <row r="31" spans="2:12" x14ac:dyDescent="0.25">
      <c r="B31" s="69" t="s">
        <v>323</v>
      </c>
      <c r="C31" s="98"/>
      <c r="D31" s="181" t="s">
        <v>332</v>
      </c>
      <c r="E31" s="45"/>
      <c r="F31" s="143"/>
      <c r="G31" s="182"/>
      <c r="H31" s="143"/>
      <c r="I31" s="194"/>
      <c r="J31" s="143"/>
      <c r="L31" s="77">
        <v>1</v>
      </c>
    </row>
    <row r="32" spans="2:12" ht="33" x14ac:dyDescent="0.25">
      <c r="B32" s="69" t="s">
        <v>324</v>
      </c>
      <c r="C32" s="98"/>
      <c r="D32" s="181" t="s">
        <v>413</v>
      </c>
      <c r="E32" s="45"/>
      <c r="F32" s="143"/>
      <c r="G32" s="182"/>
      <c r="H32" s="143"/>
      <c r="I32" s="194"/>
      <c r="J32" s="143"/>
      <c r="L32" s="77">
        <v>1</v>
      </c>
    </row>
    <row r="33" spans="1:13" x14ac:dyDescent="0.25">
      <c r="B33" s="69" t="s">
        <v>325</v>
      </c>
      <c r="C33" s="98"/>
      <c r="D33" s="181" t="s">
        <v>333</v>
      </c>
      <c r="E33" s="45"/>
      <c r="F33" s="143"/>
      <c r="G33" s="182"/>
      <c r="H33" s="143"/>
      <c r="I33" s="194"/>
      <c r="J33" s="143"/>
      <c r="L33" s="77">
        <v>1</v>
      </c>
    </row>
    <row r="34" spans="1:13" x14ac:dyDescent="0.25">
      <c r="B34" s="69" t="s">
        <v>326</v>
      </c>
      <c r="C34" s="98"/>
      <c r="D34" s="181" t="s">
        <v>412</v>
      </c>
      <c r="E34" s="45"/>
      <c r="F34" s="143"/>
      <c r="G34" s="182"/>
      <c r="H34" s="143"/>
      <c r="I34" s="194"/>
      <c r="J34" s="143"/>
      <c r="L34" s="77">
        <v>1</v>
      </c>
    </row>
    <row r="35" spans="1:13" ht="33" x14ac:dyDescent="0.25">
      <c r="B35" s="69" t="s">
        <v>327</v>
      </c>
      <c r="C35" s="98"/>
      <c r="D35" s="181" t="s">
        <v>411</v>
      </c>
      <c r="E35" s="45"/>
      <c r="F35" s="143"/>
      <c r="G35" s="182"/>
      <c r="H35" s="143"/>
      <c r="I35" s="194"/>
      <c r="J35" s="143"/>
      <c r="L35" s="77">
        <v>1</v>
      </c>
    </row>
    <row r="36" spans="1:13" ht="33" x14ac:dyDescent="0.25">
      <c r="B36" s="69" t="s">
        <v>328</v>
      </c>
      <c r="C36" s="98"/>
      <c r="D36" s="181" t="s">
        <v>410</v>
      </c>
      <c r="E36" s="45"/>
      <c r="F36" s="143"/>
      <c r="G36" s="182"/>
      <c r="H36" s="143"/>
      <c r="I36" s="194"/>
      <c r="J36" s="143"/>
      <c r="L36" s="77">
        <v>1</v>
      </c>
    </row>
    <row r="37" spans="1:13" ht="33" x14ac:dyDescent="0.25">
      <c r="B37" s="69" t="s">
        <v>329</v>
      </c>
      <c r="C37" s="98"/>
      <c r="D37" s="181" t="s">
        <v>414</v>
      </c>
      <c r="E37" s="45"/>
      <c r="F37" s="144"/>
      <c r="G37" s="182"/>
      <c r="H37" s="143"/>
      <c r="I37" s="194"/>
      <c r="J37" s="143"/>
      <c r="L37" s="77">
        <v>1</v>
      </c>
    </row>
    <row r="38" spans="1:13" x14ac:dyDescent="0.25">
      <c r="B38" s="69" t="s">
        <v>330</v>
      </c>
      <c r="C38" s="98"/>
      <c r="D38" s="55" t="s">
        <v>698</v>
      </c>
      <c r="E38" s="45"/>
      <c r="F38" s="92">
        <f>IF(OR(F30&lt;0,F31&lt;0,F32&lt;0,F33&lt;0,F34&lt;0,F35&lt;0,F36&lt;0,F37&lt;0),"ungültige Angabe",SUM(F30:F37))</f>
        <v>0</v>
      </c>
      <c r="G38" s="182"/>
      <c r="H38" s="92">
        <f>IF(OR(H30&lt;0,H31&lt;0,H32&lt;0,H33&lt;0,H34&lt;0,H35&lt;0,H36&lt;0,H37&lt;0),"ungültige Angabe",SUM(H30:H37))</f>
        <v>0</v>
      </c>
      <c r="I38" s="194"/>
      <c r="J38" s="92">
        <f>IF(OR(J30&lt;0,J31&lt;0,J32&lt;0,J33&lt;0,J34&lt;0,J35&lt;0,J36&lt;0,J37&lt;0),"ungültige Angabe",SUM(J30:J37))</f>
        <v>0</v>
      </c>
      <c r="L38" s="77">
        <v>1</v>
      </c>
    </row>
    <row r="39" spans="1:13" x14ac:dyDescent="0.25">
      <c r="B39" s="18"/>
      <c r="C39" s="98"/>
      <c r="F39" s="60"/>
      <c r="L39" s="195"/>
    </row>
    <row r="40" spans="1:13" ht="24" x14ac:dyDescent="0.25">
      <c r="A40" s="95"/>
      <c r="B40" s="170">
        <f>B1+1</f>
        <v>5</v>
      </c>
      <c r="C40" s="196"/>
      <c r="D40" s="95" t="s">
        <v>52</v>
      </c>
      <c r="E40" s="95"/>
      <c r="F40" s="95"/>
      <c r="G40" s="95"/>
      <c r="H40" s="95"/>
      <c r="I40" s="95"/>
      <c r="J40" s="95"/>
      <c r="K40" s="95"/>
      <c r="L40" s="96"/>
      <c r="M40" s="95"/>
    </row>
    <row r="41" spans="1:13" x14ac:dyDescent="0.25">
      <c r="B41" s="18"/>
      <c r="C41" s="98"/>
      <c r="L41" s="195"/>
    </row>
    <row r="42" spans="1:13" x14ac:dyDescent="0.25">
      <c r="B42" s="173" t="s">
        <v>53</v>
      </c>
      <c r="C42" s="177"/>
      <c r="D42" s="175" t="s">
        <v>37</v>
      </c>
      <c r="E42" s="45"/>
      <c r="F42" s="49">
        <v>2013</v>
      </c>
      <c r="G42" s="45"/>
      <c r="H42" s="49">
        <v>2014</v>
      </c>
      <c r="I42" s="45"/>
      <c r="J42" s="49">
        <v>2015</v>
      </c>
      <c r="L42" s="176" t="s">
        <v>49</v>
      </c>
    </row>
    <row r="43" spans="1:13" x14ac:dyDescent="0.25">
      <c r="B43" s="190"/>
      <c r="C43" s="98"/>
      <c r="D43" s="147"/>
      <c r="E43" s="45"/>
      <c r="F43" s="147"/>
      <c r="G43" s="45"/>
      <c r="H43" s="147"/>
      <c r="I43" s="45"/>
      <c r="J43" s="147"/>
      <c r="L43" s="195"/>
    </row>
    <row r="44" spans="1:13" x14ac:dyDescent="0.25">
      <c r="B44" s="69" t="s">
        <v>54</v>
      </c>
      <c r="C44" s="98"/>
      <c r="D44" s="54" t="s">
        <v>699</v>
      </c>
      <c r="E44" s="45"/>
      <c r="F44" s="146"/>
      <c r="G44" s="45"/>
      <c r="H44" s="146"/>
      <c r="I44" s="45"/>
      <c r="J44" s="146"/>
      <c r="L44" s="197" t="s">
        <v>107</v>
      </c>
    </row>
    <row r="45" spans="1:13" x14ac:dyDescent="0.25">
      <c r="B45" s="82" t="s">
        <v>55</v>
      </c>
      <c r="C45" s="98"/>
      <c r="D45" s="55" t="s">
        <v>700</v>
      </c>
      <c r="E45" s="45"/>
      <c r="F45" s="179"/>
      <c r="G45" s="45"/>
      <c r="H45" s="179"/>
      <c r="I45" s="45"/>
      <c r="J45" s="179"/>
      <c r="L45" s="102">
        <v>1</v>
      </c>
    </row>
    <row r="46" spans="1:13" ht="33" x14ac:dyDescent="0.25">
      <c r="B46" s="69" t="s">
        <v>56</v>
      </c>
      <c r="C46" s="98"/>
      <c r="D46" s="55" t="s">
        <v>730</v>
      </c>
      <c r="E46" s="45"/>
      <c r="F46" s="145"/>
      <c r="G46" s="45"/>
      <c r="H46" s="145"/>
      <c r="I46" s="45"/>
      <c r="J46" s="145"/>
      <c r="L46" s="77">
        <v>1</v>
      </c>
    </row>
    <row r="47" spans="1:13" ht="33" x14ac:dyDescent="0.25">
      <c r="B47" s="82" t="s">
        <v>57</v>
      </c>
      <c r="C47" s="98"/>
      <c r="D47" s="55" t="s">
        <v>731</v>
      </c>
      <c r="E47" s="45"/>
      <c r="F47" s="149"/>
      <c r="G47" s="148"/>
      <c r="H47" s="146"/>
      <c r="I47" s="148"/>
      <c r="J47" s="146"/>
      <c r="L47" s="83" t="s">
        <v>107</v>
      </c>
    </row>
    <row r="48" spans="1:13" ht="33" x14ac:dyDescent="0.25">
      <c r="B48" s="69" t="s">
        <v>58</v>
      </c>
      <c r="C48" s="98"/>
      <c r="D48" s="55" t="s">
        <v>722</v>
      </c>
      <c r="E48" s="45"/>
      <c r="F48" s="84">
        <f>IF(OR(F47&lt;0,F46&lt;0,F$10&lt;0,F45&lt;0,F44&lt;0),"ungültige Angabe bei "&amp;$B$10&amp;" oder "&amp;$B44&amp;" bis "&amp;$B47,IF(AND(F47=0,F$10=0),0,F47/F$10))</f>
        <v>0</v>
      </c>
      <c r="G48" s="198"/>
      <c r="H48" s="84">
        <f>IF(OR(H47&lt;0,H46&lt;0,H$10&lt;0,H45&lt;0,H44&lt;0),"ungültige Angabe bei "&amp;$B$10&amp;" oder "&amp;$B44&amp;" bis "&amp;$B47,IF(AND(H47=0,H$10=0),0,H47/H$10))</f>
        <v>0</v>
      </c>
      <c r="I48" s="198"/>
      <c r="J48" s="84">
        <f>IF(OR(J47&lt;0,J46&lt;0,J$10&lt;0,J45&lt;0,J44&lt;0),"ungültige Angabe bei "&amp;$B$10&amp;" oder "&amp;$B44&amp;" bis "&amp;$B47,IF(AND(J47=0,J$10=0),0,J47/J$10))</f>
        <v>0</v>
      </c>
      <c r="L48" s="83" t="s">
        <v>107</v>
      </c>
    </row>
    <row r="49" spans="2:12" x14ac:dyDescent="0.25">
      <c r="B49" s="190"/>
      <c r="C49" s="98"/>
      <c r="D49" s="147"/>
      <c r="E49" s="45"/>
      <c r="F49" s="45"/>
      <c r="G49" s="45"/>
      <c r="H49" s="45"/>
      <c r="I49" s="45"/>
      <c r="J49" s="45"/>
      <c r="L49" s="195"/>
    </row>
    <row r="50" spans="2:12" x14ac:dyDescent="0.25">
      <c r="B50" s="173" t="s">
        <v>77</v>
      </c>
      <c r="C50" s="177"/>
      <c r="D50" s="175" t="s">
        <v>36</v>
      </c>
      <c r="E50" s="45"/>
      <c r="F50" s="49">
        <v>2013</v>
      </c>
      <c r="G50" s="45"/>
      <c r="H50" s="49">
        <v>2014</v>
      </c>
      <c r="I50" s="45"/>
      <c r="J50" s="49">
        <v>2015</v>
      </c>
      <c r="L50" s="176" t="s">
        <v>49</v>
      </c>
    </row>
    <row r="51" spans="2:12" x14ac:dyDescent="0.25">
      <c r="B51" s="190"/>
      <c r="C51" s="98"/>
      <c r="D51" s="147"/>
      <c r="E51" s="45"/>
      <c r="F51" s="147"/>
      <c r="G51" s="45"/>
      <c r="H51" s="147"/>
      <c r="I51" s="45"/>
      <c r="J51" s="147"/>
      <c r="L51" s="195"/>
    </row>
    <row r="52" spans="2:12" x14ac:dyDescent="0.25">
      <c r="B52" s="69" t="s">
        <v>109</v>
      </c>
      <c r="C52" s="98"/>
      <c r="D52" s="54" t="s">
        <v>701</v>
      </c>
      <c r="E52" s="45"/>
      <c r="F52" s="146"/>
      <c r="G52" s="45"/>
      <c r="H52" s="146"/>
      <c r="I52" s="45"/>
      <c r="J52" s="146"/>
      <c r="L52" s="197" t="s">
        <v>107</v>
      </c>
    </row>
    <row r="53" spans="2:12" x14ac:dyDescent="0.25">
      <c r="B53" s="82" t="s">
        <v>110</v>
      </c>
      <c r="C53" s="98"/>
      <c r="D53" s="55" t="s">
        <v>702</v>
      </c>
      <c r="E53" s="45"/>
      <c r="F53" s="145"/>
      <c r="G53" s="45"/>
      <c r="H53" s="145"/>
      <c r="I53" s="45"/>
      <c r="J53" s="145"/>
      <c r="L53" s="102">
        <v>1</v>
      </c>
    </row>
    <row r="54" spans="2:12" x14ac:dyDescent="0.25">
      <c r="B54" s="69" t="s">
        <v>111</v>
      </c>
      <c r="C54" s="98"/>
      <c r="D54" s="55" t="s">
        <v>703</v>
      </c>
      <c r="E54" s="45"/>
      <c r="F54" s="145"/>
      <c r="G54" s="45"/>
      <c r="H54" s="145"/>
      <c r="I54" s="45"/>
      <c r="J54" s="145"/>
      <c r="L54" s="77">
        <v>1</v>
      </c>
    </row>
    <row r="55" spans="2:12" ht="33" x14ac:dyDescent="0.25">
      <c r="B55" s="82" t="s">
        <v>112</v>
      </c>
      <c r="C55" s="98"/>
      <c r="D55" s="55" t="s">
        <v>729</v>
      </c>
      <c r="E55" s="45"/>
      <c r="F55" s="146"/>
      <c r="G55" s="148"/>
      <c r="H55" s="146"/>
      <c r="I55" s="148"/>
      <c r="J55" s="146"/>
      <c r="L55" s="83" t="s">
        <v>107</v>
      </c>
    </row>
    <row r="56" spans="2:12" ht="33" x14ac:dyDescent="0.25">
      <c r="B56" s="69" t="s">
        <v>113</v>
      </c>
      <c r="C56" s="98"/>
      <c r="D56" s="55" t="s">
        <v>721</v>
      </c>
      <c r="E56" s="45"/>
      <c r="F56" s="84">
        <f>IF(OR(F55&lt;0,F54&lt;0,F$10&lt;0,F53&lt;0,F52&lt;0),"ungültige Angabe bei "&amp;$B$10&amp;" oder "&amp;$B52&amp;" bis "&amp;$B55,IF(AND(F55=0,F$10=0),0,F55/F$10))</f>
        <v>0</v>
      </c>
      <c r="G56" s="198"/>
      <c r="H56" s="84">
        <f>IF(OR(H55&lt;0,H54&lt;0,H$10&lt;0,H53&lt;0,H52&lt;0),"ungültige Angabe bei "&amp;$B$10&amp;" oder "&amp;$B52&amp;" bis "&amp;$B55,IF(AND(H55=0,H$10=0),0,H55/H$10))</f>
        <v>0</v>
      </c>
      <c r="I56" s="198"/>
      <c r="J56" s="84">
        <f>IF(OR(J55&lt;0,J54&lt;0,J$10&lt;0,J53&lt;0,J52&lt;0),"ungültige Angabe bei "&amp;$B$10&amp;" oder "&amp;$B52&amp;" bis "&amp;$B55,IF(AND(J55=0,J$10=0),0,J55/J$10))</f>
        <v>0</v>
      </c>
      <c r="L56" s="83" t="s">
        <v>107</v>
      </c>
    </row>
    <row r="57" spans="2:12" x14ac:dyDescent="0.25">
      <c r="B57" s="18"/>
      <c r="C57" s="98"/>
      <c r="L57" s="195"/>
    </row>
    <row r="58" spans="2:12" x14ac:dyDescent="0.25">
      <c r="B58" s="173" t="s">
        <v>114</v>
      </c>
      <c r="C58" s="177"/>
      <c r="D58" s="175" t="s">
        <v>86</v>
      </c>
      <c r="E58" s="45"/>
      <c r="F58" s="49">
        <v>2013</v>
      </c>
      <c r="G58" s="45"/>
      <c r="H58" s="49">
        <v>2014</v>
      </c>
      <c r="I58" s="45"/>
      <c r="J58" s="49">
        <v>2015</v>
      </c>
      <c r="L58" s="176" t="s">
        <v>49</v>
      </c>
    </row>
    <row r="59" spans="2:12" x14ac:dyDescent="0.25">
      <c r="B59" s="190"/>
      <c r="C59" s="98"/>
      <c r="D59" s="147"/>
      <c r="E59" s="45"/>
      <c r="F59" s="147"/>
      <c r="G59" s="45"/>
      <c r="H59" s="147"/>
      <c r="I59" s="45"/>
      <c r="J59" s="147"/>
      <c r="L59" s="195"/>
    </row>
    <row r="60" spans="2:12" x14ac:dyDescent="0.25">
      <c r="B60" s="69" t="s">
        <v>115</v>
      </c>
      <c r="C60" s="98"/>
      <c r="D60" s="54" t="s">
        <v>704</v>
      </c>
      <c r="E60" s="45"/>
      <c r="F60" s="146"/>
      <c r="G60" s="45"/>
      <c r="H60" s="146"/>
      <c r="I60" s="45"/>
      <c r="J60" s="146"/>
      <c r="L60" s="197" t="s">
        <v>107</v>
      </c>
    </row>
    <row r="61" spans="2:12" x14ac:dyDescent="0.25">
      <c r="B61" s="82" t="s">
        <v>116</v>
      </c>
      <c r="C61" s="98"/>
      <c r="D61" s="55" t="s">
        <v>705</v>
      </c>
      <c r="E61" s="45"/>
      <c r="F61" s="145"/>
      <c r="G61" s="45"/>
      <c r="H61" s="145"/>
      <c r="I61" s="45"/>
      <c r="J61" s="145"/>
      <c r="L61" s="102">
        <v>1</v>
      </c>
    </row>
    <row r="62" spans="2:12" ht="33" x14ac:dyDescent="0.25">
      <c r="B62" s="69" t="s">
        <v>117</v>
      </c>
      <c r="C62" s="98"/>
      <c r="D62" s="55" t="s">
        <v>732</v>
      </c>
      <c r="E62" s="45"/>
      <c r="F62" s="145"/>
      <c r="G62" s="45"/>
      <c r="H62" s="145"/>
      <c r="I62" s="45"/>
      <c r="J62" s="145"/>
      <c r="L62" s="77">
        <v>1</v>
      </c>
    </row>
    <row r="63" spans="2:12" ht="33" x14ac:dyDescent="0.25">
      <c r="B63" s="82" t="s">
        <v>118</v>
      </c>
      <c r="C63" s="98"/>
      <c r="D63" s="55" t="s">
        <v>733</v>
      </c>
      <c r="E63" s="45"/>
      <c r="F63" s="149"/>
      <c r="G63" s="148"/>
      <c r="H63" s="146"/>
      <c r="I63" s="148"/>
      <c r="J63" s="146"/>
      <c r="L63" s="83" t="s">
        <v>107</v>
      </c>
    </row>
    <row r="64" spans="2:12" ht="33" x14ac:dyDescent="0.25">
      <c r="B64" s="69" t="s">
        <v>119</v>
      </c>
      <c r="C64" s="98"/>
      <c r="D64" s="55" t="s">
        <v>720</v>
      </c>
      <c r="E64" s="45"/>
      <c r="F64" s="84">
        <f>IF(OR(F63&lt;0,F62&lt;0,F$10&lt;0,F61&lt;0,F60&lt;0),"ungültige Angabe bei "&amp;$B$10&amp;" oder "&amp;$B60&amp;" bis "&amp;$B63,IF(AND(F63=0,F$10=0),0,F63/F$10))</f>
        <v>0</v>
      </c>
      <c r="G64" s="198"/>
      <c r="H64" s="84">
        <f>IF(OR(H63&lt;0,H62&lt;0,H$10&lt;0,H61&lt;0,H60&lt;0),"ungültige Angabe bei "&amp;$B$10&amp;" oder "&amp;$B60&amp;" bis "&amp;$B63,IF(AND(H63=0,H$10=0),0,H63/H$10))</f>
        <v>0</v>
      </c>
      <c r="I64" s="198"/>
      <c r="J64" s="84">
        <f>IF(OR(J63&lt;0,J62&lt;0,J$10&lt;0,J61&lt;0,J60&lt;0),"ungültige Angabe bei "&amp;$B$10&amp;" oder "&amp;$B60&amp;" bis "&amp;$B63,IF(AND(J63=0,J$10=0),0,J63/J$10))</f>
        <v>0</v>
      </c>
      <c r="L64" s="83" t="s">
        <v>107</v>
      </c>
    </row>
    <row r="65" spans="1:12" x14ac:dyDescent="0.25">
      <c r="A65" s="100"/>
      <c r="B65" s="99"/>
      <c r="C65" s="99"/>
      <c r="D65" s="100"/>
      <c r="E65" s="100"/>
      <c r="F65" s="101"/>
      <c r="G65" s="100"/>
      <c r="H65" s="101"/>
      <c r="I65" s="100"/>
      <c r="J65" s="101"/>
      <c r="L65" s="195"/>
    </row>
    <row r="66" spans="1:12" x14ac:dyDescent="0.25">
      <c r="B66" s="173" t="s">
        <v>120</v>
      </c>
      <c r="C66" s="177"/>
      <c r="D66" s="49" t="s">
        <v>281</v>
      </c>
      <c r="E66" s="45"/>
      <c r="F66" s="49">
        <v>2013</v>
      </c>
      <c r="G66" s="45"/>
      <c r="H66" s="49">
        <v>2014</v>
      </c>
      <c r="I66" s="45"/>
      <c r="J66" s="49">
        <v>2015</v>
      </c>
      <c r="L66" s="176" t="s">
        <v>49</v>
      </c>
    </row>
    <row r="67" spans="1:12" x14ac:dyDescent="0.25">
      <c r="B67" s="190"/>
      <c r="C67" s="98"/>
      <c r="D67" s="147"/>
      <c r="E67" s="45"/>
      <c r="F67" s="147"/>
      <c r="G67" s="45"/>
      <c r="H67" s="147"/>
      <c r="I67" s="45"/>
      <c r="J67" s="147"/>
      <c r="L67" s="195"/>
    </row>
    <row r="68" spans="1:12" x14ac:dyDescent="0.25">
      <c r="B68" s="69" t="s">
        <v>125</v>
      </c>
      <c r="C68" s="98"/>
      <c r="D68" s="54" t="s">
        <v>706</v>
      </c>
      <c r="E68" s="45"/>
      <c r="F68" s="146"/>
      <c r="G68" s="45"/>
      <c r="H68" s="146"/>
      <c r="I68" s="45"/>
      <c r="J68" s="146"/>
      <c r="L68" s="197" t="s">
        <v>107</v>
      </c>
    </row>
    <row r="69" spans="1:12" x14ac:dyDescent="0.25">
      <c r="B69" s="69" t="s">
        <v>126</v>
      </c>
      <c r="C69" s="98"/>
      <c r="D69" s="55" t="s">
        <v>707</v>
      </c>
      <c r="E69" s="45"/>
      <c r="F69" s="145"/>
      <c r="G69" s="45"/>
      <c r="H69" s="145"/>
      <c r="I69" s="45"/>
      <c r="J69" s="145"/>
      <c r="L69" s="102">
        <v>1</v>
      </c>
    </row>
    <row r="70" spans="1:12" x14ac:dyDescent="0.25">
      <c r="B70" s="69" t="s">
        <v>141</v>
      </c>
      <c r="C70" s="98"/>
      <c r="D70" s="55" t="s">
        <v>708</v>
      </c>
      <c r="E70" s="45"/>
      <c r="F70" s="145"/>
      <c r="G70" s="45"/>
      <c r="H70" s="145"/>
      <c r="I70" s="45"/>
      <c r="J70" s="145"/>
      <c r="L70" s="77">
        <v>1</v>
      </c>
    </row>
    <row r="71" spans="1:12" x14ac:dyDescent="0.25">
      <c r="B71" s="69" t="s">
        <v>142</v>
      </c>
      <c r="C71" s="98"/>
      <c r="D71" s="55" t="s">
        <v>709</v>
      </c>
      <c r="E71" s="45"/>
      <c r="F71" s="146"/>
      <c r="G71" s="148"/>
      <c r="H71" s="146"/>
      <c r="I71" s="148"/>
      <c r="J71" s="146"/>
      <c r="L71" s="83" t="s">
        <v>107</v>
      </c>
    </row>
    <row r="72" spans="1:12" ht="33" x14ac:dyDescent="0.25">
      <c r="B72" s="69" t="s">
        <v>143</v>
      </c>
      <c r="C72" s="98"/>
      <c r="D72" s="55" t="s">
        <v>758</v>
      </c>
      <c r="E72" s="45"/>
      <c r="F72" s="88">
        <f>IF(OR(F70&lt;0,F71&lt;0),"ungültige Angabe bei "&amp;$B70&amp;" oder "&amp;$B71&amp;"",F71*0.5)</f>
        <v>0</v>
      </c>
      <c r="G72" s="198"/>
      <c r="H72" s="88">
        <f>IF(OR(H70&lt;0,H71&lt;0),"ungültige Angabe bei "&amp;$B70&amp;" oder "&amp;$B71&amp;"",H71*0.5)</f>
        <v>0</v>
      </c>
      <c r="I72" s="198"/>
      <c r="J72" s="88">
        <f>IF(OR(J70&lt;0,J71&lt;0),"ungültige Angabe bei "&amp;$B70&amp;" oder "&amp;$B71&amp;"",J71*0.5)</f>
        <v>0</v>
      </c>
      <c r="L72" s="83" t="s">
        <v>107</v>
      </c>
    </row>
    <row r="73" spans="1:12" ht="33" x14ac:dyDescent="0.25">
      <c r="B73" s="69" t="s">
        <v>144</v>
      </c>
      <c r="C73" s="98"/>
      <c r="D73" s="55" t="s">
        <v>728</v>
      </c>
      <c r="E73" s="45"/>
      <c r="F73" s="84">
        <f>IF(OR(F72&lt;0,F71&lt;0,F$10&lt;0,F70&lt;0,F70&lt;0,F69&lt;0),"ungültige Angabe bei "&amp;$B$10&amp;" oder "&amp;$B68&amp;" bis "&amp;$B71,IF(AND(F72=0,F$10=0),0,F72/F$10))</f>
        <v>0</v>
      </c>
      <c r="G73" s="198"/>
      <c r="H73" s="84">
        <f>IF(OR(H72&lt;0,H71&lt;0,H$10&lt;0,H70&lt;0,H70&lt;0,H69&lt;0),"ungültige Angabe bei "&amp;$B$10&amp;" oder "&amp;$B68&amp;" bis "&amp;$B71,IF(AND(H72=0,H$10=0),0,H72/H$10))</f>
        <v>0</v>
      </c>
      <c r="I73" s="198"/>
      <c r="J73" s="84">
        <f>IF(OR(J72&lt;0,J71&lt;0,J$10&lt;0,J70&lt;0,J70&lt;0,J69&lt;0),"ungültige Angabe bei "&amp;$B$10&amp;" oder "&amp;$B68&amp;" bis "&amp;$B71,IF(AND(J72=0,J$10=0),0,J72/J$10))</f>
        <v>0</v>
      </c>
      <c r="L73" s="102" t="s">
        <v>107</v>
      </c>
    </row>
    <row r="74" spans="1:12" x14ac:dyDescent="0.25">
      <c r="B74" s="98"/>
      <c r="C74" s="98"/>
      <c r="D74" s="45"/>
      <c r="E74" s="45"/>
      <c r="F74" s="45"/>
      <c r="G74" s="45"/>
      <c r="H74" s="45"/>
      <c r="I74" s="45"/>
      <c r="J74" s="45"/>
      <c r="L74" s="195"/>
    </row>
    <row r="75" spans="1:12" x14ac:dyDescent="0.25">
      <c r="B75" s="173" t="s">
        <v>121</v>
      </c>
      <c r="C75" s="177"/>
      <c r="D75" s="175" t="s">
        <v>85</v>
      </c>
      <c r="E75" s="45"/>
      <c r="F75" s="49">
        <v>2013</v>
      </c>
      <c r="G75" s="45"/>
      <c r="H75" s="49">
        <v>2014</v>
      </c>
      <c r="I75" s="45"/>
      <c r="J75" s="49">
        <v>2015</v>
      </c>
      <c r="L75" s="176" t="s">
        <v>49</v>
      </c>
    </row>
    <row r="76" spans="1:12" x14ac:dyDescent="0.25">
      <c r="B76" s="99"/>
      <c r="C76" s="99"/>
      <c r="D76" s="100"/>
      <c r="E76" s="100"/>
      <c r="F76" s="101"/>
      <c r="G76" s="100"/>
      <c r="H76" s="101"/>
      <c r="I76" s="100"/>
      <c r="J76" s="101"/>
      <c r="L76" s="195"/>
    </row>
    <row r="77" spans="1:12" x14ac:dyDescent="0.25">
      <c r="B77" s="103" t="s">
        <v>122</v>
      </c>
      <c r="C77" s="99"/>
      <c r="D77" s="104" t="s">
        <v>417</v>
      </c>
      <c r="E77" s="100"/>
      <c r="F77" s="105">
        <f>SUM(F72,F63,F55,F47)</f>
        <v>0</v>
      </c>
      <c r="G77" s="100"/>
      <c r="H77" s="105">
        <f>SUM(H72,H63,H55,H47)</f>
        <v>0</v>
      </c>
      <c r="I77" s="100"/>
      <c r="J77" s="105">
        <f>SUM(J72,J63,J55,J47)</f>
        <v>0</v>
      </c>
      <c r="L77" s="199" t="s">
        <v>107</v>
      </c>
    </row>
    <row r="78" spans="1:12" x14ac:dyDescent="0.25">
      <c r="B78" s="103" t="s">
        <v>123</v>
      </c>
      <c r="C78" s="99"/>
      <c r="D78" s="104" t="str">
        <f>D75</f>
        <v>SAIDI gesamt</v>
      </c>
      <c r="E78" s="100"/>
      <c r="F78" s="84">
        <f>IF(AND(F77=0,F$10=0),0,F77/F10)</f>
        <v>0</v>
      </c>
      <c r="G78" s="100"/>
      <c r="H78" s="84">
        <f>IF(AND(H77=0,H$10=0),0,H77/H10)</f>
        <v>0</v>
      </c>
      <c r="I78" s="100"/>
      <c r="J78" s="84">
        <f>IF(AND(J77=0,J$10=0),0,J77/J10)</f>
        <v>0</v>
      </c>
      <c r="L78" s="102" t="s">
        <v>107</v>
      </c>
    </row>
    <row r="79" spans="1:12" x14ac:dyDescent="0.25">
      <c r="B79" s="98"/>
      <c r="C79" s="98"/>
      <c r="D79" s="45"/>
      <c r="E79" s="45"/>
      <c r="F79" s="45"/>
      <c r="G79" s="45"/>
      <c r="H79" s="45"/>
      <c r="I79" s="45"/>
      <c r="J79" s="45"/>
      <c r="L79" s="195"/>
    </row>
    <row r="80" spans="1:12" x14ac:dyDescent="0.25">
      <c r="B80" s="173" t="s">
        <v>291</v>
      </c>
      <c r="C80" s="177"/>
      <c r="D80" s="175" t="s">
        <v>87</v>
      </c>
      <c r="E80" s="45"/>
      <c r="F80" s="49">
        <v>2013</v>
      </c>
      <c r="G80" s="45"/>
      <c r="H80" s="49">
        <v>2014</v>
      </c>
      <c r="I80" s="45"/>
      <c r="J80" s="49">
        <v>2015</v>
      </c>
      <c r="L80" s="176" t="s">
        <v>49</v>
      </c>
    </row>
    <row r="81" spans="2:12" x14ac:dyDescent="0.25">
      <c r="B81" s="190"/>
      <c r="C81" s="98"/>
      <c r="D81" s="147"/>
      <c r="E81" s="45"/>
      <c r="F81" s="147"/>
      <c r="G81" s="45"/>
      <c r="H81" s="147"/>
      <c r="I81" s="45"/>
      <c r="J81" s="147"/>
      <c r="L81" s="195"/>
    </row>
    <row r="82" spans="2:12" x14ac:dyDescent="0.25">
      <c r="B82" s="69" t="s">
        <v>128</v>
      </c>
      <c r="C82" s="98"/>
      <c r="D82" s="54" t="s">
        <v>710</v>
      </c>
      <c r="E82" s="45"/>
      <c r="F82" s="146"/>
      <c r="G82" s="45"/>
      <c r="H82" s="146"/>
      <c r="I82" s="45"/>
      <c r="J82" s="146"/>
      <c r="L82" s="199" t="s">
        <v>107</v>
      </c>
    </row>
    <row r="83" spans="2:12" x14ac:dyDescent="0.25">
      <c r="B83" s="69" t="s">
        <v>129</v>
      </c>
      <c r="C83" s="98"/>
      <c r="D83" s="55" t="s">
        <v>711</v>
      </c>
      <c r="E83" s="45"/>
      <c r="F83" s="145"/>
      <c r="G83" s="45"/>
      <c r="H83" s="145"/>
      <c r="I83" s="45"/>
      <c r="J83" s="145"/>
      <c r="L83" s="102">
        <v>1</v>
      </c>
    </row>
    <row r="84" spans="2:12" ht="33" x14ac:dyDescent="0.25">
      <c r="B84" s="69" t="s">
        <v>145</v>
      </c>
      <c r="C84" s="98"/>
      <c r="D84" s="55" t="s">
        <v>726</v>
      </c>
      <c r="E84" s="45"/>
      <c r="F84" s="145"/>
      <c r="G84" s="45"/>
      <c r="H84" s="145"/>
      <c r="I84" s="45"/>
      <c r="J84" s="145"/>
      <c r="L84" s="77">
        <v>1</v>
      </c>
    </row>
    <row r="85" spans="2:12" ht="33" x14ac:dyDescent="0.25">
      <c r="B85" s="69" t="s">
        <v>146</v>
      </c>
      <c r="C85" s="98"/>
      <c r="D85" s="55" t="s">
        <v>725</v>
      </c>
      <c r="E85" s="45"/>
      <c r="F85" s="146"/>
      <c r="G85" s="148"/>
      <c r="H85" s="146"/>
      <c r="I85" s="148"/>
      <c r="J85" s="146"/>
      <c r="L85" s="83" t="s">
        <v>107</v>
      </c>
    </row>
    <row r="86" spans="2:12" ht="33" x14ac:dyDescent="0.25">
      <c r="B86" s="69" t="s">
        <v>147</v>
      </c>
      <c r="C86" s="98"/>
      <c r="D86" s="55" t="s">
        <v>727</v>
      </c>
      <c r="E86" s="45"/>
      <c r="F86" s="84">
        <f>IF(OR(F85&lt;0,F84&lt;0,F$10&lt;0,F83&lt;0,F82&lt;0),"ungültige Angabe bei "&amp;$B$10&amp;" oder "&amp;$B82&amp;" bis "&amp;$B85,IF(AND(F85=0,F$10=0),0,F85/F$10))</f>
        <v>0</v>
      </c>
      <c r="G86" s="198"/>
      <c r="H86" s="84">
        <f>IF(OR(H85&lt;0,H84&lt;0,H$10&lt;0,H83&lt;0,H82&lt;0),"ungültige Angabe bei "&amp;$B$10&amp;" oder "&amp;$B82&amp;" bis "&amp;$B85,IF(AND(H85=0,H$10=0),0,H85/H$10))</f>
        <v>0</v>
      </c>
      <c r="I86" s="198"/>
      <c r="J86" s="84">
        <f>IF(OR(J85&lt;0,J84&lt;0,J$10&lt;0,J83&lt;0,J82&lt;0),"ungültige Angabe bei "&amp;$B$10&amp;" oder "&amp;$B82&amp;" bis "&amp;$B85,IF(AND(J85=0,J$10=0),0,J85/J$10))</f>
        <v>0</v>
      </c>
      <c r="L86" s="83" t="s">
        <v>107</v>
      </c>
    </row>
    <row r="87" spans="2:12" x14ac:dyDescent="0.25">
      <c r="B87" s="98"/>
      <c r="C87" s="98"/>
      <c r="D87" s="45"/>
      <c r="E87" s="45"/>
      <c r="F87" s="45"/>
      <c r="G87" s="45"/>
      <c r="H87" s="45"/>
      <c r="I87" s="45"/>
      <c r="J87" s="45"/>
      <c r="L87" s="195"/>
    </row>
    <row r="88" spans="2:12" x14ac:dyDescent="0.25">
      <c r="B88" s="173" t="s">
        <v>124</v>
      </c>
      <c r="C88" s="177"/>
      <c r="D88" s="175" t="s">
        <v>88</v>
      </c>
      <c r="E88" s="45"/>
      <c r="F88" s="49">
        <v>2013</v>
      </c>
      <c r="G88" s="45"/>
      <c r="H88" s="49">
        <v>2014</v>
      </c>
      <c r="I88" s="45"/>
      <c r="J88" s="49">
        <v>2015</v>
      </c>
      <c r="L88" s="176" t="s">
        <v>49</v>
      </c>
    </row>
    <row r="89" spans="2:12" x14ac:dyDescent="0.25">
      <c r="B89" s="190"/>
      <c r="C89" s="98"/>
      <c r="D89" s="147"/>
      <c r="E89" s="45"/>
      <c r="F89" s="147"/>
      <c r="G89" s="45"/>
      <c r="H89" s="147"/>
      <c r="I89" s="45"/>
      <c r="J89" s="147"/>
      <c r="L89" s="195"/>
    </row>
    <row r="90" spans="2:12" x14ac:dyDescent="0.25">
      <c r="B90" s="69" t="s">
        <v>127</v>
      </c>
      <c r="C90" s="98"/>
      <c r="D90" s="54" t="s">
        <v>712</v>
      </c>
      <c r="E90" s="45"/>
      <c r="F90" s="146"/>
      <c r="G90" s="45"/>
      <c r="H90" s="146"/>
      <c r="I90" s="45"/>
      <c r="J90" s="146"/>
      <c r="L90" s="199" t="s">
        <v>107</v>
      </c>
    </row>
    <row r="91" spans="2:12" x14ac:dyDescent="0.25">
      <c r="B91" s="69" t="s">
        <v>130</v>
      </c>
      <c r="C91" s="98"/>
      <c r="D91" s="55" t="s">
        <v>713</v>
      </c>
      <c r="E91" s="45"/>
      <c r="F91" s="145"/>
      <c r="G91" s="45"/>
      <c r="H91" s="145"/>
      <c r="I91" s="45"/>
      <c r="J91" s="145"/>
      <c r="L91" s="102">
        <v>1</v>
      </c>
    </row>
    <row r="92" spans="2:12" x14ac:dyDescent="0.25">
      <c r="B92" s="69" t="s">
        <v>131</v>
      </c>
      <c r="C92" s="98"/>
      <c r="D92" s="55" t="s">
        <v>714</v>
      </c>
      <c r="E92" s="45"/>
      <c r="F92" s="145"/>
      <c r="G92" s="45"/>
      <c r="H92" s="145"/>
      <c r="I92" s="45"/>
      <c r="J92" s="145"/>
      <c r="L92" s="77">
        <v>1</v>
      </c>
    </row>
    <row r="93" spans="2:12" x14ac:dyDescent="0.25">
      <c r="B93" s="69" t="s">
        <v>132</v>
      </c>
      <c r="C93" s="98"/>
      <c r="D93" s="55" t="s">
        <v>715</v>
      </c>
      <c r="E93" s="45"/>
      <c r="F93" s="146"/>
      <c r="G93" s="148"/>
      <c r="H93" s="146"/>
      <c r="I93" s="148"/>
      <c r="J93" s="146"/>
      <c r="L93" s="83" t="s">
        <v>107</v>
      </c>
    </row>
    <row r="94" spans="2:12" ht="33" x14ac:dyDescent="0.25">
      <c r="B94" s="69" t="s">
        <v>133</v>
      </c>
      <c r="C94" s="98"/>
      <c r="D94" s="55" t="s">
        <v>724</v>
      </c>
      <c r="E94" s="45"/>
      <c r="F94" s="84">
        <f>IF(OR(F93&lt;0,F92&lt;0,F$10&lt;0,F91&lt;0,F90&lt;0),"ungültige Angabe bei "&amp;$B$10&amp;" oder "&amp;$B90&amp;" bis "&amp;$B93,IF(AND(F93=0,F$10=0),0,F93/F$10))</f>
        <v>0</v>
      </c>
      <c r="G94" s="198"/>
      <c r="H94" s="84">
        <f>IF(OR(H93&lt;0,H92&lt;0,H$10&lt;0,H91&lt;0,H90&lt;0),"ungültige Angabe bei "&amp;$B$10&amp;" oder "&amp;$B90&amp;" bis "&amp;$B93,IF(AND(H93=0,H$10=0),0,H93/H$10))</f>
        <v>0</v>
      </c>
      <c r="I94" s="198"/>
      <c r="J94" s="84">
        <f>IF(OR(J93&lt;0,J92&lt;0,J$10&lt;0,J91&lt;0,J90&lt;0),"ungültige Angabe bei "&amp;$B$10&amp;" oder "&amp;$B90&amp;" bis "&amp;$B93,IF(AND(J93=0,J$10=0),0,J93/J$10))</f>
        <v>0</v>
      </c>
      <c r="L94" s="83" t="s">
        <v>107</v>
      </c>
    </row>
    <row r="95" spans="2:12" x14ac:dyDescent="0.25">
      <c r="B95" s="98"/>
      <c r="C95" s="98"/>
      <c r="D95" s="45"/>
      <c r="E95" s="45"/>
      <c r="F95" s="45"/>
      <c r="G95" s="45"/>
      <c r="H95" s="45"/>
      <c r="I95" s="45"/>
      <c r="J95" s="45"/>
      <c r="L95" s="195"/>
    </row>
    <row r="96" spans="2:12" x14ac:dyDescent="0.25">
      <c r="B96" s="173" t="s">
        <v>134</v>
      </c>
      <c r="C96" s="177"/>
      <c r="D96" s="49" t="s">
        <v>89</v>
      </c>
      <c r="E96" s="45"/>
      <c r="F96" s="49">
        <v>2013</v>
      </c>
      <c r="G96" s="45"/>
      <c r="H96" s="49">
        <v>2014</v>
      </c>
      <c r="I96" s="45"/>
      <c r="J96" s="49">
        <v>2015</v>
      </c>
      <c r="L96" s="176" t="s">
        <v>49</v>
      </c>
    </row>
    <row r="97" spans="2:12" x14ac:dyDescent="0.25">
      <c r="B97" s="190"/>
      <c r="C97" s="98"/>
      <c r="D97" s="147"/>
      <c r="E97" s="45"/>
      <c r="F97" s="147"/>
      <c r="G97" s="45"/>
      <c r="H97" s="147"/>
      <c r="I97" s="45"/>
      <c r="J97" s="147"/>
      <c r="L97" s="195"/>
    </row>
    <row r="98" spans="2:12" x14ac:dyDescent="0.25">
      <c r="B98" s="69" t="s">
        <v>135</v>
      </c>
      <c r="C98" s="98"/>
      <c r="D98" s="54" t="s">
        <v>716</v>
      </c>
      <c r="E98" s="45"/>
      <c r="F98" s="146"/>
      <c r="G98" s="45"/>
      <c r="H98" s="146"/>
      <c r="I98" s="45"/>
      <c r="J98" s="146"/>
      <c r="L98" s="199" t="s">
        <v>107</v>
      </c>
    </row>
    <row r="99" spans="2:12" x14ac:dyDescent="0.25">
      <c r="B99" s="69" t="s">
        <v>136</v>
      </c>
      <c r="C99" s="98"/>
      <c r="D99" s="55" t="s">
        <v>717</v>
      </c>
      <c r="E99" s="45"/>
      <c r="F99" s="145"/>
      <c r="G99" s="45"/>
      <c r="H99" s="145"/>
      <c r="I99" s="45"/>
      <c r="J99" s="145"/>
      <c r="L99" s="102">
        <v>1</v>
      </c>
    </row>
    <row r="100" spans="2:12" x14ac:dyDescent="0.25">
      <c r="B100" s="69" t="s">
        <v>137</v>
      </c>
      <c r="C100" s="98"/>
      <c r="D100" s="55" t="s">
        <v>718</v>
      </c>
      <c r="E100" s="45"/>
      <c r="F100" s="145"/>
      <c r="G100" s="45"/>
      <c r="H100" s="145"/>
      <c r="I100" s="45"/>
      <c r="J100" s="145"/>
      <c r="L100" s="77">
        <v>1</v>
      </c>
    </row>
    <row r="101" spans="2:12" x14ac:dyDescent="0.25">
      <c r="B101" s="69" t="s">
        <v>138</v>
      </c>
      <c r="C101" s="98"/>
      <c r="D101" s="55" t="s">
        <v>719</v>
      </c>
      <c r="E101" s="45"/>
      <c r="F101" s="146"/>
      <c r="G101" s="148"/>
      <c r="H101" s="146"/>
      <c r="I101" s="148"/>
      <c r="J101" s="146"/>
      <c r="L101" s="83" t="s">
        <v>107</v>
      </c>
    </row>
    <row r="102" spans="2:12" ht="33" x14ac:dyDescent="0.25">
      <c r="B102" s="69" t="s">
        <v>139</v>
      </c>
      <c r="C102" s="98"/>
      <c r="D102" s="55" t="s">
        <v>723</v>
      </c>
      <c r="E102" s="45"/>
      <c r="F102" s="84">
        <f>IF(OR(F101&lt;0,F100&lt;0,F$10&lt;0,F99&lt;0,F98&lt;0),"ungültige Angabe bei "&amp;$B$10&amp;" oder "&amp;$B98&amp;" bis "&amp;$B101,IF(AND(F101=0,F$10=0),0,F101/F$10))</f>
        <v>0</v>
      </c>
      <c r="G102" s="198"/>
      <c r="H102" s="84">
        <f>IF(OR(H101&lt;0,H100&lt;0,H$10&lt;0,H99&lt;0,H98&lt;0),"ungültige Angabe bei "&amp;$B$10&amp;" oder "&amp;$B98&amp;" bis "&amp;$B101,IF(AND(H101=0,H$10=0),0,H101/H$10))</f>
        <v>0</v>
      </c>
      <c r="I102" s="198"/>
      <c r="J102" s="84">
        <f>IF(OR(J101&lt;0,J100&lt;0,J$10&lt;0,J99&lt;0,J98&lt;0),"ungültige Angabe bei "&amp;$B$10&amp;" oder "&amp;$B98&amp;" bis "&amp;$B101,IF(AND(J101=0,J$10=0),0,J101/J$10))</f>
        <v>0</v>
      </c>
      <c r="L102" s="83" t="s">
        <v>107</v>
      </c>
    </row>
    <row r="103" spans="2:12" x14ac:dyDescent="0.25">
      <c r="B103" s="98"/>
      <c r="C103" s="98"/>
      <c r="D103" s="45"/>
      <c r="E103" s="45"/>
      <c r="F103" s="45"/>
      <c r="G103" s="45"/>
      <c r="H103" s="45"/>
      <c r="I103" s="45"/>
      <c r="J103" s="45"/>
    </row>
  </sheetData>
  <sheetProtection password="FDF3" sheet="1" objects="1" scenarios="1"/>
  <dataConsolidate/>
  <conditionalFormatting sqref="F31:F36 H31:H36 J31:J36">
    <cfRule type="cellIs" dxfId="38" priority="87" operator="lessThan">
      <formula>0</formula>
    </cfRule>
  </conditionalFormatting>
  <conditionalFormatting sqref="F37 H37 J37">
    <cfRule type="cellIs" dxfId="37" priority="85" operator="lessThan">
      <formula>0</formula>
    </cfRule>
  </conditionalFormatting>
  <conditionalFormatting sqref="F44 H44 J44 F52 H52 J52 F60 H60 J60 F68 H68 J68 F82 H82 J82 F90 H90 J90 F98 H98 J98">
    <cfRule type="cellIs" dxfId="36" priority="74" operator="lessThan">
      <formula>0</formula>
    </cfRule>
  </conditionalFormatting>
  <conditionalFormatting sqref="J99 F53 H53 J53 F61 H61 J61 F69 H69 J69 F83 H83 J83 F91 H91 J91 F99 H99 F45 H45 J45">
    <cfRule type="cellIs" dxfId="35" priority="51" operator="lessThan">
      <formula>0</formula>
    </cfRule>
  </conditionalFormatting>
  <conditionalFormatting sqref="H47 J47 F55 H55 J55 H63 J63 F71 H71 J71 F85 H85 J85 F93 H93 J93 F101 H101 J101 F47 F63 F9 H9 J9">
    <cfRule type="cellIs" dxfId="34" priority="47" operator="lessThan">
      <formula>0</formula>
    </cfRule>
  </conditionalFormatting>
  <conditionalFormatting sqref="F8 H8 J8 F14 H14 J14 F18:F19 H18:H19 J18:J19 D8">
    <cfRule type="cellIs" dxfId="33" priority="19" operator="lessThan">
      <formula>0</formula>
    </cfRule>
  </conditionalFormatting>
  <conditionalFormatting sqref="F69 H69 J69 F83 H83 J83 F61 H61 J61 F53 H53 J53 J99 H99 J45 F91 H91 J91 F99">
    <cfRule type="expression" dxfId="32" priority="50">
      <formula>AND(F45&lt;&gt;0,OR(F44=0,F$10=0))</formula>
    </cfRule>
  </conditionalFormatting>
  <conditionalFormatting sqref="J100 H100 F100 F92 H92 J92 F84 H84 J84 F70 H70 J70 F62 H62 J62 F54 H54 J54 F46 H46 J46">
    <cfRule type="cellIs" dxfId="31" priority="6" operator="notBetween">
      <formula>0</formula>
      <formula>F$10</formula>
    </cfRule>
  </conditionalFormatting>
  <conditionalFormatting sqref="F24 H24 J24">
    <cfRule type="cellIs" dxfId="30" priority="5" operator="notBetween">
      <formula>0</formula>
      <formula>F$23</formula>
    </cfRule>
  </conditionalFormatting>
  <conditionalFormatting sqref="J26 H26 F26">
    <cfRule type="cellIs" dxfId="29" priority="4" operator="notBetween">
      <formula>0</formula>
      <formula>F$25</formula>
    </cfRule>
  </conditionalFormatting>
  <conditionalFormatting sqref="F47 H47 J47 F55 H55 J55 F63 H63 J63 F71 H71 J71 F85 H85 J85 F93 H93 J93 F101 H101 J101">
    <cfRule type="expression" dxfId="28" priority="44">
      <formula>AND(F47&lt;&gt;0,OR(F46=0,F45=0,F44=0,F$10=0))</formula>
    </cfRule>
  </conditionalFormatting>
  <conditionalFormatting sqref="F23 H23 J23">
    <cfRule type="cellIs" dxfId="27" priority="3" operator="lessThan">
      <formula>0</formula>
    </cfRule>
  </conditionalFormatting>
  <conditionalFormatting sqref="F25 H25 J25">
    <cfRule type="cellIs" dxfId="26" priority="2" operator="lessThan">
      <formula>0</formula>
    </cfRule>
  </conditionalFormatting>
  <dataValidations count="8">
    <dataValidation type="whole" showInputMessage="1" showErrorMessage="1" sqref="F54 H54 J54 J62 H62 F62 F70 H70 J70 F84 H84 J84 F92 H92 J92 F100 H100 J100 F46 H46 J46">
      <formula1>0</formula1>
      <formula2>F$10</formula2>
    </dataValidation>
    <dataValidation type="decimal" showInputMessage="1" showErrorMessage="1" sqref="J24 H24 F24">
      <formula1>0</formula1>
      <formula2>F$23</formula2>
    </dataValidation>
    <dataValidation type="decimal" showInputMessage="1" showErrorMessage="1" sqref="F26 H26 J26">
      <formula1>0</formula1>
      <formula2>F$25</formula2>
    </dataValidation>
    <dataValidation type="whole" operator="greaterThanOrEqual" showInputMessage="1" showErrorMessage="1" sqref="F13 F30:H37 J30:J38 F38 J8:J11 F8:F11 H38 H13 H8:H11 J13">
      <formula1>0</formula1>
    </dataValidation>
    <dataValidation type="decimal" operator="greaterThanOrEqual" showInputMessage="1" showErrorMessage="1" error="Angabe muss größer oder gleich Null sein" sqref="F44 J68 H68 F68 J90 H90 F90 J82 H82 F82 J60 H60 F60 J44 H98 F98 J52 H52 F52 H44 J98">
      <formula1>0</formula1>
    </dataValidation>
    <dataValidation type="whole" operator="greaterThanOrEqual" showInputMessage="1" showErrorMessage="1" error="Angabe muss größer oder gleich Null sein" sqref="H69 J69 H53 F53 J83 H61 F61 H83 F99 F83 H99 J53 J61 H91 J99 F91 F69 J91">
      <formula1>0</formula1>
    </dataValidation>
    <dataValidation type="decimal" operator="greaterThanOrEqual" allowBlank="1" showInputMessage="1" showErrorMessage="1" sqref="H15 J72 J18:J20 H18:H20 F72 F18:F20 H72 J15 F15">
      <formula1>0</formula1>
    </dataValidation>
    <dataValidation type="decimal" operator="greaterThanOrEqual" showInputMessage="1" showErrorMessage="1" sqref="F14 J73 H73 F73 F85:F86 J93:J94 H93:H94 F63:F64 J85:J86 H85:H86 J71 H71 F71 J55:J56 J63:J64 H63:H64 J47:J48 F55:F56 H55:H56 H47:H48 F101:F102 F47:F48 J101:J102 F93:F94 H101:H102 F23 J23 H23 F25 J25 H25 J14 H14">
      <formula1>0</formula1>
    </dataValidation>
  </dataValidations>
  <hyperlinks>
    <hyperlink ref="D12" location="'0_Datendefinitionen'!D9" display="versorgte Fläche der eigenen NS"/>
    <hyperlink ref="D16" location="'0_Datendefinitionen'!D11" display="zeitgleiche Jahreshöchstlast (zJHL)"/>
    <hyperlink ref="D23" location="'0_Datendefinitionen'!D14" display="SKL der Kabel in der eigenen NS"/>
    <hyperlink ref="D24" location="'0_Datendefinitionen'!D15" display="davon SKL der Hausanschlussleitungen Kabel in der eigenen NS-Ebene"/>
    <hyperlink ref="D25" location="'0_Datendefinitionen'!D16" display="SKL der Freileitungen in der eigenen NS"/>
    <hyperlink ref="D26" location="'0_Datendefinitionen'!D17" display="davon SKL der Hausanschlussleitungen Freileitungen in der eigenen NS"/>
    <hyperlink ref="D30" location="'0_Datendefinitionen'!D18" display="Anzahl der Anschlusspunkte der Letztverbraucher in der eigenen NS"/>
    <hyperlink ref="D42" location="'0_Datendefinitionen'!D25" display="atmosphärische Einwirkungen"/>
    <hyperlink ref="D50" location="'0_Datendefinitionen'!D26" display="Einwirkungen Dritter"/>
    <hyperlink ref="D58" location="'0_Datendefinitionen'!D27" display="Zuständigkeit Netzbetreiber/kein erkennbarer Anlass"/>
    <hyperlink ref="D75" location="'0_Datendefinitionen'!D35" display="SAIDI gesamt"/>
    <hyperlink ref="D80" location="'0_Datendefinitionen'!D28" display="Rückwirkungsstörungen"/>
    <hyperlink ref="D88" location="'0_Datendefinitionen'!D29" display="höhere Gewalt"/>
    <hyperlink ref="D31" location="'0_Datendefinitionen'!D19" display="Anzahl der Anschlusspunkte der Straßenbeleuchtung in der eigenen NS"/>
    <hyperlink ref="D32" location="'0_Datendefinitionen'!D20" display="Anzahl der Anschlusspunkte von fremden Netz- und Umspannebenen auf gleicher Netz- und Umspannebene in der eigenen NS"/>
    <hyperlink ref="D36" location="'0_Datendefinitionen'!D21" display="Anzahl der Anschlusspunkte von nachgelagerten fremden Netz- und Umspannebenen in der eigenen MS/NS"/>
    <hyperlink ref="D33" location="'0_Datendefinitionen'!D18" display="Anzahl der Anschlusspunkte der Letztverbraucher der eigenen MS/NS"/>
    <hyperlink ref="D34" location="'0_Datendefinitionen'!D19" display="Anzahl der Anschlusspunkte der Straßenbeleuchtung in der eigenen MS/NS"/>
    <hyperlink ref="D35" location="'0_Datendefinitionen'!D20" display="Anzahl der Anschlusspunkte von fremden Netz- und Umspannebenen auf gleicher Netz- und Umspannebene in der eigenen MS/NS"/>
    <hyperlink ref="D9" location="'0_Datendefinitionen'!D8" display="Anzahl der Letztverbraucher der eignen MS/NS"/>
    <hyperlink ref="D6" location="'0_Datendefinitionen'!D8" display="Anzahl der Letztverbraucher (LV)"/>
    <hyperlink ref="D21" location="'0_Datendefinitionen'!D12" display="Stromkreislänge (SKL)"/>
    <hyperlink ref="D37" location="'0_Datendefinitionen'!D22" display="Anzahl der Anschlusspunkte von nachgelagerten eigenen Netz- und Umspannebenen in der eigenen MS/NS"/>
  </hyperlinks>
  <printOptions horizontalCentered="1"/>
  <pageMargins left="0.19685039370078741" right="0.19685039370078741" top="0.78740157480314965" bottom="0.78740157480314965" header="0.31496062992125984" footer="0.31496062992125984"/>
  <pageSetup paperSize="9" scale="48" fitToHeight="2" orientation="portrait" r:id="rId1"/>
  <headerFooter>
    <oddFooter>&amp;L&amp;"Segoe UI,Standard"&amp;9&amp;Z&amp;F; &amp;A&amp;R&amp;"Segoe UI,Standard"&amp;9&amp;D; &amp;P von &amp;N</oddFooter>
  </headerFooter>
  <rowBreaks count="1" manualBreakCount="1">
    <brk id="39" max="12" man="1"/>
  </rowBreaks>
  <ignoredErrors>
    <ignoredError sqref="B79 B52:B56 B67 B44:B48 B81 B68:B73 B77:B78 B82:B86 B90:B94 B98:B102 B60:B64 B8:B10 B19 B23:B24 B30:B37 B25:B26 B38"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M114"/>
  <sheetViews>
    <sheetView showGridLines="0" view="pageBreakPreview" zoomScaleNormal="130" zoomScaleSheetLayoutView="100" workbookViewId="0"/>
  </sheetViews>
  <sheetFormatPr baseColWidth="10" defaultRowHeight="16.5" x14ac:dyDescent="0.25"/>
  <cols>
    <col min="1" max="1" width="1.28515625" style="5" customWidth="1"/>
    <col min="2" max="2" width="7" style="5" bestFit="1" customWidth="1"/>
    <col min="3" max="3" width="1.28515625" style="26" customWidth="1"/>
    <col min="4" max="4" width="75.140625" style="5" customWidth="1"/>
    <col min="5" max="5" width="1.28515625" style="5" customWidth="1"/>
    <col min="6" max="6" width="28.7109375" style="5" bestFit="1" customWidth="1"/>
    <col min="7" max="7" width="1.28515625" style="5" customWidth="1"/>
    <col min="8" max="8" width="28.7109375" style="5" bestFit="1" customWidth="1"/>
    <col min="9" max="9" width="1.28515625" style="5" customWidth="1"/>
    <col min="10" max="10" width="28.7109375" style="5" bestFit="1" customWidth="1"/>
    <col min="11" max="11" width="1.28515625" style="5" customWidth="1"/>
    <col min="12" max="12" width="10" style="78" bestFit="1" customWidth="1"/>
    <col min="13" max="13" width="1.28515625" style="5" customWidth="1"/>
    <col min="14" max="16384" width="11.42578125" style="5"/>
  </cols>
  <sheetData>
    <row r="1" spans="1:13" ht="24" x14ac:dyDescent="0.25">
      <c r="A1" s="15"/>
      <c r="B1" s="13">
        <f>'2_Niederspannung'!B40+1</f>
        <v>6</v>
      </c>
      <c r="C1" s="14"/>
      <c r="D1" s="15" t="s">
        <v>67</v>
      </c>
      <c r="E1" s="15"/>
      <c r="F1" s="15"/>
      <c r="G1" s="15"/>
      <c r="H1" s="15"/>
      <c r="I1" s="15"/>
      <c r="J1" s="15"/>
      <c r="K1" s="15"/>
      <c r="L1" s="80"/>
      <c r="M1" s="15"/>
    </row>
    <row r="2" spans="1:13" x14ac:dyDescent="0.25">
      <c r="B2" s="11"/>
      <c r="C2" s="7"/>
    </row>
    <row r="3" spans="1:13" x14ac:dyDescent="0.25">
      <c r="B3" s="6" t="s">
        <v>401</v>
      </c>
      <c r="C3" s="7"/>
    </row>
    <row r="4" spans="1:13" x14ac:dyDescent="0.25">
      <c r="B4" s="6" t="s">
        <v>757</v>
      </c>
      <c r="C4" s="7"/>
    </row>
    <row r="5" spans="1:13" x14ac:dyDescent="0.25">
      <c r="B5" s="6"/>
      <c r="C5" s="7"/>
    </row>
    <row r="6" spans="1:13" x14ac:dyDescent="0.25">
      <c r="B6" s="24" t="s">
        <v>69</v>
      </c>
      <c r="C6" s="7"/>
      <c r="D6" s="25" t="s">
        <v>336</v>
      </c>
      <c r="E6" s="26"/>
      <c r="F6" s="25">
        <v>2013</v>
      </c>
      <c r="G6" s="26"/>
      <c r="H6" s="25">
        <v>2014</v>
      </c>
      <c r="I6" s="26"/>
      <c r="J6" s="25">
        <v>2015</v>
      </c>
      <c r="L6" s="66" t="s">
        <v>49</v>
      </c>
    </row>
    <row r="7" spans="1:13" s="26" customFormat="1" x14ac:dyDescent="0.25">
      <c r="B7" s="22"/>
      <c r="C7" s="7"/>
      <c r="D7" s="67"/>
      <c r="F7" s="67"/>
      <c r="H7" s="67"/>
      <c r="J7" s="67"/>
      <c r="L7" s="68"/>
    </row>
    <row r="8" spans="1:13" x14ac:dyDescent="0.25">
      <c r="B8" s="28" t="s">
        <v>339</v>
      </c>
      <c r="C8" s="7"/>
      <c r="D8" s="150" t="s">
        <v>337</v>
      </c>
      <c r="E8" s="26"/>
      <c r="F8" s="142"/>
      <c r="G8" s="26"/>
      <c r="H8" s="142"/>
      <c r="I8" s="26"/>
      <c r="J8" s="142"/>
      <c r="L8" s="70" t="s">
        <v>47</v>
      </c>
    </row>
    <row r="9" spans="1:13" ht="33" x14ac:dyDescent="0.25">
      <c r="B9" s="28" t="s">
        <v>340</v>
      </c>
      <c r="C9" s="7"/>
      <c r="D9" s="150" t="s">
        <v>338</v>
      </c>
      <c r="E9" s="26"/>
      <c r="F9" s="37"/>
      <c r="G9" s="26"/>
      <c r="H9" s="37"/>
      <c r="I9" s="26"/>
      <c r="J9" s="37"/>
      <c r="L9" s="71" t="s">
        <v>47</v>
      </c>
    </row>
    <row r="10" spans="1:13" x14ac:dyDescent="0.25">
      <c r="B10" s="28" t="s">
        <v>419</v>
      </c>
      <c r="C10" s="7"/>
      <c r="D10" s="55" t="s">
        <v>418</v>
      </c>
      <c r="E10" s="26"/>
      <c r="F10" s="92">
        <f>IF(OR(F8&lt;0,F9&lt;0),"ungültige Angabe",SUM(F8:F9))</f>
        <v>0</v>
      </c>
      <c r="G10" s="85"/>
      <c r="H10" s="92">
        <f>IF(OR(H8&lt;0,H9&lt;0),"ungültige Angabe",SUM(H8:H9))</f>
        <v>0</v>
      </c>
      <c r="I10" s="26"/>
      <c r="J10" s="92">
        <f>IF(OR(J8&lt;0,J9&lt;0),"ungültige Angabe",SUM(J8:J9))</f>
        <v>0</v>
      </c>
      <c r="L10" s="71" t="s">
        <v>47</v>
      </c>
    </row>
    <row r="11" spans="1:13" x14ac:dyDescent="0.25">
      <c r="B11" s="11"/>
      <c r="C11" s="7"/>
    </row>
    <row r="12" spans="1:13" x14ac:dyDescent="0.25">
      <c r="B12" s="24" t="s">
        <v>70</v>
      </c>
      <c r="C12" s="7"/>
      <c r="D12" s="151" t="s">
        <v>341</v>
      </c>
      <c r="E12" s="26"/>
      <c r="F12" s="25">
        <v>2013</v>
      </c>
      <c r="G12" s="26"/>
      <c r="H12" s="25">
        <v>2014</v>
      </c>
      <c r="I12" s="26"/>
      <c r="J12" s="25">
        <v>2015</v>
      </c>
      <c r="L12" s="66" t="s">
        <v>49</v>
      </c>
    </row>
    <row r="13" spans="1:13" s="26" customFormat="1" x14ac:dyDescent="0.25">
      <c r="B13" s="7"/>
      <c r="C13" s="7"/>
      <c r="L13" s="73"/>
    </row>
    <row r="14" spans="1:13" ht="28.5" x14ac:dyDescent="0.25">
      <c r="B14" s="28" t="s">
        <v>342</v>
      </c>
      <c r="C14" s="7"/>
      <c r="D14" s="152" t="s">
        <v>376</v>
      </c>
      <c r="E14" s="26"/>
      <c r="F14" s="140"/>
      <c r="G14" s="26"/>
      <c r="H14" s="140"/>
      <c r="I14" s="26"/>
      <c r="J14" s="140"/>
      <c r="L14" s="70">
        <v>1</v>
      </c>
    </row>
    <row r="15" spans="1:13" x14ac:dyDescent="0.25">
      <c r="B15" s="28" t="s">
        <v>343</v>
      </c>
      <c r="C15" s="7"/>
      <c r="D15" s="150" t="s">
        <v>377</v>
      </c>
      <c r="E15" s="26"/>
      <c r="F15" s="141"/>
      <c r="G15" s="26"/>
      <c r="H15" s="141"/>
      <c r="I15" s="26"/>
      <c r="J15" s="141"/>
      <c r="L15" s="71">
        <v>1</v>
      </c>
    </row>
    <row r="16" spans="1:13" x14ac:dyDescent="0.25">
      <c r="B16" s="28" t="s">
        <v>344</v>
      </c>
      <c r="C16" s="7"/>
      <c r="D16" s="31" t="s">
        <v>335</v>
      </c>
      <c r="E16" s="26"/>
      <c r="F16" s="92">
        <f>IF(OR(F14&lt;0,F15&lt;0),"ungültige Angabe",SUM(F14:F15))</f>
        <v>0</v>
      </c>
      <c r="G16" s="85"/>
      <c r="H16" s="92">
        <f>IF(OR(H14&lt;0,H15&lt;0),"ungültige Angabe",SUM(H14:H15))</f>
        <v>0</v>
      </c>
      <c r="I16" s="26"/>
      <c r="J16" s="92">
        <f>IF(OR(J14&lt;0,J15&lt;0),"ungültige Angabe",SUM(J14:J15))</f>
        <v>0</v>
      </c>
      <c r="L16" s="71">
        <v>1</v>
      </c>
    </row>
    <row r="17" spans="1:13" x14ac:dyDescent="0.25">
      <c r="B17" s="11"/>
      <c r="C17" s="7"/>
    </row>
    <row r="18" spans="1:13" x14ac:dyDescent="0.25">
      <c r="B18" s="24" t="s">
        <v>370</v>
      </c>
      <c r="C18" s="7"/>
      <c r="D18" s="150" t="s">
        <v>375</v>
      </c>
      <c r="E18" s="26"/>
      <c r="F18" s="25">
        <v>2013</v>
      </c>
      <c r="G18" s="26"/>
      <c r="H18" s="25">
        <v>2014</v>
      </c>
      <c r="I18" s="26"/>
      <c r="J18" s="25">
        <v>2015</v>
      </c>
      <c r="L18" s="66" t="s">
        <v>49</v>
      </c>
    </row>
    <row r="19" spans="1:13" s="26" customFormat="1" x14ac:dyDescent="0.25">
      <c r="B19" s="22"/>
      <c r="C19" s="7"/>
      <c r="D19" s="67"/>
      <c r="F19" s="67"/>
      <c r="H19" s="67"/>
      <c r="J19" s="67"/>
      <c r="L19" s="68"/>
    </row>
    <row r="20" spans="1:13" x14ac:dyDescent="0.25">
      <c r="C20" s="7"/>
      <c r="E20" s="26"/>
      <c r="F20" s="142"/>
      <c r="G20" s="26"/>
      <c r="H20" s="142"/>
      <c r="I20" s="26"/>
      <c r="J20" s="142"/>
      <c r="L20" s="93" t="s">
        <v>51</v>
      </c>
    </row>
    <row r="21" spans="1:13" x14ac:dyDescent="0.25">
      <c r="B21" s="11"/>
      <c r="C21" s="7"/>
    </row>
    <row r="22" spans="1:13" x14ac:dyDescent="0.25">
      <c r="B22" s="24" t="s">
        <v>371</v>
      </c>
      <c r="C22" s="7"/>
      <c r="D22" s="151" t="s">
        <v>148</v>
      </c>
      <c r="E22" s="26"/>
      <c r="F22" s="25">
        <v>2013</v>
      </c>
      <c r="G22" s="26"/>
      <c r="H22" s="25">
        <v>2014</v>
      </c>
      <c r="I22" s="26"/>
      <c r="J22" s="25">
        <v>2015</v>
      </c>
      <c r="L22" s="66" t="s">
        <v>49</v>
      </c>
    </row>
    <row r="23" spans="1:13" s="26" customFormat="1" x14ac:dyDescent="0.25">
      <c r="B23" s="27"/>
      <c r="C23" s="7"/>
      <c r="D23" s="72"/>
      <c r="F23" s="72"/>
      <c r="H23" s="72"/>
      <c r="J23" s="72"/>
      <c r="L23" s="73"/>
    </row>
    <row r="24" spans="1:13" ht="17.25" x14ac:dyDescent="0.25">
      <c r="B24" s="28" t="s">
        <v>372</v>
      </c>
      <c r="C24" s="7"/>
      <c r="D24" s="29" t="s">
        <v>433</v>
      </c>
      <c r="E24" s="26"/>
      <c r="F24" s="140"/>
      <c r="G24" s="26"/>
      <c r="H24" s="140"/>
      <c r="I24" s="26"/>
      <c r="J24" s="142"/>
      <c r="L24" s="70" t="s">
        <v>106</v>
      </c>
    </row>
    <row r="25" spans="1:13" ht="17.25" x14ac:dyDescent="0.25">
      <c r="B25" s="28" t="s">
        <v>373</v>
      </c>
      <c r="C25" s="7"/>
      <c r="D25" s="31" t="s">
        <v>434</v>
      </c>
      <c r="E25" s="26"/>
      <c r="F25" s="141"/>
      <c r="G25" s="26"/>
      <c r="H25" s="141"/>
      <c r="I25" s="26"/>
      <c r="J25" s="37"/>
      <c r="L25" s="71" t="s">
        <v>106</v>
      </c>
    </row>
    <row r="26" spans="1:13" x14ac:dyDescent="0.25">
      <c r="B26" s="11"/>
      <c r="C26" s="7"/>
      <c r="H26" s="94"/>
    </row>
    <row r="27" spans="1:13" ht="24" x14ac:dyDescent="0.25">
      <c r="A27" s="95"/>
      <c r="B27" s="13">
        <f>B1+1</f>
        <v>7</v>
      </c>
      <c r="C27" s="79"/>
      <c r="D27" s="95" t="s">
        <v>68</v>
      </c>
      <c r="E27" s="95"/>
      <c r="F27" s="95"/>
      <c r="G27" s="95"/>
      <c r="H27" s="95"/>
      <c r="I27" s="95"/>
      <c r="J27" s="95"/>
      <c r="K27" s="95"/>
      <c r="L27" s="96"/>
      <c r="M27" s="95"/>
    </row>
    <row r="28" spans="1:13" x14ac:dyDescent="0.25">
      <c r="B28" s="11"/>
      <c r="C28" s="7"/>
    </row>
    <row r="29" spans="1:13" x14ac:dyDescent="0.25">
      <c r="B29" s="11" t="s">
        <v>401</v>
      </c>
      <c r="C29" s="7"/>
    </row>
    <row r="30" spans="1:13" x14ac:dyDescent="0.25">
      <c r="B30" s="6" t="s">
        <v>368</v>
      </c>
      <c r="C30" s="7"/>
    </row>
    <row r="31" spans="1:13" x14ac:dyDescent="0.25">
      <c r="B31" s="11"/>
      <c r="C31" s="7"/>
    </row>
    <row r="32" spans="1:13" x14ac:dyDescent="0.25">
      <c r="B32" s="24" t="s">
        <v>149</v>
      </c>
      <c r="C32" s="22"/>
      <c r="D32" s="151" t="s">
        <v>37</v>
      </c>
      <c r="E32" s="26"/>
      <c r="F32" s="25">
        <v>2013</v>
      </c>
      <c r="G32" s="26"/>
      <c r="H32" s="25">
        <v>2014</v>
      </c>
      <c r="I32" s="26"/>
      <c r="J32" s="25">
        <v>2015</v>
      </c>
      <c r="L32" s="66" t="s">
        <v>49</v>
      </c>
    </row>
    <row r="33" spans="2:12" x14ac:dyDescent="0.25">
      <c r="B33" s="27"/>
      <c r="C33" s="7"/>
      <c r="D33" s="72"/>
      <c r="E33" s="26"/>
      <c r="F33" s="72"/>
      <c r="G33" s="26"/>
      <c r="H33" s="72"/>
      <c r="I33" s="26"/>
      <c r="J33" s="72"/>
    </row>
    <row r="34" spans="2:12" x14ac:dyDescent="0.25">
      <c r="B34" s="28" t="s">
        <v>150</v>
      </c>
      <c r="C34" s="7"/>
      <c r="D34" s="54" t="str">
        <f>"Dauer aller VU mit dem Anlass "&amp;D32</f>
        <v>Dauer aller VU mit dem Anlass atmosphärische Einwirkungen</v>
      </c>
      <c r="E34" s="26"/>
      <c r="F34" s="142"/>
      <c r="G34" s="26"/>
      <c r="H34" s="142"/>
      <c r="I34" s="26"/>
      <c r="J34" s="142"/>
      <c r="L34" s="91" t="s">
        <v>107</v>
      </c>
    </row>
    <row r="35" spans="2:12" x14ac:dyDescent="0.25">
      <c r="B35" s="75" t="s">
        <v>151</v>
      </c>
      <c r="C35" s="7"/>
      <c r="D35" s="55" t="str">
        <f>"Anzahl aller VU mit dem Anlass "&amp;D32</f>
        <v>Anzahl aller VU mit dem Anlass atmosphärische Einwirkungen</v>
      </c>
      <c r="E35" s="26"/>
      <c r="F35" s="140"/>
      <c r="G35" s="26"/>
      <c r="H35" s="140"/>
      <c r="I35" s="26"/>
      <c r="J35" s="140"/>
      <c r="L35" s="81">
        <v>1</v>
      </c>
    </row>
    <row r="36" spans="2:12" ht="33" x14ac:dyDescent="0.25">
      <c r="B36" s="69" t="s">
        <v>152</v>
      </c>
      <c r="C36" s="7"/>
      <c r="D36" s="150" t="str">
        <f>"Summe der unterbrochenen Bemessungsscheinleistung in MVA der ONT aller VU mit dem Anlass "&amp;D32</f>
        <v>Summe der unterbrochenen Bemessungsscheinleistung in MVA der ONT aller VU mit dem Anlass atmosphärische Einwirkungen</v>
      </c>
      <c r="E36" s="26"/>
      <c r="F36" s="146"/>
      <c r="G36" s="74"/>
      <c r="H36" s="146"/>
      <c r="I36" s="74"/>
      <c r="J36" s="146"/>
      <c r="L36" s="77" t="s">
        <v>47</v>
      </c>
    </row>
    <row r="37" spans="2:12" ht="33" x14ac:dyDescent="0.25">
      <c r="B37" s="82" t="s">
        <v>153</v>
      </c>
      <c r="C37" s="7"/>
      <c r="D37" s="150" t="str">
        <f>"Summe der unterbrochenen Bemessungsscheinleistung in MVA der LVT aller VU mit dem Anlass "&amp;D32</f>
        <v>Summe der unterbrochenen Bemessungsscheinleistung in MVA der LVT aller VU mit dem Anlass atmosphärische Einwirkungen</v>
      </c>
      <c r="E37" s="26"/>
      <c r="F37" s="146"/>
      <c r="G37" s="74"/>
      <c r="H37" s="146"/>
      <c r="I37" s="74"/>
      <c r="J37" s="146"/>
      <c r="L37" s="77" t="s">
        <v>47</v>
      </c>
    </row>
    <row r="38" spans="2:12" ht="33" x14ac:dyDescent="0.25">
      <c r="B38" s="69" t="s">
        <v>154</v>
      </c>
      <c r="C38" s="7"/>
      <c r="D38" s="55" t="str">
        <f>"Summe der unterbrochenen MVA-Minuten* ONT aller VU mit dem Anlass "&amp;D32</f>
        <v>Summe der unterbrochenen MVA-Minuten* ONT aller VU mit dem Anlass atmosphärische Einwirkungen</v>
      </c>
      <c r="E38" s="26"/>
      <c r="F38" s="146"/>
      <c r="G38" s="26"/>
      <c r="H38" s="146"/>
      <c r="I38" s="26"/>
      <c r="J38" s="146"/>
      <c r="L38" s="77" t="s">
        <v>157</v>
      </c>
    </row>
    <row r="39" spans="2:12" ht="33" x14ac:dyDescent="0.25">
      <c r="B39" s="82" t="s">
        <v>155</v>
      </c>
      <c r="C39" s="7"/>
      <c r="D39" s="55" t="str">
        <f>"Summe der unterbrochenen MVA-Minuten* LVT aller VU mit dem Anlass "&amp;D32</f>
        <v>Summe der unterbrochenen MVA-Minuten* LVT aller VU mit dem Anlass atmosphärische Einwirkungen</v>
      </c>
      <c r="E39" s="26"/>
      <c r="F39" s="146"/>
      <c r="G39" s="26"/>
      <c r="H39" s="146"/>
      <c r="I39" s="26"/>
      <c r="J39" s="146"/>
      <c r="L39" s="77" t="s">
        <v>157</v>
      </c>
    </row>
    <row r="40" spans="2:12" ht="33" x14ac:dyDescent="0.25">
      <c r="B40" s="69" t="s">
        <v>156</v>
      </c>
      <c r="C40" s="7"/>
      <c r="D40" s="55" t="str">
        <f>"Summe der unterbrochenen MVA-Minuten aller VU mit dem Anlass "&amp;D32</f>
        <v>Summe der unterbrochenen MVA-Minuten aller VU mit dem Anlass atmosphärische Einwirkungen</v>
      </c>
      <c r="E40" s="26"/>
      <c r="F40" s="97">
        <f>IF(OR(F39&lt;0,F38&lt;0,F37&lt;0,F36&lt;0,F35&lt;0,F34&lt;0,F$9&lt;0,F$8&lt;0),"ungültige Angabe in "&amp;$B$10&amp;" oder "&amp;$B34&amp;" bis "&amp;$B39,SUM(F38,F39))</f>
        <v>0</v>
      </c>
      <c r="G40" s="85"/>
      <c r="H40" s="97">
        <f>IF(OR(H39&lt;0,H38&lt;0,H37&lt;0,H36&lt;0,H35&lt;0,H34&lt;0,H$9&lt;0,H$8&lt;0),"ungültige Angabe in "&amp;$B$10&amp;" oder "&amp;$B34&amp;" bis "&amp;$B39,SUM(H38,H39))</f>
        <v>0</v>
      </c>
      <c r="I40" s="26"/>
      <c r="J40" s="97">
        <f>IF(OR(J39&lt;0,J38&lt;0,J37&lt;0,J36&lt;0,J35&lt;0,J34&lt;0,J$9&lt;0,J$8&lt;0),"ungültige Angabe in "&amp;$B$10&amp;" oder "&amp;$B34&amp;" bis "&amp;$B39,SUM(J38,J39))</f>
        <v>0</v>
      </c>
      <c r="L40" s="77" t="s">
        <v>157</v>
      </c>
    </row>
    <row r="41" spans="2:12" x14ac:dyDescent="0.25">
      <c r="B41" s="82" t="s">
        <v>158</v>
      </c>
      <c r="C41" s="98"/>
      <c r="D41" s="55" t="str">
        <f>"ASIDI mit dem Anlass "&amp;D32</f>
        <v>ASIDI mit dem Anlass atmosphärische Einwirkungen</v>
      </c>
      <c r="E41" s="26"/>
      <c r="F41" s="84">
        <f>IF(OR(F40&lt;0,F$10&lt;0),"ungültige Angabe",IF(AND(F40=0,F$10=0),0,F40/F$10))</f>
        <v>0</v>
      </c>
      <c r="G41" s="85"/>
      <c r="H41" s="84">
        <f>IF(OR(H40&lt;0,H$10&lt;0),"ungültige Angabe",IF(AND(H40=0,H$10=0),0,H40/H$10))</f>
        <v>0</v>
      </c>
      <c r="I41" s="85"/>
      <c r="J41" s="84">
        <f>IF(OR(J40&lt;0,J$10&lt;0),"ungültige Angabe",IF(AND(J40=0,J$10=0),0,J40/J$10))</f>
        <v>0</v>
      </c>
      <c r="L41" s="83" t="s">
        <v>107</v>
      </c>
    </row>
    <row r="42" spans="2:12" x14ac:dyDescent="0.25">
      <c r="B42" s="27"/>
      <c r="C42" s="7"/>
      <c r="D42" s="72"/>
      <c r="E42" s="26"/>
      <c r="F42" s="26"/>
      <c r="G42" s="26"/>
      <c r="H42" s="26"/>
      <c r="I42" s="26"/>
      <c r="J42" s="26"/>
    </row>
    <row r="43" spans="2:12" x14ac:dyDescent="0.25">
      <c r="B43" s="24" t="s">
        <v>71</v>
      </c>
      <c r="C43" s="22"/>
      <c r="D43" s="151" t="s">
        <v>36</v>
      </c>
      <c r="E43" s="26"/>
      <c r="F43" s="25">
        <v>2013</v>
      </c>
      <c r="G43" s="26"/>
      <c r="H43" s="25">
        <v>2014</v>
      </c>
      <c r="I43" s="26"/>
      <c r="J43" s="25">
        <v>2015</v>
      </c>
      <c r="L43" s="66" t="s">
        <v>49</v>
      </c>
    </row>
    <row r="44" spans="2:12" x14ac:dyDescent="0.25">
      <c r="B44" s="27"/>
      <c r="C44" s="7"/>
      <c r="D44" s="72"/>
      <c r="E44" s="26"/>
      <c r="F44" s="72"/>
      <c r="G44" s="26"/>
      <c r="H44" s="72"/>
      <c r="I44" s="26"/>
      <c r="J44" s="72"/>
    </row>
    <row r="45" spans="2:12" x14ac:dyDescent="0.25">
      <c r="B45" s="28" t="s">
        <v>72</v>
      </c>
      <c r="C45" s="7"/>
      <c r="D45" s="54" t="str">
        <f>"Dauer aller VU mit dem Anlass "&amp;D43</f>
        <v>Dauer aller VU mit dem Anlass Einwirkungen Dritter</v>
      </c>
      <c r="E45" s="26"/>
      <c r="F45" s="142"/>
      <c r="G45" s="26"/>
      <c r="H45" s="142"/>
      <c r="I45" s="26"/>
      <c r="J45" s="142"/>
      <c r="L45" s="91" t="s">
        <v>107</v>
      </c>
    </row>
    <row r="46" spans="2:12" x14ac:dyDescent="0.25">
      <c r="B46" s="75" t="s">
        <v>73</v>
      </c>
      <c r="C46" s="7"/>
      <c r="D46" s="55" t="str">
        <f>"Anzahl aller VU mit dem Anlass "&amp;D43</f>
        <v>Anzahl aller VU mit dem Anlass Einwirkungen Dritter</v>
      </c>
      <c r="E46" s="26"/>
      <c r="F46" s="141"/>
      <c r="G46" s="26"/>
      <c r="H46" s="141"/>
      <c r="I46" s="26"/>
      <c r="J46" s="141"/>
      <c r="L46" s="81">
        <v>1</v>
      </c>
    </row>
    <row r="47" spans="2:12" ht="33" x14ac:dyDescent="0.25">
      <c r="B47" s="28" t="s">
        <v>74</v>
      </c>
      <c r="C47" s="7"/>
      <c r="D47" s="150" t="str">
        <f>"Summe der unterbrochenen Bemessungsscheinleistung in MVA der ONT aller VU mit dem Anlass "&amp;D43</f>
        <v>Summe der unterbrochenen Bemessungsscheinleistung in MVA der ONT aller VU mit dem Anlass Einwirkungen Dritter</v>
      </c>
      <c r="E47" s="26"/>
      <c r="F47" s="146"/>
      <c r="G47" s="74"/>
      <c r="H47" s="146"/>
      <c r="I47" s="74"/>
      <c r="J47" s="146"/>
      <c r="L47" s="71" t="s">
        <v>47</v>
      </c>
    </row>
    <row r="48" spans="2:12" ht="33" x14ac:dyDescent="0.25">
      <c r="B48" s="75" t="s">
        <v>75</v>
      </c>
      <c r="C48" s="7"/>
      <c r="D48" s="150" t="str">
        <f>"Summe der unterbrochenen Bemessungsscheinleistung in MVA der LVT aller VU mit dem Anlass "&amp;D43</f>
        <v>Summe der unterbrochenen Bemessungsscheinleistung in MVA der LVT aller VU mit dem Anlass Einwirkungen Dritter</v>
      </c>
      <c r="E48" s="26"/>
      <c r="F48" s="146"/>
      <c r="G48" s="74"/>
      <c r="H48" s="146"/>
      <c r="I48" s="74"/>
      <c r="J48" s="146"/>
      <c r="L48" s="71" t="s">
        <v>47</v>
      </c>
    </row>
    <row r="49" spans="1:12" ht="33" x14ac:dyDescent="0.25">
      <c r="B49" s="28" t="s">
        <v>76</v>
      </c>
      <c r="C49" s="7"/>
      <c r="D49" s="55" t="str">
        <f>"Summe der unterbrochenen MVA-Minuten* ONT aller VU mit dem Anlass "&amp;D43</f>
        <v>Summe der unterbrochenen MVA-Minuten* ONT aller VU mit dem Anlass Einwirkungen Dritter</v>
      </c>
      <c r="E49" s="26"/>
      <c r="F49" s="146"/>
      <c r="G49" s="26"/>
      <c r="H49" s="146"/>
      <c r="I49" s="26"/>
      <c r="J49" s="146"/>
      <c r="L49" s="71" t="s">
        <v>157</v>
      </c>
    </row>
    <row r="50" spans="1:12" ht="33" x14ac:dyDescent="0.25">
      <c r="B50" s="75" t="s">
        <v>159</v>
      </c>
      <c r="C50" s="7"/>
      <c r="D50" s="55" t="str">
        <f>"Summe der unterbrochenen MVA-Minuten* LVT aller VU mit dem Anlass "&amp;D43</f>
        <v>Summe der unterbrochenen MVA-Minuten* LVT aller VU mit dem Anlass Einwirkungen Dritter</v>
      </c>
      <c r="E50" s="26"/>
      <c r="F50" s="146"/>
      <c r="G50" s="26"/>
      <c r="H50" s="146"/>
      <c r="I50" s="26"/>
      <c r="J50" s="146"/>
      <c r="L50" s="71" t="s">
        <v>157</v>
      </c>
    </row>
    <row r="51" spans="1:12" ht="33" x14ac:dyDescent="0.25">
      <c r="B51" s="28" t="s">
        <v>160</v>
      </c>
      <c r="C51" s="7"/>
      <c r="D51" s="55" t="str">
        <f>"Summe der unterbrochenen MVA-Minuten aller VU mit dem Anlass "&amp;D43</f>
        <v>Summe der unterbrochenen MVA-Minuten aller VU mit dem Anlass Einwirkungen Dritter</v>
      </c>
      <c r="E51" s="26"/>
      <c r="F51" s="97">
        <f>IF(OR(F50&lt;0,F49&lt;0,F48&lt;0,F47&lt;0,F46&lt;0,F45&lt;0,F$9&lt;0,F$8&lt;0),"ungültige Angabe in "&amp;$B$10&amp;" oder "&amp;$B45&amp;" bis "&amp;$B50,SUM(F49,F50))</f>
        <v>0</v>
      </c>
      <c r="G51" s="85"/>
      <c r="H51" s="97">
        <f>IF(OR(H50&lt;0,H49&lt;0,H48&lt;0,H47&lt;0,H46&lt;0,H45&lt;0,H$9&lt;0,H$8&lt;0),"ungültige Angabe in "&amp;$B$10&amp;" oder "&amp;$B45&amp;" bis "&amp;$B50,SUM(H49,H50))</f>
        <v>0</v>
      </c>
      <c r="I51" s="26"/>
      <c r="J51" s="97">
        <f>IF(OR(J50&lt;0,J49&lt;0,J48&lt;0,J47&lt;0,J46&lt;0,J45&lt;0,J$9&lt;0,J$8&lt;0),"ungültige Angabe in "&amp;$B$10&amp;" oder "&amp;$B45&amp;" bis "&amp;$B50,SUM(J49,J50))</f>
        <v>0</v>
      </c>
      <c r="L51" s="71" t="s">
        <v>157</v>
      </c>
    </row>
    <row r="52" spans="1:12" x14ac:dyDescent="0.25">
      <c r="B52" s="75" t="s">
        <v>161</v>
      </c>
      <c r="C52" s="98"/>
      <c r="D52" s="55" t="str">
        <f>"ASIDI mit dem Anlass "&amp;D43</f>
        <v>ASIDI mit dem Anlass Einwirkungen Dritter</v>
      </c>
      <c r="E52" s="26"/>
      <c r="F52" s="84">
        <f>IF(OR(F51&lt;0,F$10&lt;0),"ungültige Angabe",IF(AND(F51=0,F$10=0),0,F51/F$10))</f>
        <v>0</v>
      </c>
      <c r="G52" s="85"/>
      <c r="H52" s="84">
        <f>IF(OR(H51&lt;0,H$10&lt;0),"ungültige Angabe",IF(AND(H51=0,H$10=0),0,H51/H$10))</f>
        <v>0</v>
      </c>
      <c r="I52" s="85"/>
      <c r="J52" s="84">
        <f>IF(OR(J51&lt;0,J$10&lt;0),"ungültige Angabe",IF(AND(J51=0,J$10=0),0,J51/J$10))</f>
        <v>0</v>
      </c>
      <c r="L52" s="86" t="s">
        <v>107</v>
      </c>
    </row>
    <row r="53" spans="1:12" x14ac:dyDescent="0.25">
      <c r="B53" s="11"/>
      <c r="C53" s="7"/>
    </row>
    <row r="54" spans="1:12" x14ac:dyDescent="0.25">
      <c r="B54" s="24" t="s">
        <v>264</v>
      </c>
      <c r="C54" s="22"/>
      <c r="D54" s="151" t="s">
        <v>86</v>
      </c>
      <c r="E54" s="26"/>
      <c r="F54" s="25">
        <v>2013</v>
      </c>
      <c r="G54" s="26"/>
      <c r="H54" s="25">
        <v>2014</v>
      </c>
      <c r="I54" s="26"/>
      <c r="J54" s="25">
        <v>2015</v>
      </c>
      <c r="L54" s="66" t="s">
        <v>49</v>
      </c>
    </row>
    <row r="55" spans="1:12" x14ac:dyDescent="0.25">
      <c r="B55" s="27"/>
      <c r="C55" s="7"/>
      <c r="D55" s="72"/>
      <c r="E55" s="26"/>
      <c r="F55" s="72"/>
      <c r="G55" s="26"/>
      <c r="H55" s="72"/>
      <c r="I55" s="26"/>
      <c r="J55" s="72"/>
    </row>
    <row r="56" spans="1:12" ht="33" x14ac:dyDescent="0.25">
      <c r="B56" s="28" t="s">
        <v>265</v>
      </c>
      <c r="C56" s="7"/>
      <c r="D56" s="54" t="str">
        <f>"Dauer aller VU mit dem Anlass "&amp;D54</f>
        <v>Dauer aller VU mit dem Anlass Zuständigkeit Netzbetreiber/kein erkennbarer Anlass</v>
      </c>
      <c r="E56" s="26"/>
      <c r="F56" s="142"/>
      <c r="G56" s="26"/>
      <c r="H56" s="142"/>
      <c r="I56" s="26"/>
      <c r="J56" s="142"/>
      <c r="L56" s="91" t="s">
        <v>107</v>
      </c>
    </row>
    <row r="57" spans="1:12" ht="33" x14ac:dyDescent="0.25">
      <c r="B57" s="75" t="s">
        <v>266</v>
      </c>
      <c r="C57" s="7"/>
      <c r="D57" s="55" t="str">
        <f>"Anzahl aller VU mit dem Anlass "&amp;D54</f>
        <v>Anzahl aller VU mit dem Anlass Zuständigkeit Netzbetreiber/kein erkennbarer Anlass</v>
      </c>
      <c r="E57" s="26"/>
      <c r="F57" s="141"/>
      <c r="G57" s="26"/>
      <c r="H57" s="141"/>
      <c r="I57" s="26"/>
      <c r="J57" s="141"/>
      <c r="L57" s="81">
        <v>1</v>
      </c>
    </row>
    <row r="58" spans="1:12" ht="33" x14ac:dyDescent="0.25">
      <c r="B58" s="28" t="s">
        <v>267</v>
      </c>
      <c r="C58" s="7"/>
      <c r="D58" s="150" t="str">
        <f>"Summe der unterbrochenen Bemessungsscheinleistung in MVA der ONT aller VU mit dem Anlass "&amp;D54</f>
        <v>Summe der unterbrochenen Bemessungsscheinleistung in MVA der ONT aller VU mit dem Anlass Zuständigkeit Netzbetreiber/kein erkennbarer Anlass</v>
      </c>
      <c r="E58" s="26"/>
      <c r="F58" s="146"/>
      <c r="G58" s="74"/>
      <c r="H58" s="146"/>
      <c r="I58" s="74"/>
      <c r="J58" s="146"/>
      <c r="L58" s="71" t="s">
        <v>47</v>
      </c>
    </row>
    <row r="59" spans="1:12" ht="33" x14ac:dyDescent="0.25">
      <c r="B59" s="75" t="s">
        <v>268</v>
      </c>
      <c r="C59" s="7"/>
      <c r="D59" s="150" t="str">
        <f>"Summe der unterbrochenen Bemessungsscheinleistung in MVA der LVT aller VU mit dem Anlass "&amp;D54</f>
        <v>Summe der unterbrochenen Bemessungsscheinleistung in MVA der LVT aller VU mit dem Anlass Zuständigkeit Netzbetreiber/kein erkennbarer Anlass</v>
      </c>
      <c r="E59" s="26"/>
      <c r="F59" s="146"/>
      <c r="G59" s="74"/>
      <c r="H59" s="146"/>
      <c r="I59" s="74"/>
      <c r="J59" s="146"/>
      <c r="L59" s="71" t="s">
        <v>47</v>
      </c>
    </row>
    <row r="60" spans="1:12" ht="33" x14ac:dyDescent="0.25">
      <c r="B60" s="28" t="s">
        <v>269</v>
      </c>
      <c r="C60" s="7"/>
      <c r="D60" s="55" t="str">
        <f>"Summe der unterbrochenen MVA-Minuten* ONT aller VU mit dem Anlass "&amp;D54</f>
        <v>Summe der unterbrochenen MVA-Minuten* ONT aller VU mit dem Anlass Zuständigkeit Netzbetreiber/kein erkennbarer Anlass</v>
      </c>
      <c r="E60" s="26"/>
      <c r="F60" s="146"/>
      <c r="G60" s="26"/>
      <c r="H60" s="146"/>
      <c r="I60" s="26"/>
      <c r="J60" s="146"/>
      <c r="L60" s="71" t="s">
        <v>157</v>
      </c>
    </row>
    <row r="61" spans="1:12" ht="33" x14ac:dyDescent="0.25">
      <c r="B61" s="75" t="s">
        <v>270</v>
      </c>
      <c r="C61" s="7"/>
      <c r="D61" s="55" t="str">
        <f>"Summe der unterbrochenen MVA-Minuten* LVT aller VU mit dem Anlass "&amp;D54</f>
        <v>Summe der unterbrochenen MVA-Minuten* LVT aller VU mit dem Anlass Zuständigkeit Netzbetreiber/kein erkennbarer Anlass</v>
      </c>
      <c r="E61" s="26"/>
      <c r="F61" s="146"/>
      <c r="G61" s="26"/>
      <c r="H61" s="146"/>
      <c r="I61" s="26"/>
      <c r="J61" s="146"/>
      <c r="L61" s="71" t="s">
        <v>157</v>
      </c>
    </row>
    <row r="62" spans="1:12" ht="33" x14ac:dyDescent="0.25">
      <c r="B62" s="28" t="s">
        <v>271</v>
      </c>
      <c r="C62" s="7"/>
      <c r="D62" s="55" t="str">
        <f>"Summe der unterbrochenen MVA-Minuten aller VU mit dem Anlass "&amp;D54</f>
        <v>Summe der unterbrochenen MVA-Minuten aller VU mit dem Anlass Zuständigkeit Netzbetreiber/kein erkennbarer Anlass</v>
      </c>
      <c r="E62" s="26"/>
      <c r="F62" s="97">
        <f>IF(OR(F61&lt;0,F60&lt;0,F59&lt;0,F58&lt;0,F57&lt;0,F56&lt;0,F$9&lt;0,F$8&lt;0),"ungültige Angabe in "&amp;$B$10&amp;" oder "&amp;$B56&amp;" bis "&amp;$B61,SUM(F60,F61))</f>
        <v>0</v>
      </c>
      <c r="G62" s="85"/>
      <c r="H62" s="97">
        <f>IF(OR(H61&lt;0,H60&lt;0,H59&lt;0,H58&lt;0,H57&lt;0,H56&lt;0,H$9&lt;0,H$8&lt;0),"ungültige Angabe in "&amp;$B$10&amp;" oder "&amp;$B56&amp;" bis "&amp;$B61,SUM(H60,H61))</f>
        <v>0</v>
      </c>
      <c r="I62" s="26"/>
      <c r="J62" s="97">
        <f>IF(OR(J61&lt;0,J60&lt;0,J59&lt;0,J58&lt;0,J57&lt;0,J56&lt;0,J$9&lt;0,J$8&lt;0),"ungültige Angabe in "&amp;$B$10&amp;" oder "&amp;$B56&amp;" bis "&amp;$B61,SUM(J60,J61))</f>
        <v>0</v>
      </c>
      <c r="L62" s="71" t="s">
        <v>157</v>
      </c>
    </row>
    <row r="63" spans="1:12" x14ac:dyDescent="0.25">
      <c r="B63" s="75" t="s">
        <v>272</v>
      </c>
      <c r="C63" s="98"/>
      <c r="D63" s="55" t="str">
        <f>"ASIDI mit dem Anlass "&amp;D54</f>
        <v>ASIDI mit dem Anlass Zuständigkeit Netzbetreiber/kein erkennbarer Anlass</v>
      </c>
      <c r="E63" s="26"/>
      <c r="F63" s="84">
        <f>IF(OR(F62&lt;0,F$10&lt;0),"ungültige Angabe",IF(AND(F62=0,F$10=0),0,F62/F$10))</f>
        <v>0</v>
      </c>
      <c r="G63" s="85"/>
      <c r="H63" s="84">
        <f>IF(OR(H62&lt;0,H$10&lt;0),"ungültige Angabe",IF(AND(H62=0,H$10=0),0,H62/H$10))</f>
        <v>0</v>
      </c>
      <c r="I63" s="85"/>
      <c r="J63" s="84">
        <f>IF(OR(J62&lt;0,J$10&lt;0),"ungültige Angabe",IF(AND(J62=0,J$10=0),0,J62/J$10))</f>
        <v>0</v>
      </c>
      <c r="L63" s="86" t="s">
        <v>107</v>
      </c>
    </row>
    <row r="64" spans="1:12" x14ac:dyDescent="0.25">
      <c r="A64" s="87"/>
      <c r="B64" s="99"/>
      <c r="C64" s="99"/>
      <c r="D64" s="100"/>
      <c r="E64" s="87"/>
      <c r="F64" s="101"/>
      <c r="G64" s="87"/>
      <c r="H64" s="101"/>
      <c r="I64" s="87"/>
      <c r="J64" s="101"/>
    </row>
    <row r="65" spans="2:12" x14ac:dyDescent="0.25">
      <c r="B65" s="24" t="s">
        <v>402</v>
      </c>
      <c r="C65" s="22"/>
      <c r="D65" s="25" t="s">
        <v>281</v>
      </c>
      <c r="E65" s="26"/>
      <c r="F65" s="25">
        <v>2013</v>
      </c>
      <c r="G65" s="26"/>
      <c r="H65" s="25">
        <v>2014</v>
      </c>
      <c r="I65" s="26"/>
      <c r="J65" s="25">
        <v>2015</v>
      </c>
      <c r="L65" s="66" t="s">
        <v>49</v>
      </c>
    </row>
    <row r="66" spans="2:12" s="26" customFormat="1" x14ac:dyDescent="0.25">
      <c r="B66" s="22"/>
      <c r="C66" s="22"/>
      <c r="D66" s="67"/>
      <c r="F66" s="67"/>
      <c r="H66" s="67"/>
      <c r="J66" s="67"/>
      <c r="L66" s="68"/>
    </row>
    <row r="67" spans="2:12" x14ac:dyDescent="0.25">
      <c r="B67" s="28" t="s">
        <v>282</v>
      </c>
      <c r="C67" s="7"/>
      <c r="D67" s="54" t="str">
        <f>"Dauer aller VU mit dem Anlass "&amp;D65</f>
        <v>Dauer aller VU mit dem Anlass Sonstige geplant</v>
      </c>
      <c r="E67" s="26"/>
      <c r="F67" s="142"/>
      <c r="G67" s="26"/>
      <c r="H67" s="142"/>
      <c r="I67" s="26"/>
      <c r="J67" s="142"/>
      <c r="L67" s="91" t="s">
        <v>107</v>
      </c>
    </row>
    <row r="68" spans="2:12" x14ac:dyDescent="0.25">
      <c r="B68" s="75" t="s">
        <v>283</v>
      </c>
      <c r="C68" s="7"/>
      <c r="D68" s="55" t="str">
        <f>"Anzahl aller VU mit dem Anlass "&amp;D65</f>
        <v>Anzahl aller VU mit dem Anlass Sonstige geplant</v>
      </c>
      <c r="E68" s="26"/>
      <c r="F68" s="141"/>
      <c r="G68" s="26"/>
      <c r="H68" s="141"/>
      <c r="I68" s="26"/>
      <c r="J68" s="141"/>
      <c r="L68" s="81"/>
    </row>
    <row r="69" spans="2:12" ht="33" x14ac:dyDescent="0.25">
      <c r="B69" s="28" t="s">
        <v>284</v>
      </c>
      <c r="C69" s="7"/>
      <c r="D69" s="150" t="str">
        <f>"Summe der unterbrochenen Bemessungsscheinleistung in MVA der ONT aller VU mit dem Anlass "&amp;D65</f>
        <v>Summe der unterbrochenen Bemessungsscheinleistung in MVA der ONT aller VU mit dem Anlass Sonstige geplant</v>
      </c>
      <c r="E69" s="26"/>
      <c r="F69" s="146"/>
      <c r="G69" s="74"/>
      <c r="H69" s="146"/>
      <c r="I69" s="74"/>
      <c r="J69" s="146"/>
      <c r="L69" s="71" t="s">
        <v>47</v>
      </c>
    </row>
    <row r="70" spans="2:12" ht="33" x14ac:dyDescent="0.25">
      <c r="B70" s="75" t="s">
        <v>285</v>
      </c>
      <c r="C70" s="7"/>
      <c r="D70" s="150" t="str">
        <f>"Summe der unterbrochenen Bemessungsscheinleistung in MVA der LVT aller VU mit dem Anlass "&amp;D65</f>
        <v>Summe der unterbrochenen Bemessungsscheinleistung in MVA der LVT aller VU mit dem Anlass Sonstige geplant</v>
      </c>
      <c r="E70" s="26"/>
      <c r="F70" s="146"/>
      <c r="G70" s="74"/>
      <c r="H70" s="146"/>
      <c r="I70" s="74"/>
      <c r="J70" s="146"/>
      <c r="L70" s="71" t="s">
        <v>47</v>
      </c>
    </row>
    <row r="71" spans="2:12" ht="33" x14ac:dyDescent="0.25">
      <c r="B71" s="28" t="s">
        <v>286</v>
      </c>
      <c r="C71" s="7"/>
      <c r="D71" s="55" t="str">
        <f>"Summe der unterbrochenen MVA-Minuten* ONT aller VU mit dem Anlass "&amp;D65</f>
        <v>Summe der unterbrochenen MVA-Minuten* ONT aller VU mit dem Anlass Sonstige geplant</v>
      </c>
      <c r="E71" s="26"/>
      <c r="F71" s="146"/>
      <c r="G71" s="26"/>
      <c r="H71" s="146"/>
      <c r="I71" s="26"/>
      <c r="J71" s="146"/>
      <c r="L71" s="71" t="s">
        <v>157</v>
      </c>
    </row>
    <row r="72" spans="2:12" ht="33" x14ac:dyDescent="0.25">
      <c r="B72" s="75" t="s">
        <v>287</v>
      </c>
      <c r="C72" s="7"/>
      <c r="D72" s="55" t="str">
        <f>"Summe der unterbrochenen MVA-Minuten* LVT aller VU mit dem Anlass "&amp;D65</f>
        <v>Summe der unterbrochenen MVA-Minuten* LVT aller VU mit dem Anlass Sonstige geplant</v>
      </c>
      <c r="E72" s="26"/>
      <c r="F72" s="146"/>
      <c r="G72" s="26"/>
      <c r="H72" s="146"/>
      <c r="I72" s="26"/>
      <c r="J72" s="146"/>
      <c r="L72" s="71" t="s">
        <v>157</v>
      </c>
    </row>
    <row r="73" spans="2:12" ht="33" x14ac:dyDescent="0.25">
      <c r="B73" s="28" t="s">
        <v>288</v>
      </c>
      <c r="C73" s="7"/>
      <c r="D73" s="55" t="str">
        <f>"Summe der unterbrochenen MVA-Minuten aller VU mit dem Anlass "&amp;D65</f>
        <v>Summe der unterbrochenen MVA-Minuten aller VU mit dem Anlass Sonstige geplant</v>
      </c>
      <c r="E73" s="26"/>
      <c r="F73" s="97">
        <f>IF(OR(F72&lt;0,F71&lt;0,F70&lt;0,F69&lt;0,F68&lt;0,F67&lt;0,F$9&lt;0,F$8&lt;0),"ungültige Angabe in "&amp;$B$10&amp;" oder "&amp;$B67&amp;" bis "&amp;$B72,SUM(F71,F72))</f>
        <v>0</v>
      </c>
      <c r="G73" s="85"/>
      <c r="H73" s="97">
        <f>IF(OR(H72&lt;0,H71&lt;0,H70&lt;0,H69&lt;0,H68&lt;0,H67&lt;0,H$9&lt;0,H$8&lt;0),"ungültige Angabe in "&amp;$B$10&amp;" oder "&amp;$B67&amp;" bis "&amp;$B72,SUM(H71,H72))</f>
        <v>0</v>
      </c>
      <c r="I73" s="26"/>
      <c r="J73" s="97">
        <f>IF(OR(J72&lt;0,J71&lt;0,J70&lt;0,J69&lt;0,J68&lt;0,J67&lt;0,J$9&lt;0,J$8&lt;0),"ungültige Angabe in "&amp;$B$10&amp;" oder "&amp;$B67&amp;" bis "&amp;$B72,SUM(J71,J72))</f>
        <v>0</v>
      </c>
      <c r="L73" s="71" t="s">
        <v>157</v>
      </c>
    </row>
    <row r="74" spans="2:12" ht="33" x14ac:dyDescent="0.25">
      <c r="B74" s="75" t="s">
        <v>289</v>
      </c>
      <c r="C74" s="7"/>
      <c r="D74" s="55" t="str">
        <f>"Summe der unterbrochenen MVA-Minuten aller VU mit dem Anlass "&amp;D65&amp;" mit Berücksichtigung des Gewichtungsfaktor i.H.v. 0,5"</f>
        <v>Summe der unterbrochenen MVA-Minuten aller VU mit dem Anlass Sonstige geplant mit Berücksichtigung des Gewichtungsfaktor i.H.v. 0,5</v>
      </c>
      <c r="E74" s="26"/>
      <c r="F74" s="97">
        <f>IF(OR(F72&lt;0,F71&lt;0,F70&lt;0,F69&lt;0,F68&lt;0,F67&lt;0,F$9&lt;0,F$8&lt;0),"ungültige Angabe in "&amp;$B$10&amp;" oder "&amp;$B67&amp;" bis "&amp;$B72,F73*0.5)</f>
        <v>0</v>
      </c>
      <c r="G74" s="85"/>
      <c r="H74" s="97">
        <f>IF(OR(H72&lt;0,H71&lt;0,H70&lt;0,H69&lt;0,H68&lt;0,H67&lt;0,H$9&lt;0,H$8&lt;0),"ungültige Angabe in "&amp;$B$10&amp;" oder "&amp;$B67&amp;" bis "&amp;$B72,H73*0.5)</f>
        <v>0</v>
      </c>
      <c r="I74" s="26"/>
      <c r="J74" s="97">
        <f>IF(OR(J72&lt;0,J71&lt;0,J70&lt;0,J69&lt;0,J68&lt;0,J67&lt;0,J$9&lt;0,J$8&lt;0),"ungültige Angabe in "&amp;$B$10&amp;" oder "&amp;$B67&amp;" bis "&amp;$B72,J73*0.5)</f>
        <v>0</v>
      </c>
      <c r="L74" s="86" t="s">
        <v>107</v>
      </c>
    </row>
    <row r="75" spans="2:12" ht="33" x14ac:dyDescent="0.25">
      <c r="B75" s="69" t="s">
        <v>290</v>
      </c>
      <c r="C75" s="98"/>
      <c r="D75" s="55" t="str">
        <f>"ASIDI mit dem Anlass "&amp;D65&amp;" mit Berücksichtigung des Gewichtungsfaktor i.H.v. 0,5"</f>
        <v>ASIDI mit dem Anlass Sonstige geplant mit Berücksichtigung des Gewichtungsfaktor i.H.v. 0,5</v>
      </c>
      <c r="E75" s="26"/>
      <c r="F75" s="84">
        <f>IF(OR(F74&lt;0,F$10&lt;0),"ungültige Angabe",IF(AND(F74=0,F$10=0),0,F74/F$10))</f>
        <v>0</v>
      </c>
      <c r="G75" s="85"/>
      <c r="H75" s="84">
        <f>IF(OR(H74&lt;0,H$10&lt;0),"ungültige Angabe",IF(AND(H74=0,H$10=0),0,H74/H$10))</f>
        <v>0</v>
      </c>
      <c r="I75" s="85"/>
      <c r="J75" s="84">
        <f>IF(OR(J74&lt;0,J$10&lt;0),"ungültige Angabe",IF(AND(J74=0,J$10=0),0,J74/J$10))</f>
        <v>0</v>
      </c>
      <c r="L75" s="102" t="s">
        <v>107</v>
      </c>
    </row>
    <row r="76" spans="2:12" x14ac:dyDescent="0.25">
      <c r="B76" s="98"/>
      <c r="C76" s="98"/>
      <c r="D76" s="45"/>
      <c r="E76" s="26"/>
      <c r="F76" s="45"/>
      <c r="G76" s="26"/>
      <c r="H76" s="45"/>
      <c r="I76" s="26"/>
      <c r="J76" s="45"/>
    </row>
    <row r="77" spans="2:12" x14ac:dyDescent="0.25">
      <c r="B77" s="24" t="s">
        <v>407</v>
      </c>
      <c r="C77" s="22"/>
      <c r="D77" s="151" t="s">
        <v>309</v>
      </c>
      <c r="E77" s="26"/>
      <c r="F77" s="25">
        <v>2013</v>
      </c>
      <c r="G77" s="26"/>
      <c r="H77" s="25">
        <v>2014</v>
      </c>
      <c r="I77" s="26"/>
      <c r="J77" s="25">
        <v>2015</v>
      </c>
      <c r="L77" s="66" t="s">
        <v>49</v>
      </c>
    </row>
    <row r="78" spans="2:12" x14ac:dyDescent="0.25">
      <c r="B78" s="99"/>
      <c r="C78" s="99"/>
      <c r="D78" s="100"/>
      <c r="E78" s="87"/>
      <c r="F78" s="101"/>
      <c r="G78" s="87"/>
      <c r="H78" s="101"/>
      <c r="I78" s="87"/>
      <c r="J78" s="101"/>
    </row>
    <row r="79" spans="2:12" x14ac:dyDescent="0.25">
      <c r="B79" s="103" t="s">
        <v>403</v>
      </c>
      <c r="C79" s="99"/>
      <c r="D79" s="104" t="s">
        <v>442</v>
      </c>
      <c r="E79" s="87"/>
      <c r="F79" s="105">
        <f>IF(OR(F74&lt;0,F62&lt;0,F51&lt;0,F40&lt;0),"ungülige Angabe in "&amp;$B40&amp;", "&amp;$B51&amp;", "&amp;$B62&amp;"oder "&amp;$B74,SUM(F40,F51,F62,F74))</f>
        <v>0</v>
      </c>
      <c r="G79" s="87"/>
      <c r="H79" s="105">
        <f>IF(OR(H74&lt;0,H62&lt;0,H51&lt;0,H40&lt;0),"ungülige Angabe in "&amp;$B40&amp;", "&amp;$B51&amp;", "&amp;$B62&amp;"oder "&amp;$B74,SUM(H40,H51,H62,H74))</f>
        <v>0</v>
      </c>
      <c r="I79" s="87"/>
      <c r="J79" s="105">
        <f>IF(OR(J74&lt;0,J62&lt;0,J51&lt;0,J40&lt;0),"ungülige Angabe in "&amp;$B40&amp;", "&amp;$B51&amp;", "&amp;$B62&amp;"oder "&amp;$B74,SUM(J40,J51,J62,J74))</f>
        <v>0</v>
      </c>
      <c r="L79" s="91" t="s">
        <v>107</v>
      </c>
    </row>
    <row r="80" spans="2:12" x14ac:dyDescent="0.25">
      <c r="B80" s="89" t="s">
        <v>404</v>
      </c>
      <c r="C80" s="99"/>
      <c r="D80" s="90" t="str">
        <f>D77</f>
        <v>ASIDI gesamt</v>
      </c>
      <c r="E80" s="87"/>
      <c r="F80" s="84">
        <f>IF(OR(F79&lt;0,F10&lt;0),"ungültige Angabe in "&amp;$B10&amp;" oder "&amp;$B79,IF(AND(F79=0,F10=0),0,F79/F10))</f>
        <v>0</v>
      </c>
      <c r="G80" s="87"/>
      <c r="H80" s="84">
        <f>IF(OR(H79&lt;0,H10&lt;0),"ungültige Angabe in "&amp;$B10&amp;" oder "&amp;$B79,IF(AND(H79=0,H10=0),0,H79/H10))</f>
        <v>0</v>
      </c>
      <c r="I80" s="87"/>
      <c r="J80" s="84">
        <f>IF(OR(J79&lt;0,J10&lt;0),"ungültige Angabe in "&amp;$B10&amp;" oder "&amp;$B79,IF(AND(J79=0,J10=0),0,J79/J10))</f>
        <v>0</v>
      </c>
      <c r="L80" s="81" t="s">
        <v>107</v>
      </c>
    </row>
    <row r="81" spans="2:12" x14ac:dyDescent="0.25">
      <c r="B81" s="98"/>
      <c r="C81" s="98"/>
      <c r="D81" s="45"/>
      <c r="E81" s="26"/>
      <c r="F81" s="45"/>
      <c r="G81" s="26"/>
      <c r="H81" s="45"/>
      <c r="I81" s="26"/>
      <c r="J81" s="45"/>
    </row>
    <row r="82" spans="2:12" x14ac:dyDescent="0.25">
      <c r="B82" s="24" t="s">
        <v>405</v>
      </c>
      <c r="C82" s="22"/>
      <c r="D82" s="151" t="s">
        <v>87</v>
      </c>
      <c r="E82" s="26"/>
      <c r="F82" s="25">
        <v>2013</v>
      </c>
      <c r="G82" s="26"/>
      <c r="H82" s="25">
        <v>2014</v>
      </c>
      <c r="I82" s="26"/>
      <c r="J82" s="25">
        <v>2015</v>
      </c>
      <c r="L82" s="66" t="s">
        <v>49</v>
      </c>
    </row>
    <row r="83" spans="2:12" x14ac:dyDescent="0.25">
      <c r="B83" s="27"/>
      <c r="C83" s="7"/>
      <c r="D83" s="72"/>
      <c r="E83" s="26"/>
      <c r="F83" s="72"/>
      <c r="G83" s="26"/>
      <c r="H83" s="76"/>
      <c r="I83" s="26"/>
      <c r="J83" s="72"/>
      <c r="L83" s="106"/>
    </row>
    <row r="84" spans="2:12" x14ac:dyDescent="0.25">
      <c r="B84" s="28" t="s">
        <v>292</v>
      </c>
      <c r="C84" s="7"/>
      <c r="D84" s="54" t="str">
        <f>"Dauer aller VU mit dem Anlass "&amp;D82</f>
        <v>Dauer aller VU mit dem Anlass Rückwirkungsstörungen</v>
      </c>
      <c r="E84" s="26"/>
      <c r="F84" s="142"/>
      <c r="G84" s="26"/>
      <c r="H84" s="142"/>
      <c r="I84" s="26"/>
      <c r="J84" s="142"/>
      <c r="L84" s="91" t="s">
        <v>107</v>
      </c>
    </row>
    <row r="85" spans="2:12" x14ac:dyDescent="0.25">
      <c r="B85" s="75" t="s">
        <v>293</v>
      </c>
      <c r="C85" s="7"/>
      <c r="D85" s="55" t="str">
        <f>"Anzahl aller VU mit dem Anlass "&amp;D82</f>
        <v>Anzahl aller VU mit dem Anlass Rückwirkungsstörungen</v>
      </c>
      <c r="E85" s="26"/>
      <c r="F85" s="141"/>
      <c r="G85" s="26"/>
      <c r="H85" s="141"/>
      <c r="I85" s="26"/>
      <c r="J85" s="141"/>
      <c r="L85" s="81"/>
    </row>
    <row r="86" spans="2:12" ht="33" x14ac:dyDescent="0.25">
      <c r="B86" s="28" t="s">
        <v>294</v>
      </c>
      <c r="C86" s="7"/>
      <c r="D86" s="150" t="str">
        <f>"Summe der unterbrochenen Bemessungsscheinleistung in MVA der ONT aller VU mit dem Anlass "&amp;D82</f>
        <v>Summe der unterbrochenen Bemessungsscheinleistung in MVA der ONT aller VU mit dem Anlass Rückwirkungsstörungen</v>
      </c>
      <c r="E86" s="26"/>
      <c r="F86" s="146"/>
      <c r="G86" s="74"/>
      <c r="H86" s="146"/>
      <c r="I86" s="74"/>
      <c r="J86" s="146"/>
      <c r="L86" s="71" t="s">
        <v>47</v>
      </c>
    </row>
    <row r="87" spans="2:12" ht="33" x14ac:dyDescent="0.25">
      <c r="B87" s="75" t="s">
        <v>295</v>
      </c>
      <c r="C87" s="7"/>
      <c r="D87" s="150" t="str">
        <f>"Summe der unterbrochenen Bemessungsscheinleistung in MVA der LVT aller VU mit dem Anlass "&amp;D82</f>
        <v>Summe der unterbrochenen Bemessungsscheinleistung in MVA der LVT aller VU mit dem Anlass Rückwirkungsstörungen</v>
      </c>
      <c r="E87" s="26"/>
      <c r="F87" s="146"/>
      <c r="G87" s="74"/>
      <c r="H87" s="146"/>
      <c r="I87" s="74"/>
      <c r="J87" s="146"/>
      <c r="L87" s="71" t="s">
        <v>47</v>
      </c>
    </row>
    <row r="88" spans="2:12" ht="33" x14ac:dyDescent="0.25">
      <c r="B88" s="28" t="s">
        <v>296</v>
      </c>
      <c r="C88" s="7"/>
      <c r="D88" s="55" t="str">
        <f>"Summe der unterbrochenen MVA-Minuten* ONT aller VU mit dem Anlass "&amp;D82</f>
        <v>Summe der unterbrochenen MVA-Minuten* ONT aller VU mit dem Anlass Rückwirkungsstörungen</v>
      </c>
      <c r="E88" s="26"/>
      <c r="F88" s="146"/>
      <c r="G88" s="26"/>
      <c r="H88" s="146"/>
      <c r="I88" s="26"/>
      <c r="J88" s="146"/>
      <c r="L88" s="71" t="s">
        <v>157</v>
      </c>
    </row>
    <row r="89" spans="2:12" ht="33" x14ac:dyDescent="0.25">
      <c r="B89" s="75" t="s">
        <v>297</v>
      </c>
      <c r="C89" s="7"/>
      <c r="D89" s="55" t="str">
        <f>"Summe der unterbrochenen MVA-Minuten* LVT aller VU mit dem Anlass "&amp;D82</f>
        <v>Summe der unterbrochenen MVA-Minuten* LVT aller VU mit dem Anlass Rückwirkungsstörungen</v>
      </c>
      <c r="E89" s="26"/>
      <c r="F89" s="146"/>
      <c r="G89" s="26"/>
      <c r="H89" s="146"/>
      <c r="I89" s="26"/>
      <c r="J89" s="146"/>
      <c r="L89" s="71" t="s">
        <v>157</v>
      </c>
    </row>
    <row r="90" spans="2:12" ht="33" x14ac:dyDescent="0.25">
      <c r="B90" s="28" t="s">
        <v>298</v>
      </c>
      <c r="C90" s="7"/>
      <c r="D90" s="55" t="str">
        <f>"Summe der unterbrochenen MVA-Minuten aller VU mit dem Anlass "&amp;D82</f>
        <v>Summe der unterbrochenen MVA-Minuten aller VU mit dem Anlass Rückwirkungsstörungen</v>
      </c>
      <c r="E90" s="26"/>
      <c r="F90" s="97">
        <f>IF(OR(F89&lt;0,F88&lt;0,F87&lt;0,F86&lt;0,F85&lt;0,F84&lt;0,F$9&lt;0,F$8&lt;0),"ungültige Angabe in "&amp;$B$10&amp;" oder "&amp;$B84&amp;" bis "&amp;$B89,SUM(F88,F89))</f>
        <v>0</v>
      </c>
      <c r="G90" s="85"/>
      <c r="H90" s="97">
        <f>IF(OR(H89&lt;0,H88&lt;0,H87&lt;0,H86&lt;0,H85&lt;0,H84&lt;0,H$9&lt;0,H$8&lt;0),"ungültige Angabe in "&amp;$B$10&amp;" oder "&amp;$B84&amp;" bis "&amp;$B89,SUM(H88,H89))</f>
        <v>0</v>
      </c>
      <c r="I90" s="26"/>
      <c r="J90" s="97">
        <f>IF(OR(J89&lt;0,J88&lt;0,J87&lt;0,J86&lt;0,J85&lt;0,J84&lt;0,J$9&lt;0,J$8&lt;0),"ungültige Angabe in "&amp;$B$10&amp;" oder "&amp;$B84&amp;" bis "&amp;$B89,SUM(J88,J89))</f>
        <v>0</v>
      </c>
      <c r="L90" s="71" t="s">
        <v>157</v>
      </c>
    </row>
    <row r="91" spans="2:12" x14ac:dyDescent="0.25">
      <c r="B91" s="75" t="s">
        <v>299</v>
      </c>
      <c r="C91" s="98"/>
      <c r="D91" s="55" t="str">
        <f>"ASIDI mit dem Anlass "&amp;D82</f>
        <v>ASIDI mit dem Anlass Rückwirkungsstörungen</v>
      </c>
      <c r="E91" s="26"/>
      <c r="F91" s="84">
        <f>IF(OR(F90&lt;0,F$10&lt;0),"ungültige Angabe",IF(AND(F90=0,F$10=0),0,F90/F$10))</f>
        <v>0</v>
      </c>
      <c r="G91" s="85"/>
      <c r="H91" s="84">
        <f>IF(OR(H90&lt;0,H$10&lt;0),"ungültige Angabe",IF(AND(H90=0,H$10=0),0,H90/H$10))</f>
        <v>0</v>
      </c>
      <c r="I91" s="85"/>
      <c r="J91" s="84">
        <f>IF(OR(J90&lt;0,J$10&lt;0),"ungültige Angabe",IF(AND(J90=0,J$10=0),0,J90/J$10))</f>
        <v>0</v>
      </c>
      <c r="L91" s="86" t="s">
        <v>107</v>
      </c>
    </row>
    <row r="92" spans="2:12" x14ac:dyDescent="0.25">
      <c r="B92" s="98"/>
      <c r="C92" s="98"/>
      <c r="D92" s="45"/>
      <c r="E92" s="26"/>
      <c r="F92" s="45"/>
      <c r="G92" s="26"/>
      <c r="H92" s="45"/>
      <c r="I92" s="26"/>
      <c r="J92" s="45"/>
    </row>
    <row r="93" spans="2:12" x14ac:dyDescent="0.25">
      <c r="B93" s="24" t="s">
        <v>300</v>
      </c>
      <c r="C93" s="22"/>
      <c r="D93" s="151" t="s">
        <v>88</v>
      </c>
      <c r="E93" s="26"/>
      <c r="F93" s="25">
        <v>2013</v>
      </c>
      <c r="G93" s="26"/>
      <c r="H93" s="25">
        <v>2014</v>
      </c>
      <c r="I93" s="26"/>
      <c r="J93" s="25">
        <v>2015</v>
      </c>
      <c r="L93" s="66" t="s">
        <v>49</v>
      </c>
    </row>
    <row r="94" spans="2:12" x14ac:dyDescent="0.25">
      <c r="B94" s="27"/>
      <c r="C94" s="7"/>
      <c r="D94" s="72"/>
      <c r="E94" s="26"/>
      <c r="F94" s="72"/>
      <c r="G94" s="26"/>
      <c r="H94" s="72"/>
      <c r="I94" s="26"/>
      <c r="J94" s="72"/>
    </row>
    <row r="95" spans="2:12" x14ac:dyDescent="0.25">
      <c r="B95" s="28" t="s">
        <v>301</v>
      </c>
      <c r="C95" s="7"/>
      <c r="D95" s="54" t="str">
        <f>"Dauer aller VU mit dem Anlass "&amp;D93</f>
        <v>Dauer aller VU mit dem Anlass höhere Gewalt</v>
      </c>
      <c r="E95" s="26"/>
      <c r="F95" s="142"/>
      <c r="G95" s="26"/>
      <c r="H95" s="142"/>
      <c r="I95" s="26"/>
      <c r="J95" s="142"/>
      <c r="L95" s="91" t="s">
        <v>107</v>
      </c>
    </row>
    <row r="96" spans="2:12" x14ac:dyDescent="0.25">
      <c r="B96" s="75" t="s">
        <v>302</v>
      </c>
      <c r="C96" s="7"/>
      <c r="D96" s="55" t="str">
        <f>"Anzahl aller VU mit dem Anlass "&amp;D93</f>
        <v>Anzahl aller VU mit dem Anlass höhere Gewalt</v>
      </c>
      <c r="E96" s="26"/>
      <c r="F96" s="141"/>
      <c r="G96" s="26"/>
      <c r="H96" s="141"/>
      <c r="I96" s="26"/>
      <c r="J96" s="141"/>
      <c r="L96" s="81">
        <v>1</v>
      </c>
    </row>
    <row r="97" spans="2:12" ht="33" x14ac:dyDescent="0.25">
      <c r="B97" s="28" t="s">
        <v>303</v>
      </c>
      <c r="C97" s="7"/>
      <c r="D97" s="150" t="str">
        <f>"Summe der unterbrochenen Bemessungsscheinleistung in MVA der ONT aller VU mit dem Anlass "&amp;D93</f>
        <v>Summe der unterbrochenen Bemessungsscheinleistung in MVA der ONT aller VU mit dem Anlass höhere Gewalt</v>
      </c>
      <c r="E97" s="26"/>
      <c r="F97" s="146"/>
      <c r="G97" s="74"/>
      <c r="H97" s="146"/>
      <c r="I97" s="74"/>
      <c r="J97" s="146"/>
      <c r="L97" s="71" t="s">
        <v>47</v>
      </c>
    </row>
    <row r="98" spans="2:12" ht="33" x14ac:dyDescent="0.25">
      <c r="B98" s="75" t="s">
        <v>304</v>
      </c>
      <c r="C98" s="7"/>
      <c r="D98" s="150" t="str">
        <f>"Summe der unterbrochenen Bemessungsscheinleistung in MVA der LVT aller VU mit dem Anlass "&amp;D93</f>
        <v>Summe der unterbrochenen Bemessungsscheinleistung in MVA der LVT aller VU mit dem Anlass höhere Gewalt</v>
      </c>
      <c r="E98" s="26"/>
      <c r="F98" s="146"/>
      <c r="G98" s="74"/>
      <c r="H98" s="146"/>
      <c r="I98" s="74"/>
      <c r="J98" s="146"/>
      <c r="L98" s="71" t="s">
        <v>47</v>
      </c>
    </row>
    <row r="99" spans="2:12" ht="33" x14ac:dyDescent="0.25">
      <c r="B99" s="28" t="s">
        <v>305</v>
      </c>
      <c r="C99" s="7"/>
      <c r="D99" s="55" t="str">
        <f>"Summe der unterbrochenen MVA-Minuten* ONT aller VU mit dem Anlass "&amp;D93</f>
        <v>Summe der unterbrochenen MVA-Minuten* ONT aller VU mit dem Anlass höhere Gewalt</v>
      </c>
      <c r="E99" s="26"/>
      <c r="F99" s="146"/>
      <c r="G99" s="26"/>
      <c r="H99" s="146"/>
      <c r="I99" s="26"/>
      <c r="J99" s="146"/>
      <c r="L99" s="71" t="s">
        <v>157</v>
      </c>
    </row>
    <row r="100" spans="2:12" ht="33" x14ac:dyDescent="0.25">
      <c r="B100" s="75" t="s">
        <v>306</v>
      </c>
      <c r="C100" s="7"/>
      <c r="D100" s="55" t="str">
        <f>"Summe der unterbrochenen MVA-Minuten* LVT aller VU mit dem Anlass "&amp;D93</f>
        <v>Summe der unterbrochenen MVA-Minuten* LVT aller VU mit dem Anlass höhere Gewalt</v>
      </c>
      <c r="E100" s="26"/>
      <c r="F100" s="146"/>
      <c r="G100" s="26"/>
      <c r="H100" s="146"/>
      <c r="I100" s="26"/>
      <c r="J100" s="146"/>
      <c r="L100" s="71" t="s">
        <v>157</v>
      </c>
    </row>
    <row r="101" spans="2:12" ht="33" x14ac:dyDescent="0.25">
      <c r="B101" s="28" t="s">
        <v>307</v>
      </c>
      <c r="C101" s="7"/>
      <c r="D101" s="55" t="str">
        <f>"Summe der unterbrochenen MVA-Minuten aller VU mit dem Anlass "&amp;D93</f>
        <v>Summe der unterbrochenen MVA-Minuten aller VU mit dem Anlass höhere Gewalt</v>
      </c>
      <c r="E101" s="26"/>
      <c r="F101" s="97">
        <f>IF(OR(F100&lt;0,F99&lt;0,F98&lt;0,F97&lt;0,F96&lt;0,F95&lt;0,F$9&lt;0,F$8&lt;0),"ungültige Angabe in "&amp;$B$10&amp;" oder "&amp;$B95&amp;" bis "&amp;$B100,SUM(F99,F100))</f>
        <v>0</v>
      </c>
      <c r="G101" s="85"/>
      <c r="H101" s="97">
        <f>IF(OR(H100&lt;0,H99&lt;0,H98&lt;0,H97&lt;0,H96&lt;0,H95&lt;0,H$9&lt;0,H$8&lt;0),"ungültige Angabe in "&amp;$B$10&amp;" oder "&amp;$B95&amp;" bis "&amp;$B100,SUM(H99,H100))</f>
        <v>0</v>
      </c>
      <c r="I101" s="26"/>
      <c r="J101" s="97">
        <f>IF(OR(J100&lt;0,J99&lt;0,J98&lt;0,J97&lt;0,J96&lt;0,J95&lt;0,J$9&lt;0,J$8&lt;0),"ungültige Angabe in "&amp;$B$10&amp;" oder "&amp;$B95&amp;" bis "&amp;$B100,SUM(J99,J100))</f>
        <v>0</v>
      </c>
      <c r="L101" s="71" t="s">
        <v>157</v>
      </c>
    </row>
    <row r="102" spans="2:12" x14ac:dyDescent="0.25">
      <c r="B102" s="75" t="s">
        <v>308</v>
      </c>
      <c r="C102" s="98"/>
      <c r="D102" s="55" t="str">
        <f>"ASIDI mit dem Anlass "&amp;D93</f>
        <v>ASIDI mit dem Anlass höhere Gewalt</v>
      </c>
      <c r="E102" s="26"/>
      <c r="F102" s="84">
        <f>IF(OR(F101&lt;0,F$10&lt;0),"ungültige Angabe",IF(AND(F101=0,F$10=0),0,F101/F$10))</f>
        <v>0</v>
      </c>
      <c r="G102" s="85"/>
      <c r="H102" s="84">
        <f>IF(OR(H101&lt;0,H$10&lt;0),"ungültige Angabe",IF(AND(H101=0,H$10=0),0,H101/H$10))</f>
        <v>0</v>
      </c>
      <c r="I102" s="85"/>
      <c r="J102" s="84">
        <f>IF(OR(J101&lt;0,J$10&lt;0),"ungültige Angabe",IF(AND(J101=0,J$10=0),0,J101/J$10))</f>
        <v>0</v>
      </c>
      <c r="L102" s="86" t="s">
        <v>107</v>
      </c>
    </row>
    <row r="103" spans="2:12" x14ac:dyDescent="0.25">
      <c r="B103" s="7"/>
      <c r="C103" s="7"/>
      <c r="D103" s="26"/>
      <c r="E103" s="26"/>
      <c r="F103" s="26"/>
      <c r="G103" s="26"/>
      <c r="H103" s="26"/>
      <c r="I103" s="26"/>
      <c r="J103" s="26"/>
    </row>
    <row r="104" spans="2:12" x14ac:dyDescent="0.25">
      <c r="B104" s="24" t="s">
        <v>406</v>
      </c>
      <c r="C104" s="22"/>
      <c r="D104" s="25" t="s">
        <v>89</v>
      </c>
      <c r="E104" s="26"/>
      <c r="F104" s="25">
        <v>2013</v>
      </c>
      <c r="G104" s="26"/>
      <c r="H104" s="25">
        <v>2014</v>
      </c>
      <c r="I104" s="26"/>
      <c r="J104" s="25">
        <v>2015</v>
      </c>
      <c r="L104" s="66" t="s">
        <v>49</v>
      </c>
    </row>
    <row r="105" spans="2:12" x14ac:dyDescent="0.25">
      <c r="B105" s="27"/>
      <c r="C105" s="7"/>
      <c r="D105" s="72"/>
      <c r="E105" s="26"/>
      <c r="F105" s="72"/>
      <c r="G105" s="26"/>
      <c r="H105" s="72"/>
      <c r="I105" s="26"/>
      <c r="J105" s="72"/>
    </row>
    <row r="106" spans="2:12" x14ac:dyDescent="0.25">
      <c r="B106" s="28" t="s">
        <v>273</v>
      </c>
      <c r="C106" s="7"/>
      <c r="D106" s="54" t="str">
        <f>"Dauer aller VU mit dem Anlass "&amp;D104</f>
        <v>Dauer aller VU mit dem Anlass Zählerwechsel</v>
      </c>
      <c r="E106" s="26"/>
      <c r="F106" s="142"/>
      <c r="G106" s="26"/>
      <c r="H106" s="142"/>
      <c r="I106" s="26"/>
      <c r="J106" s="142"/>
      <c r="L106" s="91" t="s">
        <v>107</v>
      </c>
    </row>
    <row r="107" spans="2:12" x14ac:dyDescent="0.25">
      <c r="B107" s="75" t="s">
        <v>274</v>
      </c>
      <c r="C107" s="7"/>
      <c r="D107" s="55" t="str">
        <f>"Anzahl aller VU mit dem Anlass "&amp;D104</f>
        <v>Anzahl aller VU mit dem Anlass Zählerwechsel</v>
      </c>
      <c r="E107" s="26"/>
      <c r="F107" s="141"/>
      <c r="G107" s="26"/>
      <c r="H107" s="141"/>
      <c r="I107" s="26"/>
      <c r="J107" s="141"/>
      <c r="L107" s="81">
        <v>1</v>
      </c>
    </row>
    <row r="108" spans="2:12" ht="33" x14ac:dyDescent="0.25">
      <c r="B108" s="28" t="s">
        <v>275</v>
      </c>
      <c r="C108" s="7"/>
      <c r="D108" s="150" t="str">
        <f>"Summe der unterbrochenen Bemessungsscheinleistung in MVA der ONT aller VU mit dem Anlass "&amp;D104</f>
        <v>Summe der unterbrochenen Bemessungsscheinleistung in MVA der ONT aller VU mit dem Anlass Zählerwechsel</v>
      </c>
      <c r="E108" s="26"/>
      <c r="F108" s="146"/>
      <c r="G108" s="74"/>
      <c r="H108" s="146"/>
      <c r="I108" s="74"/>
      <c r="J108" s="146"/>
      <c r="L108" s="71" t="s">
        <v>47</v>
      </c>
    </row>
    <row r="109" spans="2:12" ht="33" x14ac:dyDescent="0.25">
      <c r="B109" s="75" t="s">
        <v>276</v>
      </c>
      <c r="C109" s="7"/>
      <c r="D109" s="150" t="str">
        <f>"Summe der unterbrochenen Bemessungsscheinleistung in MVA der LVT aller VU mit dem Anlass "&amp;D104</f>
        <v>Summe der unterbrochenen Bemessungsscheinleistung in MVA der LVT aller VU mit dem Anlass Zählerwechsel</v>
      </c>
      <c r="E109" s="26"/>
      <c r="F109" s="146"/>
      <c r="G109" s="74"/>
      <c r="H109" s="146"/>
      <c r="I109" s="74"/>
      <c r="J109" s="146"/>
      <c r="L109" s="71" t="s">
        <v>47</v>
      </c>
    </row>
    <row r="110" spans="2:12" ht="33" x14ac:dyDescent="0.25">
      <c r="B110" s="28" t="s">
        <v>277</v>
      </c>
      <c r="C110" s="7"/>
      <c r="D110" s="55" t="str">
        <f>"Summe der unterbrochenen MVA-Minuten* ONT aller VU mit dem Anlass "&amp;D104</f>
        <v>Summe der unterbrochenen MVA-Minuten* ONT aller VU mit dem Anlass Zählerwechsel</v>
      </c>
      <c r="E110" s="26"/>
      <c r="F110" s="146"/>
      <c r="G110" s="26"/>
      <c r="H110" s="146"/>
      <c r="I110" s="26"/>
      <c r="J110" s="146"/>
      <c r="L110" s="71" t="s">
        <v>157</v>
      </c>
    </row>
    <row r="111" spans="2:12" ht="33" x14ac:dyDescent="0.25">
      <c r="B111" s="75" t="s">
        <v>278</v>
      </c>
      <c r="C111" s="7"/>
      <c r="D111" s="55" t="str">
        <f>"Summe der unterbrochenen MVA-Minuten* LVT aller VU mit dem Anlass "&amp;D104</f>
        <v>Summe der unterbrochenen MVA-Minuten* LVT aller VU mit dem Anlass Zählerwechsel</v>
      </c>
      <c r="E111" s="26"/>
      <c r="F111" s="146"/>
      <c r="G111" s="26"/>
      <c r="H111" s="146"/>
      <c r="I111" s="26"/>
      <c r="J111" s="146"/>
      <c r="L111" s="71" t="s">
        <v>157</v>
      </c>
    </row>
    <row r="112" spans="2:12" ht="33" x14ac:dyDescent="0.25">
      <c r="B112" s="28" t="s">
        <v>279</v>
      </c>
      <c r="C112" s="7"/>
      <c r="D112" s="55" t="str">
        <f>"Summe der unterbrochenen MVA-Minuten aller VU mit dem Anlass "&amp;D104</f>
        <v>Summe der unterbrochenen MVA-Minuten aller VU mit dem Anlass Zählerwechsel</v>
      </c>
      <c r="E112" s="26"/>
      <c r="F112" s="97">
        <f>IF(OR(F111&lt;0,F110&lt;0,F109&lt;0,F108&lt;0,F107&lt;0,F106&lt;0,F$9&lt;0,F$8&lt;0),"ungültige Angabe in "&amp;$B$10&amp;" oder "&amp;$B106&amp;" bis "&amp;$B111,SUM(F110,F111))</f>
        <v>0</v>
      </c>
      <c r="G112" s="85"/>
      <c r="H112" s="97">
        <f>IF(OR(H111&lt;0,H110&lt;0,H109&lt;0,H108&lt;0,H107&lt;0,H106&lt;0,H$9&lt;0,H$8&lt;0),"ungültige Angabe in "&amp;$B$10&amp;" oder "&amp;$B106&amp;" bis "&amp;$B111,SUM(H110,H111))</f>
        <v>0</v>
      </c>
      <c r="I112" s="26"/>
      <c r="J112" s="97">
        <f>IF(OR(J111&lt;0,J110&lt;0,J109&lt;0,J108&lt;0,J107&lt;0,J106&lt;0,J$9&lt;0,J$8&lt;0),"ungültige Angabe in "&amp;$B$10&amp;" oder "&amp;$B106&amp;" bis "&amp;$B111,SUM(J110,J111))</f>
        <v>0</v>
      </c>
      <c r="L112" s="71" t="s">
        <v>157</v>
      </c>
    </row>
    <row r="113" spans="2:12" x14ac:dyDescent="0.25">
      <c r="B113" s="75" t="s">
        <v>280</v>
      </c>
      <c r="C113" s="98"/>
      <c r="D113" s="55" t="str">
        <f>"ASIDI mit dem Anlass "&amp;D104</f>
        <v>ASIDI mit dem Anlass Zählerwechsel</v>
      </c>
      <c r="E113" s="26"/>
      <c r="F113" s="84">
        <f>IF(OR(F112&lt;0,F$10&lt;0),"ungültige Angabe",IF(AND(F112=0,F$10=0),0,F112/F$10))</f>
        <v>0</v>
      </c>
      <c r="G113" s="85"/>
      <c r="H113" s="84">
        <f>IF(OR(H112&lt;0,H$10&lt;0),"ungültige Angabe",IF(AND(H112=0,H$10=0),0,H112/H$10))</f>
        <v>0</v>
      </c>
      <c r="I113" s="85"/>
      <c r="J113" s="84">
        <f>IF(OR(J112&lt;0,J$10&lt;0),"ungültige Angabe",IF(AND(J112=0,J$10=0),0,J112/J$10))</f>
        <v>0</v>
      </c>
      <c r="L113" s="86" t="s">
        <v>107</v>
      </c>
    </row>
    <row r="114" spans="2:12" x14ac:dyDescent="0.25">
      <c r="B114" s="7"/>
      <c r="C114" s="7"/>
      <c r="D114" s="26"/>
      <c r="E114" s="26"/>
      <c r="F114" s="26"/>
      <c r="G114" s="26"/>
      <c r="H114" s="26"/>
      <c r="I114" s="26"/>
      <c r="J114" s="26"/>
    </row>
  </sheetData>
  <sheetProtection password="FDF3" sheet="1" objects="1" scenarios="1"/>
  <dataConsolidate/>
  <conditionalFormatting sqref="F14 H14 J14">
    <cfRule type="cellIs" dxfId="25" priority="31" operator="lessThan">
      <formula>0</formula>
    </cfRule>
  </conditionalFormatting>
  <conditionalFormatting sqref="F15 H15 J15">
    <cfRule type="cellIs" dxfId="24" priority="30" operator="lessThan">
      <formula>0</formula>
    </cfRule>
  </conditionalFormatting>
  <conditionalFormatting sqref="F8 H8 J8">
    <cfRule type="cellIs" dxfId="23" priority="29" operator="lessThan">
      <formula>0</formula>
    </cfRule>
  </conditionalFormatting>
  <conditionalFormatting sqref="F9 H9 J9">
    <cfRule type="cellIs" dxfId="22" priority="28" operator="lessThan">
      <formula>0</formula>
    </cfRule>
  </conditionalFormatting>
  <conditionalFormatting sqref="F25 H25 J25">
    <cfRule type="cellIs" dxfId="21" priority="26" operator="lessThan">
      <formula>0</formula>
    </cfRule>
  </conditionalFormatting>
  <conditionalFormatting sqref="F38 J38 H38 J49 H49 J60 H60 J71 H71 J88 H88 J99 H99 J110 H110 F49 F60 F71 F88 F99 F110">
    <cfRule type="expression" dxfId="20" priority="23">
      <formula>AND(F38&lt;&gt;0,OR(F34=0,F35=0,F36=0,F$8=0))</formula>
    </cfRule>
  </conditionalFormatting>
  <conditionalFormatting sqref="F39 H39 J39 H50 J50 H61 J61 H72 J72 H89 J89 H100 J100 H111 J111 F50 F61 F72 F89 F100 F111">
    <cfRule type="expression" dxfId="19" priority="22">
      <formula>AND(F39&lt;&gt;0,OR(F34=0,F35=0,F37=0,F$9=0))</formula>
    </cfRule>
  </conditionalFormatting>
  <conditionalFormatting sqref="F20 H20 J20">
    <cfRule type="cellIs" dxfId="18" priority="7" operator="lessThan">
      <formula>0</formula>
    </cfRule>
  </conditionalFormatting>
  <conditionalFormatting sqref="F24 H24 J24 F25 H25 J25">
    <cfRule type="cellIs" dxfId="17" priority="6" operator="lessThan">
      <formula>0</formula>
    </cfRule>
  </conditionalFormatting>
  <conditionalFormatting sqref="F34 H34 J34 F45 H45 J45 F56 H56 J56 F67 H67 J67 F84 H84 J84 F95 H95 J95 F106 H106 J106">
    <cfRule type="cellIs" dxfId="16" priority="5" operator="lessThan">
      <formula>0</formula>
    </cfRule>
  </conditionalFormatting>
  <conditionalFormatting sqref="F35 H35 J35 F46 H46 J46 F57 H57 J57 F68 H68 J68 F85 H85 J85 F96 H96 J96 F107 H107 J107">
    <cfRule type="cellIs" dxfId="15" priority="4" operator="lessThan">
      <formula>0</formula>
    </cfRule>
  </conditionalFormatting>
  <conditionalFormatting sqref="H58 F47 H47 J47 F58 J58 F69 H69 J69 F86 H86 J86 F97 H97 J97 F108 H108 J108 F36 H36 J36">
    <cfRule type="cellIs" dxfId="14" priority="3" operator="notBetween">
      <formula>0</formula>
      <formula>F$8</formula>
    </cfRule>
  </conditionalFormatting>
  <conditionalFormatting sqref="F37 H37 J37 F48 H48 J48 F59 H59 J59 F70 H70 J70 F87 H87 J87 F98 H98 J98 F109 H109 J109">
    <cfRule type="cellIs" dxfId="13" priority="2" operator="notBetween">
      <formula>0</formula>
      <formula>F$9</formula>
    </cfRule>
  </conditionalFormatting>
  <conditionalFormatting sqref="D14">
    <cfRule type="cellIs" dxfId="12" priority="1" operator="lessThan">
      <formula>0</formula>
    </cfRule>
  </conditionalFormatting>
  <dataValidations count="6">
    <dataValidation type="whole" operator="greaterThanOrEqual" showInputMessage="1" showErrorMessage="1" sqref="F85 J35 H35 F35 J14:J17 H10 J10 H14:H17 H21 F10 F21 F15:F17 J46 H46 F46 J57 H57 F57 H85 J85 F68 H68 J68 J107 F96 H96 J96 F107 H107">
      <formula1>0</formula1>
    </dataValidation>
    <dataValidation type="decimal" operator="greaterThanOrEqual" showInputMessage="1" showErrorMessage="1" sqref="H11 J56 J11 H56 J8:J9 F56 F24:F25 H34 F84 H8:H9 H84 F11 J84 F67 J21 H67 J24:J25 J67 J45 H106 F34 J106 F95 J34 H95 H45 J95 F45 F106 F8:F9 H24:H25 J38:J39 H38:H39 F38:F39 F49:F50 H49:H50 J49:J50 F60:F61 H60:H61 J60:J61 F71:F72 H71:H72 J71:J72 F88:F89 H88:H89 J88:J89 F99:F100 H99:H100 J99:J100 F110:F111 H110:H111 J110:J111">
      <formula1>0</formula1>
    </dataValidation>
    <dataValidation type="whole" operator="greaterThanOrEqual" allowBlank="1" showInputMessage="1" showErrorMessage="1" sqref="F14">
      <formula1>0</formula1>
    </dataValidation>
    <dataValidation type="decimal" operator="greaterThanOrEqual" allowBlank="1" showInputMessage="1" showErrorMessage="1" sqref="F20 H20 J20">
      <formula1>0</formula1>
    </dataValidation>
    <dataValidation type="decimal" showInputMessage="1" showErrorMessage="1" error="Wert sollte zwischen 0 und dem Wert der angegebenen installierten Bemessungsscheinleistung aller ONT in 6.1.1 liegen." sqref="J36 H36 F36 F47 H47 J47 F58 H58 J58 F69 H69 J69 F86 H86 J86 F97 H97 J97 F108 H108 J108">
      <formula1>0</formula1>
      <formula2>F$8</formula2>
    </dataValidation>
    <dataValidation type="decimal" showInputMessage="1" showErrorMessage="1" error="Wert sollte zwischen 0 und dem Wert der angegebenen installierten Bemessungsscheinleistung aller LVT in 6.1.2 liegen." sqref="F37 H37 J37 F48 H48 J48 F59 H59 J59 F70 H70 J70 F87 H87 J87 F98 H98 J98 F109 H109 J109">
      <formula1>0</formula1>
      <formula2>F$9</formula2>
    </dataValidation>
  </dataValidations>
  <hyperlinks>
    <hyperlink ref="D12" location="'0_Datendefinitionen'!D8" display="Anzahl der Letztverbraucher (LV)"/>
    <hyperlink ref="D18" location="'0_Datendefinitionen'!D10" display="geografische Fläche in der MS"/>
    <hyperlink ref="D8" location="'0_Datendefinitionen'!D31" display="installierte Bemessungsscheinleistung aller Ortsnetztransformatoren (ONT)"/>
    <hyperlink ref="D9" location="'0_Datendefinitionen'!D32" display="installierte Bemessungsscheinleistung aller Letztverbrauchertransformatoren (LVT)"/>
    <hyperlink ref="D36" location="'0_Datendefinitionen'!D33" display="'0_Datendefinitionen'!D33"/>
    <hyperlink ref="D37" location="'0_Datendefinitionen'!D34" display="'0_Datendefinitionen'!D34"/>
    <hyperlink ref="D77" location="'0_Datendefinitionen'!D36" display="ASIDI gesamt"/>
    <hyperlink ref="D22" location="'0_Datendefinitionen'!D11" display="zeitgleiche Jahreshöchstlast aller Entnahmen in der MS-Ebene"/>
    <hyperlink ref="D43" location="'0_Datendefinitionen'!D26" display="Einwirkungen Dritter"/>
    <hyperlink ref="D32" location="'0_Datendefinitionen'!D25" display="atmosphärische Einwirkungen"/>
    <hyperlink ref="D54" location="'0_Datendefinitionen'!D27" display="Zuständigkeit Netzbetreiber/kein erkennbarer Anlass"/>
    <hyperlink ref="D82" location="'0_Datendefinitionen'!D28" display="Rückwirkungsstörungen"/>
    <hyperlink ref="D93" location="'0_Datendefinitionen'!D29" display="höhere Gewalt"/>
    <hyperlink ref="D15" location="'0_Datendefinitionen'!D9" display="Anzahl der Letztverbraucher der eignen HS/MS"/>
    <hyperlink ref="D47" location="'0_Datendefinitionen'!D33" display="'0_Datendefinitionen'!D33"/>
    <hyperlink ref="D58" location="'0_Datendefinitionen'!D33" display="'0_Datendefinitionen'!D33"/>
    <hyperlink ref="D69" location="'0_Datendefinitionen'!D33" display="'0_Datendefinitionen'!D33"/>
    <hyperlink ref="D86" location="'0_Datendefinitionen'!D33" display="'0_Datendefinitionen'!D33"/>
    <hyperlink ref="D97" location="'0_Datendefinitionen'!D33" display="'0_Datendefinitionen'!D33"/>
    <hyperlink ref="D108" location="'0_Datendefinitionen'!D33" display="'0_Datendefinitionen'!D33"/>
    <hyperlink ref="D48" location="'0_Datendefinitionen'!D34" display="'0_Datendefinitionen'!D34"/>
    <hyperlink ref="D59" location="'0_Datendefinitionen'!D34" display="'0_Datendefinitionen'!D34"/>
    <hyperlink ref="D70" location="'0_Datendefinitionen'!D34" display="'0_Datendefinitionen'!D34"/>
    <hyperlink ref="D87" location="'0_Datendefinitionen'!D34" display="'0_Datendefinitionen'!D34"/>
    <hyperlink ref="D98" location="'0_Datendefinitionen'!D34" display="'0_Datendefinitionen'!D34"/>
    <hyperlink ref="D109" location="'0_Datendefinitionen'!D34" display="'0_Datendefinitionen'!D34"/>
  </hyperlinks>
  <printOptions horizontalCentered="1"/>
  <pageMargins left="0.19685039370078741" right="0.19685039370078741" top="0.78740157480314965" bottom="0.78740157480314965" header="0.31496062992125984" footer="0.31496062992125984"/>
  <pageSetup paperSize="9" scale="48" fitToHeight="2" orientation="portrait" r:id="rId1"/>
  <headerFooter>
    <oddFooter>&amp;L&amp;"Segoe UI,Standard"&amp;9&amp;Z&amp;F; &amp;A&amp;R&amp;"Segoe UI,Standard"&amp;9&amp;D; &amp;P von &amp;N</oddFooter>
  </headerFooter>
  <rowBreaks count="2" manualBreakCount="2">
    <brk id="26" max="12" man="1"/>
    <brk id="80" max="12" man="1"/>
  </rowBreaks>
  <ignoredErrors>
    <ignoredError sqref="B34:B36 B67:B75 B14:B16 B24:B25 B37:B41 B106:B113 B95:B102 B84:B91 B79:B80 B56:B63 B45:B52 B8:B10"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AG128"/>
  <sheetViews>
    <sheetView showGridLines="0" view="pageBreakPreview" zoomScaleNormal="130" zoomScaleSheetLayoutView="100" workbookViewId="0">
      <pane ySplit="7" topLeftCell="A8" activePane="bottomLeft" state="frozen"/>
      <selection pane="bottomLeft"/>
    </sheetView>
  </sheetViews>
  <sheetFormatPr baseColWidth="10" defaultRowHeight="16.5" x14ac:dyDescent="0.3"/>
  <cols>
    <col min="1" max="1" width="1.28515625" style="110" customWidth="1"/>
    <col min="2" max="2" width="7.85546875" style="110" customWidth="1"/>
    <col min="3" max="3" width="1.28515625" style="110" customWidth="1"/>
    <col min="4" max="4" width="11.28515625" style="110" customWidth="1"/>
    <col min="5" max="5" width="1.28515625" style="110" customWidth="1"/>
    <col min="6" max="6" width="17.42578125" style="110" bestFit="1" customWidth="1"/>
    <col min="7" max="7" width="1.28515625" style="110" customWidth="1"/>
    <col min="8" max="8" width="21.7109375" style="110" bestFit="1" customWidth="1"/>
    <col min="9" max="9" width="1.28515625" style="110" customWidth="1"/>
    <col min="10" max="10" width="17.42578125" style="110" bestFit="1" customWidth="1"/>
    <col min="11" max="11" width="1.28515625" style="110" customWidth="1"/>
    <col min="12" max="12" width="11" style="110" bestFit="1" customWidth="1"/>
    <col min="13" max="13" width="1.28515625" style="110" customWidth="1"/>
    <col min="14" max="14" width="11" style="110" bestFit="1" customWidth="1"/>
    <col min="15" max="15" width="1.28515625" style="110" customWidth="1"/>
    <col min="16" max="16" width="14.140625" style="110" bestFit="1" customWidth="1"/>
    <col min="17" max="17" width="1.28515625" style="110" customWidth="1"/>
    <col min="18" max="18" width="11" style="110" bestFit="1" customWidth="1"/>
    <col min="19" max="19" width="1.28515625" style="110" customWidth="1"/>
    <col min="20" max="20" width="28" style="110" bestFit="1" customWidth="1"/>
    <col min="21" max="21" width="1.28515625" style="110" customWidth="1"/>
    <col min="22" max="22" width="16.5703125" style="110" bestFit="1" customWidth="1"/>
    <col min="23" max="23" width="1.28515625" style="110" customWidth="1"/>
    <col min="24" max="24" width="30.140625" style="110" bestFit="1" customWidth="1"/>
    <col min="25" max="25" width="1.28515625" style="110" customWidth="1"/>
    <col min="26" max="26" width="30.42578125" style="110" bestFit="1" customWidth="1"/>
    <col min="27" max="27" width="1.28515625" style="110" customWidth="1"/>
    <col min="28" max="28" width="30.42578125" style="110" bestFit="1" customWidth="1"/>
    <col min="29" max="29" width="1.28515625" style="110" customWidth="1"/>
    <col min="30" max="30" width="30.42578125" style="110" bestFit="1" customWidth="1"/>
    <col min="31" max="31" width="1.28515625" style="110" customWidth="1"/>
    <col min="32" max="32" width="60.7109375" style="110" customWidth="1"/>
    <col min="33" max="33" width="1.28515625" style="110" customWidth="1"/>
    <col min="34" max="16384" width="11.42578125" style="110"/>
  </cols>
  <sheetData>
    <row r="1" spans="1:33" ht="24" x14ac:dyDescent="0.45">
      <c r="A1" s="107"/>
      <c r="B1" s="107">
        <f>'3_Mittelspannung'!B27+1</f>
        <v>8</v>
      </c>
      <c r="C1" s="108"/>
      <c r="D1" s="109" t="s">
        <v>429</v>
      </c>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row>
    <row r="2" spans="1:33" s="111" customFormat="1" x14ac:dyDescent="0.3">
      <c r="D2" s="112"/>
      <c r="E2" s="112"/>
      <c r="F2" s="112"/>
      <c r="G2" s="112"/>
      <c r="H2" s="112"/>
      <c r="I2" s="112"/>
      <c r="J2" s="112"/>
      <c r="K2" s="112"/>
      <c r="L2" s="112"/>
      <c r="M2" s="112"/>
      <c r="N2" s="112"/>
      <c r="O2" s="112"/>
      <c r="P2" s="112"/>
      <c r="Q2" s="112"/>
      <c r="R2" s="112"/>
      <c r="S2" s="112"/>
      <c r="T2" s="113"/>
      <c r="U2" s="113"/>
      <c r="V2" s="113"/>
      <c r="W2" s="113"/>
      <c r="X2" s="113"/>
      <c r="Y2" s="113"/>
      <c r="Z2" s="113"/>
      <c r="AA2" s="113"/>
      <c r="AB2" s="113"/>
      <c r="AC2" s="113"/>
      <c r="AD2" s="113"/>
      <c r="AE2" s="113"/>
      <c r="AF2" s="113"/>
      <c r="AG2" s="113"/>
    </row>
    <row r="3" spans="1:33" s="117" customFormat="1" x14ac:dyDescent="0.3">
      <c r="A3" s="114"/>
      <c r="B3" s="115" t="s">
        <v>381</v>
      </c>
      <c r="C3" s="116"/>
      <c r="E3" s="118"/>
      <c r="F3" s="119"/>
      <c r="G3" s="118"/>
      <c r="H3" s="120"/>
      <c r="I3" s="118"/>
      <c r="J3" s="118"/>
      <c r="K3" s="118"/>
      <c r="L3" s="118"/>
      <c r="M3" s="118"/>
      <c r="N3" s="118"/>
      <c r="O3" s="118"/>
      <c r="P3" s="118"/>
      <c r="Q3" s="118"/>
      <c r="R3" s="118"/>
      <c r="S3" s="118"/>
      <c r="AF3" s="121"/>
      <c r="AG3" s="121"/>
    </row>
    <row r="4" spans="1:33" s="122" customFormat="1" x14ac:dyDescent="0.3">
      <c r="B4" s="115" t="s">
        <v>92</v>
      </c>
      <c r="C4" s="123"/>
      <c r="E4" s="124"/>
      <c r="F4" s="124"/>
      <c r="G4" s="124"/>
      <c r="H4" s="124"/>
      <c r="I4" s="124"/>
      <c r="J4" s="124"/>
      <c r="K4" s="124"/>
      <c r="L4" s="124"/>
      <c r="M4" s="124"/>
      <c r="N4" s="124"/>
      <c r="O4" s="124"/>
      <c r="P4" s="124"/>
      <c r="Q4" s="124"/>
      <c r="R4" s="124"/>
      <c r="S4" s="124"/>
      <c r="T4" s="125"/>
      <c r="U4" s="125"/>
      <c r="V4" s="125"/>
      <c r="W4" s="125"/>
      <c r="X4" s="125"/>
      <c r="Y4" s="125"/>
      <c r="Z4" s="125"/>
      <c r="AA4" s="125"/>
      <c r="AB4" s="125"/>
      <c r="AC4" s="125"/>
      <c r="AD4" s="125"/>
      <c r="AE4" s="125"/>
      <c r="AF4" s="125"/>
      <c r="AG4" s="125"/>
    </row>
    <row r="5" spans="1:33" s="122" customFormat="1" x14ac:dyDescent="0.3">
      <c r="B5" s="126" t="s">
        <v>61</v>
      </c>
      <c r="C5" s="123"/>
      <c r="D5" s="126"/>
      <c r="E5" s="124"/>
      <c r="F5" s="124"/>
      <c r="G5" s="124"/>
      <c r="H5" s="124"/>
      <c r="I5" s="124"/>
      <c r="J5" s="124"/>
      <c r="K5" s="124"/>
      <c r="L5" s="124"/>
      <c r="M5" s="124"/>
      <c r="N5" s="124"/>
      <c r="O5" s="124"/>
      <c r="P5" s="124"/>
      <c r="Q5" s="124"/>
      <c r="R5" s="124"/>
      <c r="S5" s="124"/>
      <c r="T5" s="125"/>
      <c r="U5" s="125"/>
      <c r="V5" s="125"/>
      <c r="W5" s="125"/>
      <c r="X5" s="125"/>
      <c r="Y5" s="125"/>
      <c r="Z5" s="125"/>
      <c r="AA5" s="125"/>
      <c r="AB5" s="125"/>
      <c r="AC5" s="125"/>
      <c r="AD5" s="125"/>
      <c r="AE5" s="125"/>
      <c r="AF5" s="125"/>
      <c r="AG5" s="125"/>
    </row>
    <row r="6" spans="1:33" s="122" customFormat="1" x14ac:dyDescent="0.3">
      <c r="B6" s="127"/>
    </row>
    <row r="7" spans="1:33" ht="61.5" x14ac:dyDescent="0.3">
      <c r="B7" s="25" t="s">
        <v>38</v>
      </c>
      <c r="D7" s="49" t="s">
        <v>103</v>
      </c>
      <c r="F7" s="49" t="s">
        <v>59</v>
      </c>
      <c r="H7" s="49" t="s">
        <v>104</v>
      </c>
      <c r="J7" s="49" t="s">
        <v>455</v>
      </c>
      <c r="L7" s="49" t="s">
        <v>102</v>
      </c>
      <c r="N7" s="49" t="s">
        <v>105</v>
      </c>
      <c r="P7" s="49" t="s">
        <v>454</v>
      </c>
      <c r="R7" s="49" t="s">
        <v>94</v>
      </c>
      <c r="T7" s="49" t="s">
        <v>95</v>
      </c>
      <c r="V7" s="49" t="s">
        <v>97</v>
      </c>
      <c r="X7" s="128" t="s">
        <v>98</v>
      </c>
      <c r="Z7" s="128" t="s">
        <v>99</v>
      </c>
      <c r="AB7" s="128" t="s">
        <v>100</v>
      </c>
      <c r="AD7" s="128" t="s">
        <v>101</v>
      </c>
      <c r="AF7" s="128" t="s">
        <v>60</v>
      </c>
    </row>
    <row r="8" spans="1:33" x14ac:dyDescent="0.3">
      <c r="B8" s="129"/>
      <c r="D8" s="129"/>
      <c r="F8" s="129"/>
      <c r="H8" s="129"/>
      <c r="J8" s="129"/>
      <c r="L8" s="129"/>
      <c r="N8" s="129"/>
      <c r="P8" s="129"/>
      <c r="R8" s="129"/>
      <c r="T8" s="129"/>
      <c r="V8" s="129"/>
      <c r="X8" s="129"/>
      <c r="Z8" s="129"/>
      <c r="AB8" s="129"/>
      <c r="AD8" s="129"/>
      <c r="AF8" s="129"/>
    </row>
    <row r="9" spans="1:33" s="130" customFormat="1" x14ac:dyDescent="0.3">
      <c r="B9" s="131" t="s">
        <v>457</v>
      </c>
      <c r="D9" s="210"/>
      <c r="F9" s="211"/>
      <c r="H9" s="212"/>
      <c r="J9" s="213"/>
      <c r="L9" s="211"/>
      <c r="N9" s="212"/>
      <c r="P9" s="213"/>
      <c r="R9" s="214" t="s">
        <v>91</v>
      </c>
      <c r="T9" s="214" t="s">
        <v>93</v>
      </c>
      <c r="V9" s="214" t="s">
        <v>96</v>
      </c>
      <c r="X9" s="213"/>
      <c r="Z9" s="220"/>
      <c r="AB9" s="213"/>
      <c r="AD9" s="213"/>
      <c r="AF9" s="221"/>
    </row>
    <row r="10" spans="1:33" x14ac:dyDescent="0.3">
      <c r="B10" s="133" t="s">
        <v>458</v>
      </c>
      <c r="D10" s="217"/>
      <c r="E10" s="130"/>
      <c r="F10" s="218"/>
      <c r="G10" s="130"/>
      <c r="H10" s="219"/>
      <c r="I10" s="130"/>
      <c r="J10" s="216"/>
      <c r="K10" s="130"/>
      <c r="L10" s="218"/>
      <c r="M10" s="130"/>
      <c r="N10" s="219"/>
      <c r="O10" s="130"/>
      <c r="P10" s="216"/>
      <c r="R10" s="215" t="s">
        <v>91</v>
      </c>
      <c r="T10" s="215" t="s">
        <v>93</v>
      </c>
      <c r="V10" s="215" t="s">
        <v>96</v>
      </c>
      <c r="X10" s="216"/>
      <c r="Z10" s="216"/>
      <c r="AA10" s="130"/>
      <c r="AB10" s="216"/>
      <c r="AC10" s="130"/>
      <c r="AD10" s="216"/>
      <c r="AF10" s="168"/>
    </row>
    <row r="11" spans="1:33" x14ac:dyDescent="0.3">
      <c r="B11" s="131" t="s">
        <v>459</v>
      </c>
      <c r="D11" s="217"/>
      <c r="E11" s="130"/>
      <c r="F11" s="218"/>
      <c r="G11" s="130"/>
      <c r="H11" s="219"/>
      <c r="I11" s="130"/>
      <c r="J11" s="216"/>
      <c r="K11" s="130"/>
      <c r="L11" s="218"/>
      <c r="M11" s="130"/>
      <c r="N11" s="219"/>
      <c r="O11" s="130"/>
      <c r="P11" s="216"/>
      <c r="R11" s="215" t="s">
        <v>91</v>
      </c>
      <c r="T11" s="215" t="s">
        <v>93</v>
      </c>
      <c r="V11" s="215" t="s">
        <v>96</v>
      </c>
      <c r="X11" s="216"/>
      <c r="Z11" s="216"/>
      <c r="AA11" s="130"/>
      <c r="AB11" s="216"/>
      <c r="AC11" s="130"/>
      <c r="AD11" s="216"/>
      <c r="AF11" s="168"/>
    </row>
    <row r="12" spans="1:33" x14ac:dyDescent="0.3">
      <c r="B12" s="133" t="s">
        <v>460</v>
      </c>
      <c r="D12" s="217"/>
      <c r="E12" s="130"/>
      <c r="F12" s="218"/>
      <c r="G12" s="130"/>
      <c r="H12" s="219"/>
      <c r="I12" s="130"/>
      <c r="J12" s="216"/>
      <c r="K12" s="130"/>
      <c r="L12" s="218"/>
      <c r="M12" s="130"/>
      <c r="N12" s="219"/>
      <c r="O12" s="130"/>
      <c r="P12" s="216"/>
      <c r="R12" s="215" t="s">
        <v>91</v>
      </c>
      <c r="T12" s="215" t="s">
        <v>93</v>
      </c>
      <c r="V12" s="215" t="s">
        <v>96</v>
      </c>
      <c r="X12" s="216"/>
      <c r="Z12" s="216"/>
      <c r="AA12" s="130"/>
      <c r="AB12" s="216"/>
      <c r="AC12" s="130"/>
      <c r="AD12" s="216"/>
      <c r="AF12" s="168"/>
    </row>
    <row r="13" spans="1:33" x14ac:dyDescent="0.3">
      <c r="B13" s="131" t="s">
        <v>461</v>
      </c>
      <c r="D13" s="217"/>
      <c r="E13" s="130"/>
      <c r="F13" s="218"/>
      <c r="G13" s="130"/>
      <c r="H13" s="219"/>
      <c r="I13" s="130"/>
      <c r="J13" s="216"/>
      <c r="K13" s="130"/>
      <c r="L13" s="218"/>
      <c r="M13" s="130"/>
      <c r="N13" s="219"/>
      <c r="O13" s="130"/>
      <c r="P13" s="216"/>
      <c r="R13" s="215" t="s">
        <v>91</v>
      </c>
      <c r="T13" s="215" t="s">
        <v>93</v>
      </c>
      <c r="V13" s="215" t="s">
        <v>96</v>
      </c>
      <c r="X13" s="216"/>
      <c r="Z13" s="216"/>
      <c r="AA13" s="130"/>
      <c r="AB13" s="216"/>
      <c r="AC13" s="130"/>
      <c r="AD13" s="216"/>
      <c r="AF13" s="168"/>
    </row>
    <row r="14" spans="1:33" x14ac:dyDescent="0.3">
      <c r="B14" s="133" t="s">
        <v>462</v>
      </c>
      <c r="D14" s="217"/>
      <c r="E14" s="130"/>
      <c r="F14" s="218"/>
      <c r="G14" s="130"/>
      <c r="H14" s="219"/>
      <c r="I14" s="130"/>
      <c r="J14" s="216"/>
      <c r="K14" s="130"/>
      <c r="L14" s="218"/>
      <c r="M14" s="130"/>
      <c r="N14" s="219"/>
      <c r="O14" s="130"/>
      <c r="P14" s="216"/>
      <c r="R14" s="215" t="s">
        <v>91</v>
      </c>
      <c r="T14" s="215" t="s">
        <v>93</v>
      </c>
      <c r="V14" s="215" t="s">
        <v>96</v>
      </c>
      <c r="X14" s="216"/>
      <c r="Z14" s="216"/>
      <c r="AA14" s="130"/>
      <c r="AB14" s="216"/>
      <c r="AC14" s="130"/>
      <c r="AD14" s="216"/>
      <c r="AF14" s="168"/>
    </row>
    <row r="15" spans="1:33" x14ac:dyDescent="0.3">
      <c r="B15" s="131" t="s">
        <v>463</v>
      </c>
      <c r="D15" s="217"/>
      <c r="E15" s="130"/>
      <c r="F15" s="218"/>
      <c r="G15" s="130"/>
      <c r="H15" s="219"/>
      <c r="I15" s="130"/>
      <c r="J15" s="216"/>
      <c r="K15" s="130"/>
      <c r="L15" s="218"/>
      <c r="M15" s="130"/>
      <c r="N15" s="219"/>
      <c r="O15" s="130"/>
      <c r="P15" s="216"/>
      <c r="R15" s="215" t="s">
        <v>91</v>
      </c>
      <c r="T15" s="215" t="s">
        <v>93</v>
      </c>
      <c r="V15" s="215" t="s">
        <v>96</v>
      </c>
      <c r="X15" s="216"/>
      <c r="Z15" s="216"/>
      <c r="AA15" s="130"/>
      <c r="AB15" s="216"/>
      <c r="AC15" s="130"/>
      <c r="AD15" s="216"/>
      <c r="AF15" s="168"/>
    </row>
    <row r="16" spans="1:33" x14ac:dyDescent="0.3">
      <c r="B16" s="133" t="s">
        <v>464</v>
      </c>
      <c r="D16" s="217"/>
      <c r="E16" s="130"/>
      <c r="F16" s="218"/>
      <c r="G16" s="130"/>
      <c r="H16" s="219"/>
      <c r="I16" s="130"/>
      <c r="J16" s="216"/>
      <c r="K16" s="130"/>
      <c r="L16" s="218"/>
      <c r="M16" s="130"/>
      <c r="N16" s="219"/>
      <c r="O16" s="130"/>
      <c r="P16" s="216"/>
      <c r="R16" s="215" t="s">
        <v>91</v>
      </c>
      <c r="T16" s="215" t="s">
        <v>93</v>
      </c>
      <c r="V16" s="215" t="s">
        <v>96</v>
      </c>
      <c r="X16" s="216"/>
      <c r="Z16" s="216"/>
      <c r="AA16" s="130"/>
      <c r="AB16" s="216"/>
      <c r="AC16" s="130"/>
      <c r="AD16" s="216"/>
      <c r="AF16" s="168"/>
    </row>
    <row r="17" spans="2:32" x14ac:dyDescent="0.3">
      <c r="B17" s="131" t="s">
        <v>465</v>
      </c>
      <c r="D17" s="217"/>
      <c r="E17" s="130"/>
      <c r="F17" s="218"/>
      <c r="G17" s="130"/>
      <c r="H17" s="219"/>
      <c r="I17" s="130"/>
      <c r="J17" s="216"/>
      <c r="K17" s="130"/>
      <c r="L17" s="218"/>
      <c r="M17" s="130"/>
      <c r="N17" s="219"/>
      <c r="O17" s="130"/>
      <c r="P17" s="216"/>
      <c r="R17" s="215" t="s">
        <v>91</v>
      </c>
      <c r="T17" s="215" t="s">
        <v>93</v>
      </c>
      <c r="V17" s="215" t="s">
        <v>96</v>
      </c>
      <c r="X17" s="216"/>
      <c r="Z17" s="216"/>
      <c r="AA17" s="130"/>
      <c r="AB17" s="216"/>
      <c r="AC17" s="130"/>
      <c r="AD17" s="216"/>
      <c r="AF17" s="168"/>
    </row>
    <row r="18" spans="2:32" x14ac:dyDescent="0.3">
      <c r="B18" s="133" t="s">
        <v>466</v>
      </c>
      <c r="D18" s="217"/>
      <c r="E18" s="130"/>
      <c r="F18" s="218"/>
      <c r="G18" s="130"/>
      <c r="H18" s="219"/>
      <c r="I18" s="130"/>
      <c r="J18" s="216"/>
      <c r="K18" s="130"/>
      <c r="L18" s="218"/>
      <c r="M18" s="130"/>
      <c r="N18" s="219"/>
      <c r="O18" s="130"/>
      <c r="P18" s="216"/>
      <c r="R18" s="215" t="s">
        <v>91</v>
      </c>
      <c r="T18" s="215" t="s">
        <v>93</v>
      </c>
      <c r="V18" s="215" t="s">
        <v>96</v>
      </c>
      <c r="X18" s="216"/>
      <c r="Z18" s="216"/>
      <c r="AA18" s="130"/>
      <c r="AB18" s="216"/>
      <c r="AC18" s="130"/>
      <c r="AD18" s="216"/>
      <c r="AF18" s="168"/>
    </row>
    <row r="19" spans="2:32" x14ac:dyDescent="0.3">
      <c r="B19" s="131" t="s">
        <v>467</v>
      </c>
      <c r="D19" s="217"/>
      <c r="E19" s="130"/>
      <c r="F19" s="218"/>
      <c r="G19" s="130"/>
      <c r="H19" s="219"/>
      <c r="I19" s="130"/>
      <c r="J19" s="216"/>
      <c r="K19" s="130"/>
      <c r="L19" s="218"/>
      <c r="M19" s="130"/>
      <c r="N19" s="219"/>
      <c r="O19" s="130"/>
      <c r="P19" s="216"/>
      <c r="R19" s="215" t="s">
        <v>91</v>
      </c>
      <c r="T19" s="215" t="s">
        <v>93</v>
      </c>
      <c r="V19" s="215" t="s">
        <v>96</v>
      </c>
      <c r="X19" s="216"/>
      <c r="Z19" s="216"/>
      <c r="AA19" s="130"/>
      <c r="AB19" s="216"/>
      <c r="AC19" s="130"/>
      <c r="AD19" s="216"/>
      <c r="AF19" s="168"/>
    </row>
    <row r="20" spans="2:32" x14ac:dyDescent="0.3">
      <c r="B20" s="133" t="s">
        <v>468</v>
      </c>
      <c r="D20" s="217"/>
      <c r="E20" s="130"/>
      <c r="F20" s="218"/>
      <c r="G20" s="130"/>
      <c r="H20" s="219"/>
      <c r="I20" s="130"/>
      <c r="J20" s="216"/>
      <c r="K20" s="130"/>
      <c r="L20" s="218"/>
      <c r="M20" s="130"/>
      <c r="N20" s="219"/>
      <c r="O20" s="130"/>
      <c r="P20" s="216"/>
      <c r="R20" s="215" t="s">
        <v>91</v>
      </c>
      <c r="T20" s="215" t="s">
        <v>93</v>
      </c>
      <c r="V20" s="215" t="s">
        <v>96</v>
      </c>
      <c r="X20" s="216"/>
      <c r="Z20" s="216"/>
      <c r="AA20" s="130"/>
      <c r="AB20" s="216"/>
      <c r="AC20" s="130"/>
      <c r="AD20" s="216"/>
      <c r="AF20" s="168"/>
    </row>
    <row r="21" spans="2:32" x14ac:dyDescent="0.3">
      <c r="B21" s="131" t="s">
        <v>469</v>
      </c>
      <c r="D21" s="217"/>
      <c r="E21" s="130"/>
      <c r="F21" s="218"/>
      <c r="G21" s="130"/>
      <c r="H21" s="219"/>
      <c r="I21" s="130"/>
      <c r="J21" s="216"/>
      <c r="K21" s="130"/>
      <c r="L21" s="218"/>
      <c r="M21" s="130"/>
      <c r="N21" s="219"/>
      <c r="O21" s="130"/>
      <c r="P21" s="216"/>
      <c r="R21" s="215" t="s">
        <v>91</v>
      </c>
      <c r="T21" s="215" t="s">
        <v>93</v>
      </c>
      <c r="V21" s="215" t="s">
        <v>96</v>
      </c>
      <c r="X21" s="216"/>
      <c r="Z21" s="216"/>
      <c r="AA21" s="130"/>
      <c r="AB21" s="216"/>
      <c r="AC21" s="130"/>
      <c r="AD21" s="216"/>
      <c r="AF21" s="168"/>
    </row>
    <row r="22" spans="2:32" x14ac:dyDescent="0.3">
      <c r="B22" s="133" t="s">
        <v>470</v>
      </c>
      <c r="D22" s="217"/>
      <c r="E22" s="130"/>
      <c r="F22" s="218"/>
      <c r="G22" s="130"/>
      <c r="H22" s="219"/>
      <c r="I22" s="130"/>
      <c r="J22" s="216"/>
      <c r="K22" s="130"/>
      <c r="L22" s="218"/>
      <c r="M22" s="130"/>
      <c r="N22" s="219"/>
      <c r="O22" s="130"/>
      <c r="P22" s="216"/>
      <c r="R22" s="215" t="s">
        <v>91</v>
      </c>
      <c r="T22" s="215" t="s">
        <v>93</v>
      </c>
      <c r="V22" s="215" t="s">
        <v>96</v>
      </c>
      <c r="X22" s="216"/>
      <c r="Z22" s="216"/>
      <c r="AA22" s="130"/>
      <c r="AB22" s="216"/>
      <c r="AC22" s="130"/>
      <c r="AD22" s="216"/>
      <c r="AF22" s="168"/>
    </row>
    <row r="23" spans="2:32" x14ac:dyDescent="0.3">
      <c r="B23" s="131" t="s">
        <v>471</v>
      </c>
      <c r="D23" s="217"/>
      <c r="E23" s="130"/>
      <c r="F23" s="218"/>
      <c r="G23" s="130"/>
      <c r="H23" s="219"/>
      <c r="I23" s="130"/>
      <c r="J23" s="216"/>
      <c r="K23" s="130"/>
      <c r="L23" s="218"/>
      <c r="M23" s="130"/>
      <c r="N23" s="219"/>
      <c r="O23" s="130"/>
      <c r="P23" s="216"/>
      <c r="R23" s="215" t="s">
        <v>91</v>
      </c>
      <c r="T23" s="215" t="s">
        <v>93</v>
      </c>
      <c r="V23" s="215" t="s">
        <v>96</v>
      </c>
      <c r="X23" s="216"/>
      <c r="Z23" s="216"/>
      <c r="AA23" s="130"/>
      <c r="AB23" s="216"/>
      <c r="AC23" s="130"/>
      <c r="AD23" s="216"/>
      <c r="AF23" s="168"/>
    </row>
    <row r="24" spans="2:32" x14ac:dyDescent="0.3">
      <c r="B24" s="133" t="s">
        <v>472</v>
      </c>
      <c r="D24" s="217"/>
      <c r="E24" s="130"/>
      <c r="F24" s="218"/>
      <c r="G24" s="130"/>
      <c r="H24" s="219"/>
      <c r="I24" s="130"/>
      <c r="J24" s="216"/>
      <c r="K24" s="130"/>
      <c r="L24" s="218"/>
      <c r="M24" s="130"/>
      <c r="N24" s="219"/>
      <c r="O24" s="130"/>
      <c r="P24" s="216"/>
      <c r="R24" s="215" t="s">
        <v>91</v>
      </c>
      <c r="T24" s="215" t="s">
        <v>93</v>
      </c>
      <c r="V24" s="215" t="s">
        <v>96</v>
      </c>
      <c r="X24" s="216"/>
      <c r="Z24" s="216"/>
      <c r="AA24" s="130"/>
      <c r="AB24" s="216"/>
      <c r="AC24" s="130"/>
      <c r="AD24" s="216"/>
      <c r="AF24" s="168"/>
    </row>
    <row r="25" spans="2:32" x14ac:dyDescent="0.3">
      <c r="B25" s="131" t="s">
        <v>473</v>
      </c>
      <c r="D25" s="217"/>
      <c r="E25" s="130"/>
      <c r="F25" s="218"/>
      <c r="G25" s="130"/>
      <c r="H25" s="219"/>
      <c r="I25" s="130"/>
      <c r="J25" s="216"/>
      <c r="K25" s="130"/>
      <c r="L25" s="218"/>
      <c r="M25" s="130"/>
      <c r="N25" s="219"/>
      <c r="O25" s="130"/>
      <c r="P25" s="216"/>
      <c r="R25" s="215" t="s">
        <v>91</v>
      </c>
      <c r="T25" s="215" t="s">
        <v>93</v>
      </c>
      <c r="V25" s="215" t="s">
        <v>96</v>
      </c>
      <c r="X25" s="216"/>
      <c r="Z25" s="216"/>
      <c r="AA25" s="130"/>
      <c r="AB25" s="216"/>
      <c r="AC25" s="130"/>
      <c r="AD25" s="216"/>
      <c r="AF25" s="168"/>
    </row>
    <row r="26" spans="2:32" x14ac:dyDescent="0.3">
      <c r="B26" s="133" t="s">
        <v>474</v>
      </c>
      <c r="D26" s="217"/>
      <c r="E26" s="130"/>
      <c r="F26" s="218"/>
      <c r="G26" s="130"/>
      <c r="H26" s="219"/>
      <c r="I26" s="130"/>
      <c r="J26" s="216"/>
      <c r="K26" s="130"/>
      <c r="L26" s="218"/>
      <c r="M26" s="130"/>
      <c r="N26" s="219"/>
      <c r="O26" s="130"/>
      <c r="P26" s="216"/>
      <c r="R26" s="215" t="s">
        <v>91</v>
      </c>
      <c r="T26" s="215" t="s">
        <v>93</v>
      </c>
      <c r="V26" s="215" t="s">
        <v>96</v>
      </c>
      <c r="X26" s="216"/>
      <c r="Z26" s="216"/>
      <c r="AA26" s="130"/>
      <c r="AB26" s="216"/>
      <c r="AC26" s="130"/>
      <c r="AD26" s="216"/>
      <c r="AF26" s="168"/>
    </row>
    <row r="27" spans="2:32" x14ac:dyDescent="0.3">
      <c r="B27" s="131" t="s">
        <v>475</v>
      </c>
      <c r="D27" s="217"/>
      <c r="E27" s="130"/>
      <c r="F27" s="218"/>
      <c r="G27" s="130"/>
      <c r="H27" s="219"/>
      <c r="I27" s="130"/>
      <c r="J27" s="216"/>
      <c r="K27" s="130"/>
      <c r="L27" s="218"/>
      <c r="M27" s="130"/>
      <c r="N27" s="219"/>
      <c r="O27" s="130"/>
      <c r="P27" s="216"/>
      <c r="R27" s="215" t="s">
        <v>91</v>
      </c>
      <c r="T27" s="215" t="s">
        <v>93</v>
      </c>
      <c r="V27" s="215" t="s">
        <v>96</v>
      </c>
      <c r="X27" s="216"/>
      <c r="Z27" s="216"/>
      <c r="AA27" s="130"/>
      <c r="AB27" s="216"/>
      <c r="AC27" s="130"/>
      <c r="AD27" s="216"/>
      <c r="AF27" s="168"/>
    </row>
    <row r="28" spans="2:32" x14ac:dyDescent="0.3">
      <c r="B28" s="133" t="s">
        <v>476</v>
      </c>
      <c r="D28" s="217"/>
      <c r="E28" s="130"/>
      <c r="F28" s="218"/>
      <c r="G28" s="130"/>
      <c r="H28" s="219"/>
      <c r="I28" s="130"/>
      <c r="J28" s="216"/>
      <c r="K28" s="130"/>
      <c r="L28" s="218"/>
      <c r="M28" s="130"/>
      <c r="N28" s="219"/>
      <c r="O28" s="130"/>
      <c r="P28" s="216"/>
      <c r="R28" s="215" t="s">
        <v>91</v>
      </c>
      <c r="T28" s="215" t="s">
        <v>93</v>
      </c>
      <c r="V28" s="215" t="s">
        <v>96</v>
      </c>
      <c r="X28" s="216"/>
      <c r="Z28" s="216"/>
      <c r="AA28" s="130"/>
      <c r="AB28" s="216"/>
      <c r="AC28" s="130"/>
      <c r="AD28" s="216"/>
      <c r="AF28" s="168"/>
    </row>
    <row r="29" spans="2:32" x14ac:dyDescent="0.3">
      <c r="B29" s="131" t="s">
        <v>477</v>
      </c>
      <c r="D29" s="217"/>
      <c r="E29" s="130"/>
      <c r="F29" s="218"/>
      <c r="G29" s="130"/>
      <c r="H29" s="219"/>
      <c r="I29" s="130"/>
      <c r="J29" s="216"/>
      <c r="K29" s="130"/>
      <c r="L29" s="218"/>
      <c r="M29" s="130"/>
      <c r="N29" s="219"/>
      <c r="O29" s="130"/>
      <c r="P29" s="216"/>
      <c r="R29" s="215" t="s">
        <v>91</v>
      </c>
      <c r="T29" s="215" t="s">
        <v>93</v>
      </c>
      <c r="V29" s="215" t="s">
        <v>96</v>
      </c>
      <c r="X29" s="216"/>
      <c r="Z29" s="216"/>
      <c r="AA29" s="130"/>
      <c r="AB29" s="216"/>
      <c r="AC29" s="130"/>
      <c r="AD29" s="216"/>
      <c r="AF29" s="168"/>
    </row>
    <row r="30" spans="2:32" x14ac:dyDescent="0.3">
      <c r="B30" s="133" t="s">
        <v>478</v>
      </c>
      <c r="D30" s="217"/>
      <c r="E30" s="130"/>
      <c r="F30" s="218"/>
      <c r="G30" s="130"/>
      <c r="H30" s="219"/>
      <c r="I30" s="130"/>
      <c r="J30" s="216"/>
      <c r="K30" s="130"/>
      <c r="L30" s="218"/>
      <c r="M30" s="130"/>
      <c r="N30" s="219"/>
      <c r="O30" s="130"/>
      <c r="P30" s="216"/>
      <c r="R30" s="215" t="s">
        <v>91</v>
      </c>
      <c r="T30" s="215" t="s">
        <v>93</v>
      </c>
      <c r="V30" s="215" t="s">
        <v>96</v>
      </c>
      <c r="X30" s="216"/>
      <c r="Z30" s="216"/>
      <c r="AA30" s="130"/>
      <c r="AB30" s="216"/>
      <c r="AC30" s="130"/>
      <c r="AD30" s="216"/>
      <c r="AF30" s="168"/>
    </row>
    <row r="31" spans="2:32" x14ac:dyDescent="0.3">
      <c r="B31" s="131" t="s">
        <v>479</v>
      </c>
      <c r="D31" s="217"/>
      <c r="E31" s="130"/>
      <c r="F31" s="218"/>
      <c r="G31" s="130"/>
      <c r="H31" s="219"/>
      <c r="I31" s="130"/>
      <c r="J31" s="216"/>
      <c r="K31" s="130"/>
      <c r="L31" s="218"/>
      <c r="M31" s="130"/>
      <c r="N31" s="219"/>
      <c r="O31" s="130"/>
      <c r="P31" s="216"/>
      <c r="R31" s="215" t="s">
        <v>91</v>
      </c>
      <c r="T31" s="215" t="s">
        <v>93</v>
      </c>
      <c r="V31" s="215" t="s">
        <v>96</v>
      </c>
      <c r="X31" s="216"/>
      <c r="Z31" s="216"/>
      <c r="AA31" s="130"/>
      <c r="AB31" s="216"/>
      <c r="AC31" s="130"/>
      <c r="AD31" s="216"/>
      <c r="AF31" s="168"/>
    </row>
    <row r="32" spans="2:32" x14ac:dyDescent="0.3">
      <c r="B32" s="133" t="s">
        <v>480</v>
      </c>
      <c r="D32" s="217"/>
      <c r="E32" s="130"/>
      <c r="F32" s="218"/>
      <c r="G32" s="130"/>
      <c r="H32" s="219"/>
      <c r="I32" s="130"/>
      <c r="J32" s="216"/>
      <c r="K32" s="130"/>
      <c r="L32" s="218"/>
      <c r="M32" s="130"/>
      <c r="N32" s="219"/>
      <c r="O32" s="130"/>
      <c r="P32" s="216"/>
      <c r="R32" s="215" t="s">
        <v>91</v>
      </c>
      <c r="T32" s="215" t="s">
        <v>93</v>
      </c>
      <c r="V32" s="215" t="s">
        <v>96</v>
      </c>
      <c r="X32" s="216"/>
      <c r="Z32" s="216"/>
      <c r="AA32" s="130"/>
      <c r="AB32" s="216"/>
      <c r="AC32" s="130"/>
      <c r="AD32" s="216"/>
      <c r="AF32" s="168"/>
    </row>
    <row r="33" spans="2:32" x14ac:dyDescent="0.3">
      <c r="B33" s="131" t="s">
        <v>481</v>
      </c>
      <c r="D33" s="217"/>
      <c r="E33" s="130"/>
      <c r="F33" s="218"/>
      <c r="G33" s="130"/>
      <c r="H33" s="219"/>
      <c r="I33" s="130"/>
      <c r="J33" s="216"/>
      <c r="K33" s="130"/>
      <c r="L33" s="218"/>
      <c r="M33" s="130"/>
      <c r="N33" s="219"/>
      <c r="O33" s="130"/>
      <c r="P33" s="216"/>
      <c r="R33" s="215" t="s">
        <v>91</v>
      </c>
      <c r="T33" s="215" t="s">
        <v>93</v>
      </c>
      <c r="V33" s="215" t="s">
        <v>96</v>
      </c>
      <c r="X33" s="216"/>
      <c r="Z33" s="216"/>
      <c r="AA33" s="130"/>
      <c r="AB33" s="216"/>
      <c r="AC33" s="130"/>
      <c r="AD33" s="216"/>
      <c r="AF33" s="168"/>
    </row>
    <row r="34" spans="2:32" x14ac:dyDescent="0.3">
      <c r="B34" s="133" t="s">
        <v>482</v>
      </c>
      <c r="D34" s="217"/>
      <c r="E34" s="130"/>
      <c r="F34" s="218"/>
      <c r="G34" s="130"/>
      <c r="H34" s="219"/>
      <c r="I34" s="130"/>
      <c r="J34" s="216"/>
      <c r="K34" s="130"/>
      <c r="L34" s="218"/>
      <c r="M34" s="130"/>
      <c r="N34" s="219"/>
      <c r="O34" s="130"/>
      <c r="P34" s="216"/>
      <c r="R34" s="215" t="s">
        <v>91</v>
      </c>
      <c r="T34" s="215" t="s">
        <v>93</v>
      </c>
      <c r="V34" s="215" t="s">
        <v>96</v>
      </c>
      <c r="X34" s="216"/>
      <c r="Z34" s="216"/>
      <c r="AA34" s="130"/>
      <c r="AB34" s="216"/>
      <c r="AC34" s="130"/>
      <c r="AD34" s="216"/>
      <c r="AF34" s="168"/>
    </row>
    <row r="35" spans="2:32" x14ac:dyDescent="0.3">
      <c r="B35" s="131" t="s">
        <v>483</v>
      </c>
      <c r="D35" s="217"/>
      <c r="E35" s="130"/>
      <c r="F35" s="218"/>
      <c r="G35" s="130"/>
      <c r="H35" s="219"/>
      <c r="I35" s="130"/>
      <c r="J35" s="216"/>
      <c r="K35" s="130"/>
      <c r="L35" s="218"/>
      <c r="M35" s="130"/>
      <c r="N35" s="219"/>
      <c r="O35" s="130"/>
      <c r="P35" s="216"/>
      <c r="R35" s="215" t="s">
        <v>91</v>
      </c>
      <c r="T35" s="215" t="s">
        <v>93</v>
      </c>
      <c r="V35" s="215" t="s">
        <v>96</v>
      </c>
      <c r="X35" s="216"/>
      <c r="Z35" s="216"/>
      <c r="AA35" s="130"/>
      <c r="AB35" s="216"/>
      <c r="AC35" s="130"/>
      <c r="AD35" s="216"/>
      <c r="AF35" s="168"/>
    </row>
    <row r="36" spans="2:32" x14ac:dyDescent="0.3">
      <c r="B36" s="133" t="s">
        <v>484</v>
      </c>
      <c r="D36" s="217"/>
      <c r="E36" s="130"/>
      <c r="F36" s="218"/>
      <c r="G36" s="130"/>
      <c r="H36" s="219"/>
      <c r="I36" s="130"/>
      <c r="J36" s="216"/>
      <c r="K36" s="130"/>
      <c r="L36" s="218"/>
      <c r="M36" s="130"/>
      <c r="N36" s="219"/>
      <c r="O36" s="130"/>
      <c r="P36" s="216"/>
      <c r="R36" s="215" t="s">
        <v>91</v>
      </c>
      <c r="T36" s="215" t="s">
        <v>93</v>
      </c>
      <c r="V36" s="215" t="s">
        <v>96</v>
      </c>
      <c r="X36" s="216"/>
      <c r="Z36" s="216"/>
      <c r="AA36" s="130"/>
      <c r="AB36" s="216"/>
      <c r="AC36" s="130"/>
      <c r="AD36" s="216"/>
      <c r="AF36" s="168"/>
    </row>
    <row r="37" spans="2:32" x14ac:dyDescent="0.3">
      <c r="B37" s="131" t="s">
        <v>485</v>
      </c>
      <c r="D37" s="217"/>
      <c r="E37" s="130"/>
      <c r="F37" s="218"/>
      <c r="G37" s="130"/>
      <c r="H37" s="219"/>
      <c r="I37" s="130"/>
      <c r="J37" s="216"/>
      <c r="K37" s="130"/>
      <c r="L37" s="218"/>
      <c r="M37" s="130"/>
      <c r="N37" s="219"/>
      <c r="O37" s="130"/>
      <c r="P37" s="216"/>
      <c r="R37" s="215" t="s">
        <v>91</v>
      </c>
      <c r="T37" s="215" t="s">
        <v>93</v>
      </c>
      <c r="V37" s="215" t="s">
        <v>96</v>
      </c>
      <c r="X37" s="216"/>
      <c r="Z37" s="216"/>
      <c r="AA37" s="130"/>
      <c r="AB37" s="216"/>
      <c r="AC37" s="130"/>
      <c r="AD37" s="216"/>
      <c r="AF37" s="168"/>
    </row>
    <row r="38" spans="2:32" x14ac:dyDescent="0.3">
      <c r="B38" s="133" t="s">
        <v>486</v>
      </c>
      <c r="D38" s="217"/>
      <c r="E38" s="130"/>
      <c r="F38" s="218"/>
      <c r="G38" s="130"/>
      <c r="H38" s="219"/>
      <c r="I38" s="130"/>
      <c r="J38" s="216"/>
      <c r="K38" s="130"/>
      <c r="L38" s="218"/>
      <c r="M38" s="130"/>
      <c r="N38" s="219"/>
      <c r="O38" s="130"/>
      <c r="P38" s="216"/>
      <c r="R38" s="215" t="s">
        <v>91</v>
      </c>
      <c r="T38" s="215" t="s">
        <v>93</v>
      </c>
      <c r="V38" s="215" t="s">
        <v>96</v>
      </c>
      <c r="X38" s="216"/>
      <c r="Z38" s="216"/>
      <c r="AA38" s="130"/>
      <c r="AB38" s="216"/>
      <c r="AC38" s="130"/>
      <c r="AD38" s="216"/>
      <c r="AF38" s="168"/>
    </row>
    <row r="39" spans="2:32" x14ac:dyDescent="0.3">
      <c r="B39" s="131" t="s">
        <v>487</v>
      </c>
      <c r="D39" s="217"/>
      <c r="E39" s="130"/>
      <c r="F39" s="218"/>
      <c r="G39" s="130"/>
      <c r="H39" s="219"/>
      <c r="I39" s="130"/>
      <c r="J39" s="216"/>
      <c r="K39" s="130"/>
      <c r="L39" s="218"/>
      <c r="M39" s="130"/>
      <c r="N39" s="219"/>
      <c r="O39" s="130"/>
      <c r="P39" s="216"/>
      <c r="R39" s="215" t="s">
        <v>91</v>
      </c>
      <c r="T39" s="215" t="s">
        <v>93</v>
      </c>
      <c r="V39" s="215" t="s">
        <v>96</v>
      </c>
      <c r="X39" s="216"/>
      <c r="Z39" s="216"/>
      <c r="AA39" s="130"/>
      <c r="AB39" s="216"/>
      <c r="AC39" s="130"/>
      <c r="AD39" s="216"/>
      <c r="AF39" s="168"/>
    </row>
    <row r="40" spans="2:32" x14ac:dyDescent="0.3">
      <c r="B40" s="133" t="s">
        <v>488</v>
      </c>
      <c r="D40" s="217"/>
      <c r="E40" s="130"/>
      <c r="F40" s="218"/>
      <c r="G40" s="130"/>
      <c r="H40" s="219"/>
      <c r="I40" s="130"/>
      <c r="J40" s="216"/>
      <c r="K40" s="130"/>
      <c r="L40" s="218"/>
      <c r="M40" s="130"/>
      <c r="N40" s="219"/>
      <c r="O40" s="130"/>
      <c r="P40" s="216"/>
      <c r="R40" s="215" t="s">
        <v>91</v>
      </c>
      <c r="T40" s="215" t="s">
        <v>93</v>
      </c>
      <c r="V40" s="215" t="s">
        <v>96</v>
      </c>
      <c r="X40" s="216"/>
      <c r="Z40" s="216"/>
      <c r="AA40" s="130"/>
      <c r="AB40" s="216"/>
      <c r="AC40" s="130"/>
      <c r="AD40" s="216"/>
      <c r="AF40" s="168"/>
    </row>
    <row r="41" spans="2:32" x14ac:dyDescent="0.3">
      <c r="B41" s="131" t="s">
        <v>489</v>
      </c>
      <c r="D41" s="217"/>
      <c r="E41" s="130"/>
      <c r="F41" s="218"/>
      <c r="G41" s="130"/>
      <c r="H41" s="219"/>
      <c r="I41" s="130"/>
      <c r="J41" s="216"/>
      <c r="K41" s="130"/>
      <c r="L41" s="218"/>
      <c r="M41" s="130"/>
      <c r="N41" s="219"/>
      <c r="O41" s="130"/>
      <c r="P41" s="216"/>
      <c r="R41" s="215" t="s">
        <v>91</v>
      </c>
      <c r="T41" s="215" t="s">
        <v>93</v>
      </c>
      <c r="V41" s="215" t="s">
        <v>96</v>
      </c>
      <c r="X41" s="216"/>
      <c r="Z41" s="216"/>
      <c r="AA41" s="130"/>
      <c r="AB41" s="216"/>
      <c r="AC41" s="130"/>
      <c r="AD41" s="216"/>
      <c r="AF41" s="168"/>
    </row>
    <row r="42" spans="2:32" x14ac:dyDescent="0.3">
      <c r="B42" s="133" t="s">
        <v>490</v>
      </c>
      <c r="D42" s="217"/>
      <c r="E42" s="130"/>
      <c r="F42" s="218"/>
      <c r="G42" s="130"/>
      <c r="H42" s="219"/>
      <c r="I42" s="130"/>
      <c r="J42" s="216"/>
      <c r="K42" s="130"/>
      <c r="L42" s="218"/>
      <c r="M42" s="130"/>
      <c r="N42" s="219"/>
      <c r="O42" s="130"/>
      <c r="P42" s="216"/>
      <c r="R42" s="215" t="s">
        <v>91</v>
      </c>
      <c r="T42" s="215" t="s">
        <v>93</v>
      </c>
      <c r="V42" s="215" t="s">
        <v>96</v>
      </c>
      <c r="X42" s="216"/>
      <c r="Z42" s="216"/>
      <c r="AA42" s="130"/>
      <c r="AB42" s="216"/>
      <c r="AC42" s="130"/>
      <c r="AD42" s="216"/>
      <c r="AF42" s="168"/>
    </row>
    <row r="43" spans="2:32" x14ac:dyDescent="0.3">
      <c r="B43" s="131" t="s">
        <v>491</v>
      </c>
      <c r="D43" s="217"/>
      <c r="E43" s="130"/>
      <c r="F43" s="218"/>
      <c r="G43" s="130"/>
      <c r="H43" s="219"/>
      <c r="I43" s="130"/>
      <c r="J43" s="216"/>
      <c r="K43" s="130"/>
      <c r="L43" s="218"/>
      <c r="M43" s="130"/>
      <c r="N43" s="219"/>
      <c r="O43" s="130"/>
      <c r="P43" s="216"/>
      <c r="R43" s="215" t="s">
        <v>91</v>
      </c>
      <c r="T43" s="215" t="s">
        <v>93</v>
      </c>
      <c r="V43" s="215" t="s">
        <v>96</v>
      </c>
      <c r="X43" s="216"/>
      <c r="Z43" s="216"/>
      <c r="AA43" s="130"/>
      <c r="AB43" s="216"/>
      <c r="AC43" s="130"/>
      <c r="AD43" s="216"/>
      <c r="AF43" s="168"/>
    </row>
    <row r="44" spans="2:32" x14ac:dyDescent="0.3">
      <c r="B44" s="133" t="s">
        <v>492</v>
      </c>
      <c r="D44" s="217"/>
      <c r="E44" s="130"/>
      <c r="F44" s="218"/>
      <c r="G44" s="130"/>
      <c r="H44" s="219"/>
      <c r="I44" s="130"/>
      <c r="J44" s="216"/>
      <c r="K44" s="130"/>
      <c r="L44" s="218"/>
      <c r="M44" s="130"/>
      <c r="N44" s="219"/>
      <c r="O44" s="130"/>
      <c r="P44" s="216"/>
      <c r="R44" s="215" t="s">
        <v>91</v>
      </c>
      <c r="T44" s="215" t="s">
        <v>93</v>
      </c>
      <c r="V44" s="215" t="s">
        <v>96</v>
      </c>
      <c r="X44" s="216"/>
      <c r="Z44" s="216"/>
      <c r="AA44" s="130"/>
      <c r="AB44" s="216"/>
      <c r="AC44" s="130"/>
      <c r="AD44" s="216"/>
      <c r="AF44" s="168"/>
    </row>
    <row r="45" spans="2:32" x14ac:dyDescent="0.3">
      <c r="B45" s="131" t="s">
        <v>493</v>
      </c>
      <c r="D45" s="217"/>
      <c r="E45" s="130"/>
      <c r="F45" s="218"/>
      <c r="G45" s="130"/>
      <c r="H45" s="219"/>
      <c r="I45" s="130"/>
      <c r="J45" s="216"/>
      <c r="K45" s="130"/>
      <c r="L45" s="218"/>
      <c r="M45" s="130"/>
      <c r="N45" s="219"/>
      <c r="O45" s="130"/>
      <c r="P45" s="216"/>
      <c r="R45" s="215" t="s">
        <v>91</v>
      </c>
      <c r="T45" s="215" t="s">
        <v>93</v>
      </c>
      <c r="V45" s="215" t="s">
        <v>96</v>
      </c>
      <c r="X45" s="216"/>
      <c r="Z45" s="216"/>
      <c r="AA45" s="130"/>
      <c r="AB45" s="216"/>
      <c r="AC45" s="130"/>
      <c r="AD45" s="216"/>
      <c r="AF45" s="168"/>
    </row>
    <row r="46" spans="2:32" x14ac:dyDescent="0.3">
      <c r="B46" s="133" t="s">
        <v>494</v>
      </c>
      <c r="D46" s="217"/>
      <c r="E46" s="130"/>
      <c r="F46" s="218"/>
      <c r="G46" s="130"/>
      <c r="H46" s="219"/>
      <c r="I46" s="130"/>
      <c r="J46" s="216"/>
      <c r="K46" s="130"/>
      <c r="L46" s="218"/>
      <c r="M46" s="130"/>
      <c r="N46" s="219"/>
      <c r="O46" s="130"/>
      <c r="P46" s="216"/>
      <c r="R46" s="215" t="s">
        <v>91</v>
      </c>
      <c r="T46" s="215" t="s">
        <v>93</v>
      </c>
      <c r="V46" s="215" t="s">
        <v>96</v>
      </c>
      <c r="X46" s="216"/>
      <c r="Z46" s="216"/>
      <c r="AA46" s="130"/>
      <c r="AB46" s="216"/>
      <c r="AC46" s="130"/>
      <c r="AD46" s="216"/>
      <c r="AF46" s="168"/>
    </row>
    <row r="47" spans="2:32" x14ac:dyDescent="0.3">
      <c r="B47" s="131" t="s">
        <v>495</v>
      </c>
      <c r="D47" s="217"/>
      <c r="E47" s="130"/>
      <c r="F47" s="218"/>
      <c r="G47" s="130"/>
      <c r="H47" s="219"/>
      <c r="I47" s="130"/>
      <c r="J47" s="216"/>
      <c r="K47" s="130"/>
      <c r="L47" s="218"/>
      <c r="M47" s="130"/>
      <c r="N47" s="219"/>
      <c r="O47" s="130"/>
      <c r="P47" s="216"/>
      <c r="R47" s="215" t="s">
        <v>91</v>
      </c>
      <c r="T47" s="215" t="s">
        <v>93</v>
      </c>
      <c r="V47" s="215" t="s">
        <v>96</v>
      </c>
      <c r="X47" s="216"/>
      <c r="Z47" s="216"/>
      <c r="AA47" s="130"/>
      <c r="AB47" s="216"/>
      <c r="AC47" s="130"/>
      <c r="AD47" s="216"/>
      <c r="AF47" s="168"/>
    </row>
    <row r="48" spans="2:32" x14ac:dyDescent="0.3">
      <c r="B48" s="133" t="s">
        <v>496</v>
      </c>
      <c r="D48" s="217"/>
      <c r="E48" s="130"/>
      <c r="F48" s="218"/>
      <c r="G48" s="130"/>
      <c r="H48" s="219"/>
      <c r="I48" s="130"/>
      <c r="J48" s="216"/>
      <c r="K48" s="130"/>
      <c r="L48" s="218"/>
      <c r="M48" s="130"/>
      <c r="N48" s="219"/>
      <c r="O48" s="130"/>
      <c r="P48" s="216"/>
      <c r="R48" s="215" t="s">
        <v>91</v>
      </c>
      <c r="T48" s="215" t="s">
        <v>93</v>
      </c>
      <c r="V48" s="215" t="s">
        <v>96</v>
      </c>
      <c r="X48" s="216"/>
      <c r="Z48" s="216"/>
      <c r="AA48" s="130"/>
      <c r="AB48" s="216"/>
      <c r="AC48" s="130"/>
      <c r="AD48" s="216"/>
      <c r="AF48" s="168"/>
    </row>
    <row r="49" spans="2:32" x14ac:dyDescent="0.3">
      <c r="B49" s="131" t="s">
        <v>497</v>
      </c>
      <c r="D49" s="217"/>
      <c r="E49" s="130"/>
      <c r="F49" s="218"/>
      <c r="G49" s="130"/>
      <c r="H49" s="219"/>
      <c r="I49" s="130"/>
      <c r="J49" s="216"/>
      <c r="K49" s="130"/>
      <c r="L49" s="218"/>
      <c r="M49" s="130"/>
      <c r="N49" s="219"/>
      <c r="O49" s="130"/>
      <c r="P49" s="216"/>
      <c r="R49" s="215" t="s">
        <v>91</v>
      </c>
      <c r="T49" s="215" t="s">
        <v>93</v>
      </c>
      <c r="V49" s="215" t="s">
        <v>96</v>
      </c>
      <c r="X49" s="216"/>
      <c r="Z49" s="216"/>
      <c r="AA49" s="130"/>
      <c r="AB49" s="216"/>
      <c r="AC49" s="130"/>
      <c r="AD49" s="216"/>
      <c r="AF49" s="168"/>
    </row>
    <row r="50" spans="2:32" x14ac:dyDescent="0.3">
      <c r="B50" s="133" t="s">
        <v>498</v>
      </c>
      <c r="D50" s="217"/>
      <c r="E50" s="130"/>
      <c r="F50" s="218"/>
      <c r="G50" s="130"/>
      <c r="H50" s="219"/>
      <c r="I50" s="130"/>
      <c r="J50" s="216"/>
      <c r="K50" s="130"/>
      <c r="L50" s="218"/>
      <c r="M50" s="130"/>
      <c r="N50" s="219"/>
      <c r="O50" s="130"/>
      <c r="P50" s="216"/>
      <c r="R50" s="215" t="s">
        <v>91</v>
      </c>
      <c r="T50" s="215" t="s">
        <v>93</v>
      </c>
      <c r="V50" s="215" t="s">
        <v>96</v>
      </c>
      <c r="X50" s="216"/>
      <c r="Z50" s="216"/>
      <c r="AA50" s="130"/>
      <c r="AB50" s="216"/>
      <c r="AC50" s="130"/>
      <c r="AD50" s="216"/>
      <c r="AF50" s="168"/>
    </row>
    <row r="51" spans="2:32" x14ac:dyDescent="0.3">
      <c r="B51" s="131" t="s">
        <v>499</v>
      </c>
      <c r="D51" s="217"/>
      <c r="E51" s="130"/>
      <c r="F51" s="218"/>
      <c r="G51" s="130"/>
      <c r="H51" s="219"/>
      <c r="I51" s="130"/>
      <c r="J51" s="216"/>
      <c r="K51" s="130"/>
      <c r="L51" s="218"/>
      <c r="M51" s="130"/>
      <c r="N51" s="219"/>
      <c r="O51" s="130"/>
      <c r="P51" s="216"/>
      <c r="R51" s="215" t="s">
        <v>91</v>
      </c>
      <c r="T51" s="215" t="s">
        <v>93</v>
      </c>
      <c r="V51" s="215" t="s">
        <v>96</v>
      </c>
      <c r="X51" s="216"/>
      <c r="Z51" s="216"/>
      <c r="AA51" s="130"/>
      <c r="AB51" s="216"/>
      <c r="AC51" s="130"/>
      <c r="AD51" s="216"/>
      <c r="AF51" s="168"/>
    </row>
    <row r="52" spans="2:32" x14ac:dyDescent="0.3">
      <c r="B52" s="133" t="s">
        <v>500</v>
      </c>
      <c r="D52" s="217"/>
      <c r="E52" s="130"/>
      <c r="F52" s="218"/>
      <c r="G52" s="130"/>
      <c r="H52" s="219"/>
      <c r="I52" s="130"/>
      <c r="J52" s="216"/>
      <c r="K52" s="130"/>
      <c r="L52" s="218"/>
      <c r="M52" s="130"/>
      <c r="N52" s="219"/>
      <c r="O52" s="130"/>
      <c r="P52" s="216"/>
      <c r="R52" s="215" t="s">
        <v>91</v>
      </c>
      <c r="T52" s="215" t="s">
        <v>93</v>
      </c>
      <c r="V52" s="215" t="s">
        <v>96</v>
      </c>
      <c r="X52" s="216"/>
      <c r="Z52" s="216"/>
      <c r="AA52" s="130"/>
      <c r="AB52" s="216"/>
      <c r="AC52" s="130"/>
      <c r="AD52" s="216"/>
      <c r="AF52" s="168"/>
    </row>
    <row r="53" spans="2:32" x14ac:dyDescent="0.3">
      <c r="B53" s="131" t="s">
        <v>501</v>
      </c>
      <c r="D53" s="217"/>
      <c r="E53" s="130"/>
      <c r="F53" s="218"/>
      <c r="G53" s="130"/>
      <c r="H53" s="219"/>
      <c r="I53" s="130"/>
      <c r="J53" s="216"/>
      <c r="K53" s="130"/>
      <c r="L53" s="218"/>
      <c r="M53" s="130"/>
      <c r="N53" s="219"/>
      <c r="O53" s="130"/>
      <c r="P53" s="216"/>
      <c r="R53" s="215" t="s">
        <v>91</v>
      </c>
      <c r="T53" s="215" t="s">
        <v>93</v>
      </c>
      <c r="V53" s="215" t="s">
        <v>96</v>
      </c>
      <c r="X53" s="216"/>
      <c r="Z53" s="216"/>
      <c r="AA53" s="130"/>
      <c r="AB53" s="216"/>
      <c r="AC53" s="130"/>
      <c r="AD53" s="216"/>
      <c r="AF53" s="168"/>
    </row>
    <row r="54" spans="2:32" x14ac:dyDescent="0.3">
      <c r="B54" s="133" t="s">
        <v>502</v>
      </c>
      <c r="D54" s="217"/>
      <c r="E54" s="130"/>
      <c r="F54" s="218"/>
      <c r="G54" s="130"/>
      <c r="H54" s="219"/>
      <c r="I54" s="130"/>
      <c r="J54" s="216"/>
      <c r="K54" s="130"/>
      <c r="L54" s="218"/>
      <c r="M54" s="130"/>
      <c r="N54" s="219"/>
      <c r="O54" s="130"/>
      <c r="P54" s="216"/>
      <c r="R54" s="215" t="s">
        <v>91</v>
      </c>
      <c r="T54" s="215" t="s">
        <v>93</v>
      </c>
      <c r="V54" s="215" t="s">
        <v>96</v>
      </c>
      <c r="X54" s="216"/>
      <c r="Z54" s="216"/>
      <c r="AA54" s="130"/>
      <c r="AB54" s="216"/>
      <c r="AC54" s="130"/>
      <c r="AD54" s="216"/>
      <c r="AF54" s="168"/>
    </row>
    <row r="55" spans="2:32" x14ac:dyDescent="0.3">
      <c r="B55" s="131" t="s">
        <v>503</v>
      </c>
      <c r="D55" s="217"/>
      <c r="E55" s="130"/>
      <c r="F55" s="218"/>
      <c r="G55" s="130"/>
      <c r="H55" s="219"/>
      <c r="I55" s="130"/>
      <c r="J55" s="216"/>
      <c r="K55" s="130"/>
      <c r="L55" s="218"/>
      <c r="M55" s="130"/>
      <c r="N55" s="219"/>
      <c r="O55" s="130"/>
      <c r="P55" s="216"/>
      <c r="R55" s="215" t="s">
        <v>91</v>
      </c>
      <c r="T55" s="215" t="s">
        <v>93</v>
      </c>
      <c r="V55" s="215" t="s">
        <v>96</v>
      </c>
      <c r="X55" s="216"/>
      <c r="Z55" s="216"/>
      <c r="AA55" s="130"/>
      <c r="AB55" s="216"/>
      <c r="AC55" s="130"/>
      <c r="AD55" s="216"/>
      <c r="AF55" s="168"/>
    </row>
    <row r="56" spans="2:32" x14ac:dyDescent="0.3">
      <c r="B56" s="133" t="s">
        <v>504</v>
      </c>
      <c r="D56" s="217"/>
      <c r="E56" s="130"/>
      <c r="F56" s="218"/>
      <c r="G56" s="130"/>
      <c r="H56" s="219"/>
      <c r="I56" s="130"/>
      <c r="J56" s="216"/>
      <c r="K56" s="130"/>
      <c r="L56" s="218"/>
      <c r="M56" s="130"/>
      <c r="N56" s="219"/>
      <c r="O56" s="130"/>
      <c r="P56" s="216"/>
      <c r="R56" s="215" t="s">
        <v>91</v>
      </c>
      <c r="T56" s="215" t="s">
        <v>93</v>
      </c>
      <c r="V56" s="215" t="s">
        <v>96</v>
      </c>
      <c r="X56" s="216"/>
      <c r="Z56" s="216"/>
      <c r="AA56" s="130"/>
      <c r="AB56" s="216"/>
      <c r="AC56" s="130"/>
      <c r="AD56" s="216"/>
      <c r="AF56" s="168"/>
    </row>
    <row r="57" spans="2:32" x14ac:dyDescent="0.3">
      <c r="B57" s="131" t="s">
        <v>505</v>
      </c>
      <c r="D57" s="217"/>
      <c r="E57" s="130"/>
      <c r="F57" s="218"/>
      <c r="G57" s="130"/>
      <c r="H57" s="219"/>
      <c r="I57" s="130"/>
      <c r="J57" s="216"/>
      <c r="K57" s="130"/>
      <c r="L57" s="218"/>
      <c r="M57" s="130"/>
      <c r="N57" s="219"/>
      <c r="O57" s="130"/>
      <c r="P57" s="216"/>
      <c r="R57" s="215" t="s">
        <v>91</v>
      </c>
      <c r="T57" s="215" t="s">
        <v>93</v>
      </c>
      <c r="V57" s="215" t="s">
        <v>96</v>
      </c>
      <c r="X57" s="216"/>
      <c r="Z57" s="216"/>
      <c r="AA57" s="130"/>
      <c r="AB57" s="216"/>
      <c r="AC57" s="130"/>
      <c r="AD57" s="216"/>
      <c r="AF57" s="168"/>
    </row>
    <row r="58" spans="2:32" x14ac:dyDescent="0.3">
      <c r="B58" s="133" t="s">
        <v>506</v>
      </c>
      <c r="D58" s="217"/>
      <c r="E58" s="130"/>
      <c r="F58" s="218"/>
      <c r="G58" s="130"/>
      <c r="H58" s="219"/>
      <c r="I58" s="130"/>
      <c r="J58" s="216"/>
      <c r="K58" s="130"/>
      <c r="L58" s="218"/>
      <c r="M58" s="130"/>
      <c r="N58" s="219"/>
      <c r="O58" s="130"/>
      <c r="P58" s="216"/>
      <c r="R58" s="215" t="s">
        <v>91</v>
      </c>
      <c r="T58" s="215" t="s">
        <v>93</v>
      </c>
      <c r="V58" s="215" t="s">
        <v>96</v>
      </c>
      <c r="X58" s="216"/>
      <c r="Z58" s="216"/>
      <c r="AA58" s="130"/>
      <c r="AB58" s="216"/>
      <c r="AC58" s="130"/>
      <c r="AD58" s="216"/>
      <c r="AF58" s="168"/>
    </row>
    <row r="59" spans="2:32" x14ac:dyDescent="0.3">
      <c r="B59" s="131" t="s">
        <v>507</v>
      </c>
      <c r="D59" s="217"/>
      <c r="E59" s="130"/>
      <c r="F59" s="218"/>
      <c r="G59" s="130"/>
      <c r="H59" s="219"/>
      <c r="I59" s="130"/>
      <c r="J59" s="216"/>
      <c r="K59" s="130"/>
      <c r="L59" s="218"/>
      <c r="M59" s="130"/>
      <c r="N59" s="219"/>
      <c r="O59" s="130"/>
      <c r="P59" s="216"/>
      <c r="R59" s="215" t="s">
        <v>91</v>
      </c>
      <c r="T59" s="215" t="s">
        <v>93</v>
      </c>
      <c r="V59" s="215" t="s">
        <v>96</v>
      </c>
      <c r="X59" s="216"/>
      <c r="Z59" s="216"/>
      <c r="AA59" s="130"/>
      <c r="AB59" s="216"/>
      <c r="AC59" s="130"/>
      <c r="AD59" s="216"/>
      <c r="AF59" s="168"/>
    </row>
    <row r="60" spans="2:32" x14ac:dyDescent="0.3">
      <c r="B60" s="133" t="s">
        <v>508</v>
      </c>
      <c r="D60" s="217"/>
      <c r="E60" s="130"/>
      <c r="F60" s="218"/>
      <c r="G60" s="130"/>
      <c r="H60" s="219"/>
      <c r="I60" s="130"/>
      <c r="J60" s="216"/>
      <c r="K60" s="130"/>
      <c r="L60" s="218"/>
      <c r="M60" s="130"/>
      <c r="N60" s="219"/>
      <c r="O60" s="130"/>
      <c r="P60" s="216"/>
      <c r="R60" s="215" t="s">
        <v>91</v>
      </c>
      <c r="T60" s="215" t="s">
        <v>93</v>
      </c>
      <c r="V60" s="215" t="s">
        <v>96</v>
      </c>
      <c r="X60" s="216"/>
      <c r="Z60" s="216"/>
      <c r="AA60" s="130"/>
      <c r="AB60" s="216"/>
      <c r="AC60" s="130"/>
      <c r="AD60" s="216"/>
      <c r="AF60" s="168"/>
    </row>
    <row r="61" spans="2:32" x14ac:dyDescent="0.3">
      <c r="B61" s="131" t="s">
        <v>509</v>
      </c>
      <c r="D61" s="217"/>
      <c r="E61" s="130"/>
      <c r="F61" s="218"/>
      <c r="G61" s="130"/>
      <c r="H61" s="219"/>
      <c r="I61" s="130"/>
      <c r="J61" s="216"/>
      <c r="K61" s="130"/>
      <c r="L61" s="218"/>
      <c r="M61" s="130"/>
      <c r="N61" s="219"/>
      <c r="O61" s="130"/>
      <c r="P61" s="216"/>
      <c r="R61" s="215" t="s">
        <v>91</v>
      </c>
      <c r="T61" s="215" t="s">
        <v>93</v>
      </c>
      <c r="V61" s="215" t="s">
        <v>96</v>
      </c>
      <c r="X61" s="216"/>
      <c r="Z61" s="216"/>
      <c r="AA61" s="130"/>
      <c r="AB61" s="216"/>
      <c r="AC61" s="130"/>
      <c r="AD61" s="216"/>
      <c r="AF61" s="168"/>
    </row>
    <row r="62" spans="2:32" x14ac:dyDescent="0.3">
      <c r="B62" s="133" t="s">
        <v>510</v>
      </c>
      <c r="D62" s="217"/>
      <c r="E62" s="130"/>
      <c r="F62" s="218"/>
      <c r="G62" s="130"/>
      <c r="H62" s="219"/>
      <c r="I62" s="130"/>
      <c r="J62" s="216"/>
      <c r="K62" s="130"/>
      <c r="L62" s="218"/>
      <c r="M62" s="130"/>
      <c r="N62" s="219"/>
      <c r="O62" s="130"/>
      <c r="P62" s="216"/>
      <c r="R62" s="215" t="s">
        <v>91</v>
      </c>
      <c r="T62" s="215" t="s">
        <v>93</v>
      </c>
      <c r="V62" s="215" t="s">
        <v>96</v>
      </c>
      <c r="X62" s="216"/>
      <c r="Z62" s="216"/>
      <c r="AA62" s="130"/>
      <c r="AB62" s="216"/>
      <c r="AC62" s="130"/>
      <c r="AD62" s="216"/>
      <c r="AF62" s="168"/>
    </row>
    <row r="63" spans="2:32" x14ac:dyDescent="0.3">
      <c r="B63" s="131" t="s">
        <v>511</v>
      </c>
      <c r="D63" s="217"/>
      <c r="E63" s="130"/>
      <c r="F63" s="218"/>
      <c r="G63" s="130"/>
      <c r="H63" s="219"/>
      <c r="I63" s="130"/>
      <c r="J63" s="216"/>
      <c r="K63" s="130"/>
      <c r="L63" s="218"/>
      <c r="M63" s="130"/>
      <c r="N63" s="219"/>
      <c r="O63" s="130"/>
      <c r="P63" s="216"/>
      <c r="R63" s="215" t="s">
        <v>91</v>
      </c>
      <c r="T63" s="215" t="s">
        <v>93</v>
      </c>
      <c r="V63" s="215" t="s">
        <v>96</v>
      </c>
      <c r="X63" s="216"/>
      <c r="Z63" s="216"/>
      <c r="AA63" s="130"/>
      <c r="AB63" s="216"/>
      <c r="AC63" s="130"/>
      <c r="AD63" s="216"/>
      <c r="AF63" s="168"/>
    </row>
    <row r="64" spans="2:32" x14ac:dyDescent="0.3">
      <c r="B64" s="133" t="s">
        <v>512</v>
      </c>
      <c r="D64" s="217"/>
      <c r="E64" s="130"/>
      <c r="F64" s="218"/>
      <c r="G64" s="130"/>
      <c r="H64" s="219"/>
      <c r="I64" s="130"/>
      <c r="J64" s="216"/>
      <c r="K64" s="130"/>
      <c r="L64" s="218"/>
      <c r="M64" s="130"/>
      <c r="N64" s="219"/>
      <c r="O64" s="130"/>
      <c r="P64" s="216"/>
      <c r="R64" s="215" t="s">
        <v>91</v>
      </c>
      <c r="T64" s="215" t="s">
        <v>93</v>
      </c>
      <c r="V64" s="215" t="s">
        <v>96</v>
      </c>
      <c r="X64" s="216"/>
      <c r="Z64" s="216"/>
      <c r="AA64" s="130"/>
      <c r="AB64" s="216"/>
      <c r="AC64" s="130"/>
      <c r="AD64" s="216"/>
      <c r="AF64" s="168"/>
    </row>
    <row r="65" spans="2:32" x14ac:dyDescent="0.3">
      <c r="B65" s="131" t="s">
        <v>513</v>
      </c>
      <c r="D65" s="217"/>
      <c r="E65" s="130"/>
      <c r="F65" s="218"/>
      <c r="G65" s="130"/>
      <c r="H65" s="219"/>
      <c r="I65" s="130"/>
      <c r="J65" s="216"/>
      <c r="K65" s="130"/>
      <c r="L65" s="218"/>
      <c r="M65" s="130"/>
      <c r="N65" s="219"/>
      <c r="O65" s="130"/>
      <c r="P65" s="216"/>
      <c r="R65" s="215" t="s">
        <v>91</v>
      </c>
      <c r="T65" s="215" t="s">
        <v>93</v>
      </c>
      <c r="V65" s="215" t="s">
        <v>96</v>
      </c>
      <c r="X65" s="216"/>
      <c r="Z65" s="216"/>
      <c r="AA65" s="130"/>
      <c r="AB65" s="216"/>
      <c r="AC65" s="130"/>
      <c r="AD65" s="216"/>
      <c r="AF65" s="168"/>
    </row>
    <row r="66" spans="2:32" x14ac:dyDescent="0.3">
      <c r="B66" s="133" t="s">
        <v>514</v>
      </c>
      <c r="D66" s="217"/>
      <c r="E66" s="130"/>
      <c r="F66" s="218"/>
      <c r="G66" s="130"/>
      <c r="H66" s="219"/>
      <c r="I66" s="130"/>
      <c r="J66" s="216"/>
      <c r="K66" s="130"/>
      <c r="L66" s="218"/>
      <c r="M66" s="130"/>
      <c r="N66" s="219"/>
      <c r="O66" s="130"/>
      <c r="P66" s="216"/>
      <c r="R66" s="215" t="s">
        <v>91</v>
      </c>
      <c r="T66" s="215" t="s">
        <v>93</v>
      </c>
      <c r="V66" s="215" t="s">
        <v>96</v>
      </c>
      <c r="X66" s="216"/>
      <c r="Z66" s="216"/>
      <c r="AA66" s="130"/>
      <c r="AB66" s="216"/>
      <c r="AC66" s="130"/>
      <c r="AD66" s="216"/>
      <c r="AF66" s="168"/>
    </row>
    <row r="67" spans="2:32" x14ac:dyDescent="0.3">
      <c r="B67" s="131" t="s">
        <v>515</v>
      </c>
      <c r="D67" s="217"/>
      <c r="E67" s="130"/>
      <c r="F67" s="218"/>
      <c r="G67" s="130"/>
      <c r="H67" s="219"/>
      <c r="I67" s="130"/>
      <c r="J67" s="216"/>
      <c r="K67" s="130"/>
      <c r="L67" s="218"/>
      <c r="M67" s="130"/>
      <c r="N67" s="219"/>
      <c r="O67" s="130"/>
      <c r="P67" s="216"/>
      <c r="R67" s="215" t="s">
        <v>91</v>
      </c>
      <c r="T67" s="215" t="s">
        <v>93</v>
      </c>
      <c r="V67" s="215" t="s">
        <v>96</v>
      </c>
      <c r="X67" s="216"/>
      <c r="Z67" s="216"/>
      <c r="AA67" s="130"/>
      <c r="AB67" s="216"/>
      <c r="AC67" s="130"/>
      <c r="AD67" s="216"/>
      <c r="AF67" s="168"/>
    </row>
    <row r="68" spans="2:32" x14ac:dyDescent="0.3">
      <c r="B68" s="133" t="s">
        <v>516</v>
      </c>
      <c r="D68" s="217"/>
      <c r="E68" s="130"/>
      <c r="F68" s="218"/>
      <c r="G68" s="130"/>
      <c r="H68" s="219"/>
      <c r="I68" s="130"/>
      <c r="J68" s="216"/>
      <c r="K68" s="130"/>
      <c r="L68" s="218"/>
      <c r="M68" s="130"/>
      <c r="N68" s="219"/>
      <c r="O68" s="130"/>
      <c r="P68" s="216"/>
      <c r="R68" s="215" t="s">
        <v>91</v>
      </c>
      <c r="T68" s="215" t="s">
        <v>93</v>
      </c>
      <c r="V68" s="215" t="s">
        <v>96</v>
      </c>
      <c r="X68" s="216"/>
      <c r="Z68" s="216"/>
      <c r="AA68" s="130"/>
      <c r="AB68" s="216"/>
      <c r="AC68" s="130"/>
      <c r="AD68" s="216"/>
      <c r="AF68" s="168"/>
    </row>
    <row r="69" spans="2:32" x14ac:dyDescent="0.3">
      <c r="B69" s="131" t="s">
        <v>517</v>
      </c>
      <c r="D69" s="217"/>
      <c r="E69" s="130"/>
      <c r="F69" s="218"/>
      <c r="G69" s="130"/>
      <c r="H69" s="219"/>
      <c r="I69" s="130"/>
      <c r="J69" s="216"/>
      <c r="K69" s="130"/>
      <c r="L69" s="218"/>
      <c r="M69" s="130"/>
      <c r="N69" s="219"/>
      <c r="O69" s="130"/>
      <c r="P69" s="216"/>
      <c r="R69" s="215" t="s">
        <v>91</v>
      </c>
      <c r="T69" s="215" t="s">
        <v>93</v>
      </c>
      <c r="V69" s="215" t="s">
        <v>96</v>
      </c>
      <c r="X69" s="216"/>
      <c r="Z69" s="216"/>
      <c r="AA69" s="130"/>
      <c r="AB69" s="216"/>
      <c r="AC69" s="130"/>
      <c r="AD69" s="216"/>
      <c r="AF69" s="168"/>
    </row>
    <row r="70" spans="2:32" x14ac:dyDescent="0.3">
      <c r="B70" s="133" t="s">
        <v>518</v>
      </c>
      <c r="D70" s="217"/>
      <c r="E70" s="130"/>
      <c r="F70" s="218"/>
      <c r="G70" s="130"/>
      <c r="H70" s="219"/>
      <c r="I70" s="130"/>
      <c r="J70" s="216"/>
      <c r="K70" s="130"/>
      <c r="L70" s="218"/>
      <c r="M70" s="130"/>
      <c r="N70" s="219"/>
      <c r="O70" s="130"/>
      <c r="P70" s="216"/>
      <c r="R70" s="215" t="s">
        <v>91</v>
      </c>
      <c r="T70" s="215" t="s">
        <v>93</v>
      </c>
      <c r="V70" s="215" t="s">
        <v>96</v>
      </c>
      <c r="X70" s="216"/>
      <c r="Z70" s="216"/>
      <c r="AA70" s="130"/>
      <c r="AB70" s="216"/>
      <c r="AC70" s="130"/>
      <c r="AD70" s="216"/>
      <c r="AF70" s="168"/>
    </row>
    <row r="71" spans="2:32" x14ac:dyDescent="0.3">
      <c r="B71" s="131" t="s">
        <v>519</v>
      </c>
      <c r="D71" s="217"/>
      <c r="E71" s="130"/>
      <c r="F71" s="218"/>
      <c r="G71" s="130"/>
      <c r="H71" s="219"/>
      <c r="I71" s="130"/>
      <c r="J71" s="216"/>
      <c r="K71" s="130"/>
      <c r="L71" s="218"/>
      <c r="M71" s="130"/>
      <c r="N71" s="219"/>
      <c r="O71" s="130"/>
      <c r="P71" s="216"/>
      <c r="R71" s="215" t="s">
        <v>91</v>
      </c>
      <c r="T71" s="215" t="s">
        <v>93</v>
      </c>
      <c r="V71" s="215" t="s">
        <v>96</v>
      </c>
      <c r="X71" s="216"/>
      <c r="Z71" s="216"/>
      <c r="AA71" s="130"/>
      <c r="AB71" s="216"/>
      <c r="AC71" s="130"/>
      <c r="AD71" s="216"/>
      <c r="AF71" s="168"/>
    </row>
    <row r="72" spans="2:32" x14ac:dyDescent="0.3">
      <c r="B72" s="133" t="s">
        <v>520</v>
      </c>
      <c r="D72" s="217"/>
      <c r="E72" s="130"/>
      <c r="F72" s="218"/>
      <c r="G72" s="130"/>
      <c r="H72" s="219"/>
      <c r="I72" s="130"/>
      <c r="J72" s="216"/>
      <c r="K72" s="130"/>
      <c r="L72" s="218"/>
      <c r="M72" s="130"/>
      <c r="N72" s="219"/>
      <c r="O72" s="130"/>
      <c r="P72" s="216"/>
      <c r="R72" s="215" t="s">
        <v>91</v>
      </c>
      <c r="T72" s="215" t="s">
        <v>93</v>
      </c>
      <c r="V72" s="215" t="s">
        <v>96</v>
      </c>
      <c r="X72" s="216"/>
      <c r="Z72" s="216"/>
      <c r="AA72" s="130"/>
      <c r="AB72" s="216"/>
      <c r="AC72" s="130"/>
      <c r="AD72" s="216"/>
      <c r="AF72" s="168"/>
    </row>
    <row r="73" spans="2:32" x14ac:dyDescent="0.3">
      <c r="B73" s="131" t="s">
        <v>521</v>
      </c>
      <c r="D73" s="217"/>
      <c r="E73" s="130"/>
      <c r="F73" s="218"/>
      <c r="G73" s="130"/>
      <c r="H73" s="219"/>
      <c r="I73" s="130"/>
      <c r="J73" s="216"/>
      <c r="K73" s="130"/>
      <c r="L73" s="218"/>
      <c r="M73" s="130"/>
      <c r="N73" s="219"/>
      <c r="O73" s="130"/>
      <c r="P73" s="216"/>
      <c r="R73" s="215" t="s">
        <v>91</v>
      </c>
      <c r="T73" s="215" t="s">
        <v>93</v>
      </c>
      <c r="V73" s="215" t="s">
        <v>96</v>
      </c>
      <c r="X73" s="216"/>
      <c r="Z73" s="216"/>
      <c r="AA73" s="130"/>
      <c r="AB73" s="216"/>
      <c r="AC73" s="130"/>
      <c r="AD73" s="216"/>
      <c r="AF73" s="168"/>
    </row>
    <row r="74" spans="2:32" x14ac:dyDescent="0.3">
      <c r="B74" s="133" t="s">
        <v>522</v>
      </c>
      <c r="D74" s="217"/>
      <c r="E74" s="130"/>
      <c r="F74" s="218"/>
      <c r="G74" s="130"/>
      <c r="H74" s="219"/>
      <c r="I74" s="130"/>
      <c r="J74" s="216"/>
      <c r="K74" s="130"/>
      <c r="L74" s="218"/>
      <c r="M74" s="130"/>
      <c r="N74" s="219"/>
      <c r="O74" s="130"/>
      <c r="P74" s="216"/>
      <c r="R74" s="215" t="s">
        <v>91</v>
      </c>
      <c r="T74" s="215" t="s">
        <v>93</v>
      </c>
      <c r="V74" s="215" t="s">
        <v>96</v>
      </c>
      <c r="X74" s="216"/>
      <c r="Z74" s="216"/>
      <c r="AA74" s="130"/>
      <c r="AB74" s="216"/>
      <c r="AC74" s="130"/>
      <c r="AD74" s="216"/>
      <c r="AF74" s="168"/>
    </row>
    <row r="75" spans="2:32" x14ac:dyDescent="0.3">
      <c r="B75" s="131" t="s">
        <v>523</v>
      </c>
      <c r="D75" s="217"/>
      <c r="E75" s="130"/>
      <c r="F75" s="218"/>
      <c r="G75" s="130"/>
      <c r="H75" s="219"/>
      <c r="I75" s="130"/>
      <c r="J75" s="216"/>
      <c r="K75" s="130"/>
      <c r="L75" s="218"/>
      <c r="M75" s="130"/>
      <c r="N75" s="219"/>
      <c r="O75" s="130"/>
      <c r="P75" s="216"/>
      <c r="R75" s="215" t="s">
        <v>91</v>
      </c>
      <c r="T75" s="215" t="s">
        <v>93</v>
      </c>
      <c r="V75" s="215" t="s">
        <v>96</v>
      </c>
      <c r="X75" s="216"/>
      <c r="Z75" s="216"/>
      <c r="AA75" s="130"/>
      <c r="AB75" s="216"/>
      <c r="AC75" s="130"/>
      <c r="AD75" s="216"/>
      <c r="AF75" s="168"/>
    </row>
    <row r="76" spans="2:32" x14ac:dyDescent="0.3">
      <c r="B76" s="133" t="s">
        <v>524</v>
      </c>
      <c r="D76" s="217"/>
      <c r="E76" s="130"/>
      <c r="F76" s="218"/>
      <c r="G76" s="130"/>
      <c r="H76" s="219"/>
      <c r="I76" s="130"/>
      <c r="J76" s="216"/>
      <c r="K76" s="130"/>
      <c r="L76" s="218"/>
      <c r="M76" s="130"/>
      <c r="N76" s="219"/>
      <c r="O76" s="130"/>
      <c r="P76" s="216"/>
      <c r="R76" s="215" t="s">
        <v>91</v>
      </c>
      <c r="T76" s="215" t="s">
        <v>93</v>
      </c>
      <c r="V76" s="215" t="s">
        <v>96</v>
      </c>
      <c r="X76" s="216"/>
      <c r="Z76" s="216"/>
      <c r="AA76" s="130"/>
      <c r="AB76" s="216"/>
      <c r="AC76" s="130"/>
      <c r="AD76" s="216"/>
      <c r="AF76" s="168"/>
    </row>
    <row r="77" spans="2:32" x14ac:dyDescent="0.3">
      <c r="B77" s="131" t="s">
        <v>525</v>
      </c>
      <c r="D77" s="217"/>
      <c r="E77" s="130"/>
      <c r="F77" s="218"/>
      <c r="G77" s="130"/>
      <c r="H77" s="219"/>
      <c r="I77" s="130"/>
      <c r="J77" s="216"/>
      <c r="K77" s="130"/>
      <c r="L77" s="218"/>
      <c r="M77" s="130"/>
      <c r="N77" s="219"/>
      <c r="O77" s="130"/>
      <c r="P77" s="216"/>
      <c r="R77" s="215" t="s">
        <v>91</v>
      </c>
      <c r="T77" s="215" t="s">
        <v>93</v>
      </c>
      <c r="V77" s="215" t="s">
        <v>96</v>
      </c>
      <c r="X77" s="216"/>
      <c r="Z77" s="216"/>
      <c r="AA77" s="130"/>
      <c r="AB77" s="216"/>
      <c r="AC77" s="130"/>
      <c r="AD77" s="216"/>
      <c r="AF77" s="168"/>
    </row>
    <row r="78" spans="2:32" x14ac:dyDescent="0.3">
      <c r="B78" s="133" t="s">
        <v>526</v>
      </c>
      <c r="D78" s="217"/>
      <c r="E78" s="130"/>
      <c r="F78" s="218"/>
      <c r="G78" s="130"/>
      <c r="H78" s="219"/>
      <c r="I78" s="130"/>
      <c r="J78" s="216"/>
      <c r="K78" s="130"/>
      <c r="L78" s="218"/>
      <c r="M78" s="130"/>
      <c r="N78" s="219"/>
      <c r="O78" s="130"/>
      <c r="P78" s="216"/>
      <c r="R78" s="215" t="s">
        <v>91</v>
      </c>
      <c r="T78" s="215" t="s">
        <v>93</v>
      </c>
      <c r="V78" s="215" t="s">
        <v>96</v>
      </c>
      <c r="X78" s="216"/>
      <c r="Z78" s="216"/>
      <c r="AA78" s="130"/>
      <c r="AB78" s="216"/>
      <c r="AC78" s="130"/>
      <c r="AD78" s="216"/>
      <c r="AF78" s="168"/>
    </row>
    <row r="79" spans="2:32" x14ac:dyDescent="0.3">
      <c r="B79" s="131" t="s">
        <v>527</v>
      </c>
      <c r="D79" s="217"/>
      <c r="E79" s="130"/>
      <c r="F79" s="218"/>
      <c r="G79" s="130"/>
      <c r="H79" s="219"/>
      <c r="I79" s="130"/>
      <c r="J79" s="216"/>
      <c r="K79" s="130"/>
      <c r="L79" s="218"/>
      <c r="M79" s="130"/>
      <c r="N79" s="219"/>
      <c r="O79" s="130"/>
      <c r="P79" s="216"/>
      <c r="R79" s="215" t="s">
        <v>91</v>
      </c>
      <c r="T79" s="215" t="s">
        <v>93</v>
      </c>
      <c r="V79" s="215" t="s">
        <v>96</v>
      </c>
      <c r="X79" s="216"/>
      <c r="Z79" s="216"/>
      <c r="AA79" s="130"/>
      <c r="AB79" s="216"/>
      <c r="AC79" s="130"/>
      <c r="AD79" s="216"/>
      <c r="AF79" s="168"/>
    </row>
    <row r="80" spans="2:32" x14ac:dyDescent="0.3">
      <c r="B80" s="133" t="s">
        <v>528</v>
      </c>
      <c r="D80" s="217"/>
      <c r="E80" s="130"/>
      <c r="F80" s="218"/>
      <c r="G80" s="130"/>
      <c r="H80" s="219"/>
      <c r="I80" s="130"/>
      <c r="J80" s="216"/>
      <c r="K80" s="130"/>
      <c r="L80" s="218"/>
      <c r="M80" s="130"/>
      <c r="N80" s="219"/>
      <c r="O80" s="130"/>
      <c r="P80" s="216"/>
      <c r="R80" s="215" t="s">
        <v>91</v>
      </c>
      <c r="T80" s="215" t="s">
        <v>93</v>
      </c>
      <c r="V80" s="215" t="s">
        <v>96</v>
      </c>
      <c r="X80" s="216"/>
      <c r="Z80" s="216"/>
      <c r="AA80" s="130"/>
      <c r="AB80" s="216"/>
      <c r="AC80" s="130"/>
      <c r="AD80" s="216"/>
      <c r="AF80" s="168"/>
    </row>
    <row r="81" spans="2:32" x14ac:dyDescent="0.3">
      <c r="B81" s="131" t="s">
        <v>529</v>
      </c>
      <c r="D81" s="217"/>
      <c r="E81" s="130"/>
      <c r="F81" s="218"/>
      <c r="G81" s="130"/>
      <c r="H81" s="219"/>
      <c r="I81" s="130"/>
      <c r="J81" s="216"/>
      <c r="K81" s="130"/>
      <c r="L81" s="218"/>
      <c r="M81" s="130"/>
      <c r="N81" s="219"/>
      <c r="O81" s="130"/>
      <c r="P81" s="216"/>
      <c r="R81" s="215" t="s">
        <v>91</v>
      </c>
      <c r="T81" s="215" t="s">
        <v>93</v>
      </c>
      <c r="V81" s="215" t="s">
        <v>96</v>
      </c>
      <c r="X81" s="216"/>
      <c r="Z81" s="216"/>
      <c r="AA81" s="130"/>
      <c r="AB81" s="216"/>
      <c r="AC81" s="130"/>
      <c r="AD81" s="216"/>
      <c r="AF81" s="168"/>
    </row>
    <row r="82" spans="2:32" x14ac:dyDescent="0.3">
      <c r="B82" s="133" t="s">
        <v>530</v>
      </c>
      <c r="D82" s="217"/>
      <c r="E82" s="130"/>
      <c r="F82" s="218"/>
      <c r="G82" s="130"/>
      <c r="H82" s="219"/>
      <c r="I82" s="130"/>
      <c r="J82" s="216"/>
      <c r="K82" s="130"/>
      <c r="L82" s="218"/>
      <c r="M82" s="130"/>
      <c r="N82" s="219"/>
      <c r="O82" s="130"/>
      <c r="P82" s="216"/>
      <c r="R82" s="215" t="s">
        <v>91</v>
      </c>
      <c r="T82" s="215" t="s">
        <v>93</v>
      </c>
      <c r="V82" s="215" t="s">
        <v>96</v>
      </c>
      <c r="X82" s="216"/>
      <c r="Z82" s="216"/>
      <c r="AA82" s="130"/>
      <c r="AB82" s="216"/>
      <c r="AC82" s="130"/>
      <c r="AD82" s="216"/>
      <c r="AF82" s="168"/>
    </row>
    <row r="83" spans="2:32" x14ac:dyDescent="0.3">
      <c r="B83" s="131" t="s">
        <v>531</v>
      </c>
      <c r="D83" s="217"/>
      <c r="E83" s="130"/>
      <c r="F83" s="218"/>
      <c r="G83" s="130"/>
      <c r="H83" s="219"/>
      <c r="I83" s="130"/>
      <c r="J83" s="216"/>
      <c r="K83" s="130"/>
      <c r="L83" s="218"/>
      <c r="M83" s="130"/>
      <c r="N83" s="219"/>
      <c r="O83" s="130"/>
      <c r="P83" s="216"/>
      <c r="R83" s="215" t="s">
        <v>91</v>
      </c>
      <c r="T83" s="215" t="s">
        <v>93</v>
      </c>
      <c r="V83" s="215" t="s">
        <v>96</v>
      </c>
      <c r="X83" s="216"/>
      <c r="Z83" s="216"/>
      <c r="AA83" s="130"/>
      <c r="AB83" s="216"/>
      <c r="AC83" s="130"/>
      <c r="AD83" s="216"/>
      <c r="AF83" s="168"/>
    </row>
    <row r="84" spans="2:32" x14ac:dyDescent="0.3">
      <c r="B84" s="133" t="s">
        <v>532</v>
      </c>
      <c r="D84" s="217"/>
      <c r="E84" s="130"/>
      <c r="F84" s="218"/>
      <c r="G84" s="130"/>
      <c r="H84" s="219"/>
      <c r="I84" s="130"/>
      <c r="J84" s="216"/>
      <c r="K84" s="130"/>
      <c r="L84" s="218"/>
      <c r="M84" s="130"/>
      <c r="N84" s="219"/>
      <c r="O84" s="130"/>
      <c r="P84" s="216"/>
      <c r="R84" s="215" t="s">
        <v>91</v>
      </c>
      <c r="T84" s="215" t="s">
        <v>93</v>
      </c>
      <c r="V84" s="215" t="s">
        <v>96</v>
      </c>
      <c r="X84" s="216"/>
      <c r="Z84" s="216"/>
      <c r="AA84" s="130"/>
      <c r="AB84" s="216"/>
      <c r="AC84" s="130"/>
      <c r="AD84" s="216"/>
      <c r="AF84" s="168"/>
    </row>
    <row r="85" spans="2:32" x14ac:dyDescent="0.3">
      <c r="B85" s="131" t="s">
        <v>533</v>
      </c>
      <c r="D85" s="217"/>
      <c r="E85" s="130"/>
      <c r="F85" s="218"/>
      <c r="G85" s="130"/>
      <c r="H85" s="219"/>
      <c r="I85" s="130"/>
      <c r="J85" s="216"/>
      <c r="K85" s="130"/>
      <c r="L85" s="218"/>
      <c r="M85" s="130"/>
      <c r="N85" s="219"/>
      <c r="O85" s="130"/>
      <c r="P85" s="216"/>
      <c r="R85" s="215" t="s">
        <v>91</v>
      </c>
      <c r="T85" s="215" t="s">
        <v>93</v>
      </c>
      <c r="V85" s="215" t="s">
        <v>96</v>
      </c>
      <c r="X85" s="216"/>
      <c r="Z85" s="216"/>
      <c r="AA85" s="130"/>
      <c r="AB85" s="216"/>
      <c r="AC85" s="130"/>
      <c r="AD85" s="216"/>
      <c r="AF85" s="168"/>
    </row>
    <row r="86" spans="2:32" x14ac:dyDescent="0.3">
      <c r="B86" s="133" t="s">
        <v>534</v>
      </c>
      <c r="D86" s="217"/>
      <c r="E86" s="130"/>
      <c r="F86" s="218"/>
      <c r="G86" s="130"/>
      <c r="H86" s="219"/>
      <c r="I86" s="130"/>
      <c r="J86" s="216"/>
      <c r="K86" s="130"/>
      <c r="L86" s="218"/>
      <c r="M86" s="130"/>
      <c r="N86" s="219"/>
      <c r="O86" s="130"/>
      <c r="P86" s="216"/>
      <c r="R86" s="215" t="s">
        <v>91</v>
      </c>
      <c r="T86" s="215" t="s">
        <v>93</v>
      </c>
      <c r="V86" s="215" t="s">
        <v>96</v>
      </c>
      <c r="X86" s="216"/>
      <c r="Z86" s="216"/>
      <c r="AA86" s="130"/>
      <c r="AB86" s="216"/>
      <c r="AC86" s="130"/>
      <c r="AD86" s="216"/>
      <c r="AF86" s="168"/>
    </row>
    <row r="87" spans="2:32" x14ac:dyDescent="0.3">
      <c r="B87" s="131" t="s">
        <v>535</v>
      </c>
      <c r="D87" s="217"/>
      <c r="E87" s="130"/>
      <c r="F87" s="218"/>
      <c r="G87" s="130"/>
      <c r="H87" s="219"/>
      <c r="I87" s="130"/>
      <c r="J87" s="216"/>
      <c r="K87" s="130"/>
      <c r="L87" s="218"/>
      <c r="M87" s="130"/>
      <c r="N87" s="219"/>
      <c r="O87" s="130"/>
      <c r="P87" s="216"/>
      <c r="R87" s="215" t="s">
        <v>91</v>
      </c>
      <c r="T87" s="215" t="s">
        <v>93</v>
      </c>
      <c r="V87" s="215" t="s">
        <v>96</v>
      </c>
      <c r="X87" s="216"/>
      <c r="Z87" s="216"/>
      <c r="AA87" s="130"/>
      <c r="AB87" s="216"/>
      <c r="AC87" s="130"/>
      <c r="AD87" s="216"/>
      <c r="AF87" s="168"/>
    </row>
    <row r="88" spans="2:32" x14ac:dyDescent="0.3">
      <c r="B88" s="133" t="s">
        <v>536</v>
      </c>
      <c r="D88" s="217"/>
      <c r="E88" s="130"/>
      <c r="F88" s="218"/>
      <c r="G88" s="130"/>
      <c r="H88" s="219"/>
      <c r="I88" s="130"/>
      <c r="J88" s="216"/>
      <c r="K88" s="130"/>
      <c r="L88" s="218"/>
      <c r="M88" s="130"/>
      <c r="N88" s="219"/>
      <c r="O88" s="130"/>
      <c r="P88" s="216"/>
      <c r="R88" s="215" t="s">
        <v>91</v>
      </c>
      <c r="T88" s="215" t="s">
        <v>93</v>
      </c>
      <c r="V88" s="215" t="s">
        <v>96</v>
      </c>
      <c r="X88" s="216"/>
      <c r="Z88" s="216"/>
      <c r="AA88" s="130"/>
      <c r="AB88" s="216"/>
      <c r="AC88" s="130"/>
      <c r="AD88" s="216"/>
      <c r="AF88" s="168"/>
    </row>
    <row r="89" spans="2:32" x14ac:dyDescent="0.3">
      <c r="B89" s="131" t="s">
        <v>537</v>
      </c>
      <c r="D89" s="217"/>
      <c r="E89" s="130"/>
      <c r="F89" s="218"/>
      <c r="G89" s="130"/>
      <c r="H89" s="219"/>
      <c r="I89" s="130"/>
      <c r="J89" s="216"/>
      <c r="K89" s="130"/>
      <c r="L89" s="218"/>
      <c r="M89" s="130"/>
      <c r="N89" s="219"/>
      <c r="O89" s="130"/>
      <c r="P89" s="216"/>
      <c r="R89" s="215" t="s">
        <v>91</v>
      </c>
      <c r="T89" s="215" t="s">
        <v>93</v>
      </c>
      <c r="V89" s="215" t="s">
        <v>96</v>
      </c>
      <c r="X89" s="216"/>
      <c r="Z89" s="216"/>
      <c r="AA89" s="130"/>
      <c r="AB89" s="216"/>
      <c r="AC89" s="130"/>
      <c r="AD89" s="216"/>
      <c r="AF89" s="168"/>
    </row>
    <row r="90" spans="2:32" x14ac:dyDescent="0.3">
      <c r="B90" s="133" t="s">
        <v>538</v>
      </c>
      <c r="D90" s="217"/>
      <c r="E90" s="130"/>
      <c r="F90" s="218"/>
      <c r="G90" s="130"/>
      <c r="H90" s="219"/>
      <c r="I90" s="130"/>
      <c r="J90" s="216"/>
      <c r="K90" s="130"/>
      <c r="L90" s="218"/>
      <c r="M90" s="130"/>
      <c r="N90" s="219"/>
      <c r="O90" s="130"/>
      <c r="P90" s="216"/>
      <c r="R90" s="215" t="s">
        <v>91</v>
      </c>
      <c r="T90" s="215" t="s">
        <v>93</v>
      </c>
      <c r="V90" s="215" t="s">
        <v>96</v>
      </c>
      <c r="X90" s="216"/>
      <c r="Z90" s="216"/>
      <c r="AA90" s="130"/>
      <c r="AB90" s="216"/>
      <c r="AC90" s="130"/>
      <c r="AD90" s="216"/>
      <c r="AF90" s="168"/>
    </row>
    <row r="91" spans="2:32" x14ac:dyDescent="0.3">
      <c r="B91" s="131" t="s">
        <v>539</v>
      </c>
      <c r="D91" s="217"/>
      <c r="E91" s="130"/>
      <c r="F91" s="218"/>
      <c r="G91" s="130"/>
      <c r="H91" s="219"/>
      <c r="I91" s="130"/>
      <c r="J91" s="216"/>
      <c r="K91" s="130"/>
      <c r="L91" s="218"/>
      <c r="M91" s="130"/>
      <c r="N91" s="219"/>
      <c r="O91" s="130"/>
      <c r="P91" s="216"/>
      <c r="R91" s="215" t="s">
        <v>91</v>
      </c>
      <c r="T91" s="215" t="s">
        <v>93</v>
      </c>
      <c r="V91" s="215" t="s">
        <v>96</v>
      </c>
      <c r="X91" s="216"/>
      <c r="Z91" s="216"/>
      <c r="AA91" s="130"/>
      <c r="AB91" s="216"/>
      <c r="AC91" s="130"/>
      <c r="AD91" s="216"/>
      <c r="AF91" s="168"/>
    </row>
    <row r="92" spans="2:32" x14ac:dyDescent="0.3">
      <c r="B92" s="133" t="s">
        <v>540</v>
      </c>
      <c r="D92" s="217"/>
      <c r="E92" s="130"/>
      <c r="F92" s="218"/>
      <c r="G92" s="130"/>
      <c r="H92" s="219"/>
      <c r="I92" s="130"/>
      <c r="J92" s="216"/>
      <c r="K92" s="130"/>
      <c r="L92" s="218"/>
      <c r="M92" s="130"/>
      <c r="N92" s="219"/>
      <c r="O92" s="130"/>
      <c r="P92" s="216"/>
      <c r="R92" s="215" t="s">
        <v>91</v>
      </c>
      <c r="T92" s="215" t="s">
        <v>93</v>
      </c>
      <c r="V92" s="215" t="s">
        <v>96</v>
      </c>
      <c r="X92" s="216"/>
      <c r="Z92" s="216"/>
      <c r="AA92" s="130"/>
      <c r="AB92" s="216"/>
      <c r="AC92" s="130"/>
      <c r="AD92" s="216"/>
      <c r="AF92" s="168"/>
    </row>
    <row r="93" spans="2:32" x14ac:dyDescent="0.3">
      <c r="B93" s="131" t="s">
        <v>541</v>
      </c>
      <c r="D93" s="217"/>
      <c r="E93" s="130"/>
      <c r="F93" s="218"/>
      <c r="G93" s="130"/>
      <c r="H93" s="219"/>
      <c r="I93" s="130"/>
      <c r="J93" s="216"/>
      <c r="K93" s="130"/>
      <c r="L93" s="218"/>
      <c r="M93" s="130"/>
      <c r="N93" s="219"/>
      <c r="O93" s="130"/>
      <c r="P93" s="216"/>
      <c r="R93" s="215" t="s">
        <v>91</v>
      </c>
      <c r="T93" s="215" t="s">
        <v>93</v>
      </c>
      <c r="V93" s="215" t="s">
        <v>96</v>
      </c>
      <c r="X93" s="216"/>
      <c r="Z93" s="216"/>
      <c r="AA93" s="130"/>
      <c r="AB93" s="216"/>
      <c r="AC93" s="130"/>
      <c r="AD93" s="216"/>
      <c r="AF93" s="168"/>
    </row>
    <row r="94" spans="2:32" x14ac:dyDescent="0.3">
      <c r="B94" s="133" t="s">
        <v>542</v>
      </c>
      <c r="D94" s="217"/>
      <c r="E94" s="130"/>
      <c r="F94" s="218"/>
      <c r="G94" s="130"/>
      <c r="H94" s="219"/>
      <c r="I94" s="130"/>
      <c r="J94" s="216"/>
      <c r="K94" s="130"/>
      <c r="L94" s="218"/>
      <c r="M94" s="130"/>
      <c r="N94" s="219"/>
      <c r="O94" s="130"/>
      <c r="P94" s="216"/>
      <c r="R94" s="215" t="s">
        <v>91</v>
      </c>
      <c r="T94" s="215" t="s">
        <v>93</v>
      </c>
      <c r="V94" s="215" t="s">
        <v>96</v>
      </c>
      <c r="X94" s="216"/>
      <c r="Z94" s="216"/>
      <c r="AA94" s="130"/>
      <c r="AB94" s="216"/>
      <c r="AC94" s="130"/>
      <c r="AD94" s="216"/>
      <c r="AF94" s="168"/>
    </row>
    <row r="95" spans="2:32" x14ac:dyDescent="0.3">
      <c r="B95" s="131" t="s">
        <v>543</v>
      </c>
      <c r="D95" s="217"/>
      <c r="E95" s="130"/>
      <c r="F95" s="218"/>
      <c r="G95" s="130"/>
      <c r="H95" s="219"/>
      <c r="I95" s="130"/>
      <c r="J95" s="216"/>
      <c r="K95" s="130"/>
      <c r="L95" s="218"/>
      <c r="M95" s="130"/>
      <c r="N95" s="219"/>
      <c r="O95" s="130"/>
      <c r="P95" s="216"/>
      <c r="R95" s="215" t="s">
        <v>91</v>
      </c>
      <c r="T95" s="215" t="s">
        <v>93</v>
      </c>
      <c r="V95" s="215" t="s">
        <v>96</v>
      </c>
      <c r="X95" s="216"/>
      <c r="Z95" s="216"/>
      <c r="AA95" s="130"/>
      <c r="AB95" s="216"/>
      <c r="AC95" s="130"/>
      <c r="AD95" s="216"/>
      <c r="AF95" s="168"/>
    </row>
    <row r="96" spans="2:32" x14ac:dyDescent="0.3">
      <c r="B96" s="133" t="s">
        <v>544</v>
      </c>
      <c r="D96" s="217"/>
      <c r="E96" s="130"/>
      <c r="F96" s="218"/>
      <c r="G96" s="130"/>
      <c r="H96" s="219"/>
      <c r="I96" s="130"/>
      <c r="J96" s="216"/>
      <c r="K96" s="130"/>
      <c r="L96" s="218"/>
      <c r="M96" s="130"/>
      <c r="N96" s="219"/>
      <c r="O96" s="130"/>
      <c r="P96" s="216"/>
      <c r="R96" s="215" t="s">
        <v>91</v>
      </c>
      <c r="T96" s="215" t="s">
        <v>93</v>
      </c>
      <c r="V96" s="215" t="s">
        <v>96</v>
      </c>
      <c r="X96" s="216"/>
      <c r="Z96" s="216"/>
      <c r="AA96" s="130"/>
      <c r="AB96" s="216"/>
      <c r="AC96" s="130"/>
      <c r="AD96" s="216"/>
      <c r="AF96" s="168"/>
    </row>
    <row r="97" spans="2:32" x14ac:dyDescent="0.3">
      <c r="B97" s="131" t="s">
        <v>545</v>
      </c>
      <c r="D97" s="217"/>
      <c r="E97" s="130"/>
      <c r="F97" s="218"/>
      <c r="G97" s="130"/>
      <c r="H97" s="219"/>
      <c r="I97" s="130"/>
      <c r="J97" s="216"/>
      <c r="K97" s="130"/>
      <c r="L97" s="218"/>
      <c r="M97" s="130"/>
      <c r="N97" s="219"/>
      <c r="O97" s="130"/>
      <c r="P97" s="216"/>
      <c r="R97" s="215" t="s">
        <v>91</v>
      </c>
      <c r="T97" s="215" t="s">
        <v>93</v>
      </c>
      <c r="V97" s="215" t="s">
        <v>96</v>
      </c>
      <c r="X97" s="216"/>
      <c r="Z97" s="216"/>
      <c r="AA97" s="130"/>
      <c r="AB97" s="216"/>
      <c r="AC97" s="130"/>
      <c r="AD97" s="216"/>
      <c r="AF97" s="168"/>
    </row>
    <row r="98" spans="2:32" x14ac:dyDescent="0.3">
      <c r="B98" s="133" t="s">
        <v>546</v>
      </c>
      <c r="D98" s="217"/>
      <c r="E98" s="130"/>
      <c r="F98" s="218"/>
      <c r="G98" s="130"/>
      <c r="H98" s="219"/>
      <c r="I98" s="130"/>
      <c r="J98" s="216"/>
      <c r="K98" s="130"/>
      <c r="L98" s="218"/>
      <c r="M98" s="130"/>
      <c r="N98" s="219"/>
      <c r="O98" s="130"/>
      <c r="P98" s="216"/>
      <c r="R98" s="215" t="s">
        <v>91</v>
      </c>
      <c r="T98" s="215" t="s">
        <v>93</v>
      </c>
      <c r="V98" s="215" t="s">
        <v>96</v>
      </c>
      <c r="X98" s="216"/>
      <c r="Z98" s="216"/>
      <c r="AA98" s="130"/>
      <c r="AB98" s="216"/>
      <c r="AC98" s="130"/>
      <c r="AD98" s="216"/>
      <c r="AF98" s="168"/>
    </row>
    <row r="99" spans="2:32" x14ac:dyDescent="0.3">
      <c r="B99" s="131" t="s">
        <v>547</v>
      </c>
      <c r="D99" s="217"/>
      <c r="E99" s="130"/>
      <c r="F99" s="218"/>
      <c r="G99" s="130"/>
      <c r="H99" s="219"/>
      <c r="I99" s="130"/>
      <c r="J99" s="216"/>
      <c r="K99" s="130"/>
      <c r="L99" s="218"/>
      <c r="M99" s="130"/>
      <c r="N99" s="219"/>
      <c r="O99" s="130"/>
      <c r="P99" s="216"/>
      <c r="R99" s="215" t="s">
        <v>91</v>
      </c>
      <c r="T99" s="215" t="s">
        <v>93</v>
      </c>
      <c r="V99" s="215" t="s">
        <v>96</v>
      </c>
      <c r="X99" s="216"/>
      <c r="Z99" s="216"/>
      <c r="AA99" s="130"/>
      <c r="AB99" s="216"/>
      <c r="AC99" s="130"/>
      <c r="AD99" s="216"/>
      <c r="AF99" s="168"/>
    </row>
    <row r="100" spans="2:32" x14ac:dyDescent="0.3">
      <c r="B100" s="133" t="s">
        <v>548</v>
      </c>
      <c r="D100" s="217"/>
      <c r="E100" s="130"/>
      <c r="F100" s="218"/>
      <c r="G100" s="130"/>
      <c r="H100" s="219"/>
      <c r="I100" s="130"/>
      <c r="J100" s="216"/>
      <c r="K100" s="130"/>
      <c r="L100" s="218"/>
      <c r="M100" s="130"/>
      <c r="N100" s="219"/>
      <c r="O100" s="130"/>
      <c r="P100" s="216"/>
      <c r="R100" s="215" t="s">
        <v>91</v>
      </c>
      <c r="T100" s="215" t="s">
        <v>93</v>
      </c>
      <c r="V100" s="215" t="s">
        <v>96</v>
      </c>
      <c r="X100" s="216"/>
      <c r="Z100" s="216"/>
      <c r="AA100" s="130"/>
      <c r="AB100" s="216"/>
      <c r="AC100" s="130"/>
      <c r="AD100" s="216"/>
      <c r="AF100" s="168"/>
    </row>
    <row r="101" spans="2:32" x14ac:dyDescent="0.3">
      <c r="B101" s="131" t="s">
        <v>549</v>
      </c>
      <c r="D101" s="217"/>
      <c r="E101" s="130"/>
      <c r="F101" s="218"/>
      <c r="G101" s="130"/>
      <c r="H101" s="219"/>
      <c r="I101" s="130"/>
      <c r="J101" s="216"/>
      <c r="K101" s="130"/>
      <c r="L101" s="218"/>
      <c r="M101" s="130"/>
      <c r="N101" s="219"/>
      <c r="O101" s="130"/>
      <c r="P101" s="216"/>
      <c r="R101" s="215" t="s">
        <v>91</v>
      </c>
      <c r="T101" s="215" t="s">
        <v>93</v>
      </c>
      <c r="V101" s="215" t="s">
        <v>96</v>
      </c>
      <c r="X101" s="216"/>
      <c r="Z101" s="216"/>
      <c r="AA101" s="130"/>
      <c r="AB101" s="216"/>
      <c r="AC101" s="130"/>
      <c r="AD101" s="216"/>
      <c r="AF101" s="168"/>
    </row>
    <row r="102" spans="2:32" x14ac:dyDescent="0.3">
      <c r="B102" s="133" t="s">
        <v>550</v>
      </c>
      <c r="D102" s="217"/>
      <c r="E102" s="130"/>
      <c r="F102" s="218"/>
      <c r="G102" s="130"/>
      <c r="H102" s="219"/>
      <c r="I102" s="130"/>
      <c r="J102" s="216"/>
      <c r="K102" s="130"/>
      <c r="L102" s="218"/>
      <c r="M102" s="130"/>
      <c r="N102" s="219"/>
      <c r="O102" s="130"/>
      <c r="P102" s="216"/>
      <c r="R102" s="215" t="s">
        <v>91</v>
      </c>
      <c r="T102" s="215" t="s">
        <v>93</v>
      </c>
      <c r="V102" s="215" t="s">
        <v>96</v>
      </c>
      <c r="X102" s="216"/>
      <c r="Z102" s="216"/>
      <c r="AA102" s="130"/>
      <c r="AB102" s="216"/>
      <c r="AC102" s="130"/>
      <c r="AD102" s="216"/>
      <c r="AF102" s="168"/>
    </row>
    <row r="103" spans="2:32" x14ac:dyDescent="0.3">
      <c r="B103" s="131" t="s">
        <v>551</v>
      </c>
      <c r="D103" s="217"/>
      <c r="E103" s="130"/>
      <c r="F103" s="218"/>
      <c r="G103" s="130"/>
      <c r="H103" s="219"/>
      <c r="I103" s="130"/>
      <c r="J103" s="216"/>
      <c r="K103" s="130"/>
      <c r="L103" s="218"/>
      <c r="M103" s="130"/>
      <c r="N103" s="219"/>
      <c r="O103" s="130"/>
      <c r="P103" s="216"/>
      <c r="R103" s="215" t="s">
        <v>91</v>
      </c>
      <c r="T103" s="215" t="s">
        <v>93</v>
      </c>
      <c r="V103" s="215" t="s">
        <v>96</v>
      </c>
      <c r="X103" s="216"/>
      <c r="Z103" s="216"/>
      <c r="AA103" s="130"/>
      <c r="AB103" s="216"/>
      <c r="AC103" s="130"/>
      <c r="AD103" s="216"/>
      <c r="AF103" s="168"/>
    </row>
    <row r="104" spans="2:32" x14ac:dyDescent="0.3">
      <c r="B104" s="133" t="s">
        <v>552</v>
      </c>
      <c r="D104" s="217"/>
      <c r="E104" s="130"/>
      <c r="F104" s="218"/>
      <c r="G104" s="130"/>
      <c r="H104" s="219"/>
      <c r="I104" s="130"/>
      <c r="J104" s="216"/>
      <c r="K104" s="130"/>
      <c r="L104" s="218"/>
      <c r="M104" s="130"/>
      <c r="N104" s="219"/>
      <c r="O104" s="130"/>
      <c r="P104" s="216"/>
      <c r="R104" s="215" t="s">
        <v>91</v>
      </c>
      <c r="T104" s="215" t="s">
        <v>93</v>
      </c>
      <c r="V104" s="215" t="s">
        <v>96</v>
      </c>
      <c r="X104" s="216"/>
      <c r="Z104" s="216"/>
      <c r="AA104" s="130"/>
      <c r="AB104" s="216"/>
      <c r="AC104" s="130"/>
      <c r="AD104" s="216"/>
      <c r="AF104" s="168"/>
    </row>
    <row r="105" spans="2:32" x14ac:dyDescent="0.3">
      <c r="B105" s="131" t="s">
        <v>553</v>
      </c>
      <c r="D105" s="217"/>
      <c r="E105" s="130"/>
      <c r="F105" s="218"/>
      <c r="G105" s="130"/>
      <c r="H105" s="219"/>
      <c r="I105" s="130"/>
      <c r="J105" s="216"/>
      <c r="K105" s="130"/>
      <c r="L105" s="218"/>
      <c r="M105" s="130"/>
      <c r="N105" s="219"/>
      <c r="O105" s="130"/>
      <c r="P105" s="216"/>
      <c r="R105" s="215" t="s">
        <v>91</v>
      </c>
      <c r="T105" s="215" t="s">
        <v>93</v>
      </c>
      <c r="V105" s="215" t="s">
        <v>96</v>
      </c>
      <c r="X105" s="216"/>
      <c r="Z105" s="216"/>
      <c r="AA105" s="130"/>
      <c r="AB105" s="216"/>
      <c r="AC105" s="130"/>
      <c r="AD105" s="216"/>
      <c r="AF105" s="168"/>
    </row>
    <row r="106" spans="2:32" x14ac:dyDescent="0.3">
      <c r="B106" s="133" t="s">
        <v>554</v>
      </c>
      <c r="D106" s="217"/>
      <c r="E106" s="130"/>
      <c r="F106" s="218"/>
      <c r="G106" s="130"/>
      <c r="H106" s="219"/>
      <c r="I106" s="130"/>
      <c r="J106" s="216"/>
      <c r="K106" s="130"/>
      <c r="L106" s="218"/>
      <c r="M106" s="130"/>
      <c r="N106" s="219"/>
      <c r="O106" s="130"/>
      <c r="P106" s="216"/>
      <c r="R106" s="215" t="s">
        <v>91</v>
      </c>
      <c r="T106" s="215" t="s">
        <v>93</v>
      </c>
      <c r="V106" s="215" t="s">
        <v>96</v>
      </c>
      <c r="X106" s="216"/>
      <c r="Z106" s="216"/>
      <c r="AA106" s="130"/>
      <c r="AB106" s="216"/>
      <c r="AC106" s="130"/>
      <c r="AD106" s="216"/>
      <c r="AF106" s="168"/>
    </row>
    <row r="107" spans="2:32" x14ac:dyDescent="0.3">
      <c r="B107" s="131" t="s">
        <v>555</v>
      </c>
      <c r="D107" s="217"/>
      <c r="E107" s="130"/>
      <c r="F107" s="218"/>
      <c r="G107" s="130"/>
      <c r="H107" s="219"/>
      <c r="I107" s="130"/>
      <c r="J107" s="216"/>
      <c r="K107" s="130"/>
      <c r="L107" s="218"/>
      <c r="M107" s="130"/>
      <c r="N107" s="219"/>
      <c r="O107" s="130"/>
      <c r="P107" s="216"/>
      <c r="R107" s="215" t="s">
        <v>91</v>
      </c>
      <c r="T107" s="215" t="s">
        <v>93</v>
      </c>
      <c r="V107" s="215" t="s">
        <v>96</v>
      </c>
      <c r="X107" s="216"/>
      <c r="Z107" s="216"/>
      <c r="AA107" s="130"/>
      <c r="AB107" s="216"/>
      <c r="AC107" s="130"/>
      <c r="AD107" s="216"/>
      <c r="AF107" s="168"/>
    </row>
    <row r="108" spans="2:32" x14ac:dyDescent="0.3">
      <c r="B108" s="133" t="s">
        <v>556</v>
      </c>
      <c r="D108" s="217"/>
      <c r="E108" s="130"/>
      <c r="F108" s="218"/>
      <c r="G108" s="130"/>
      <c r="H108" s="219"/>
      <c r="I108" s="130"/>
      <c r="J108" s="216"/>
      <c r="K108" s="130"/>
      <c r="L108" s="218"/>
      <c r="M108" s="130"/>
      <c r="N108" s="219"/>
      <c r="O108" s="130"/>
      <c r="P108" s="216"/>
      <c r="Q108" s="132"/>
      <c r="R108" s="215" t="s">
        <v>91</v>
      </c>
      <c r="S108" s="132"/>
      <c r="T108" s="215" t="s">
        <v>93</v>
      </c>
      <c r="U108" s="132"/>
      <c r="V108" s="215" t="s">
        <v>96</v>
      </c>
      <c r="X108" s="216"/>
      <c r="Z108" s="216"/>
      <c r="AA108" s="130"/>
      <c r="AB108" s="216"/>
      <c r="AC108" s="130"/>
      <c r="AD108" s="216"/>
      <c r="AF108" s="168"/>
    </row>
    <row r="109" spans="2:32" x14ac:dyDescent="0.3">
      <c r="B109" s="133" t="s">
        <v>557</v>
      </c>
      <c r="D109" s="217"/>
      <c r="E109" s="130"/>
      <c r="F109" s="218"/>
      <c r="G109" s="130"/>
      <c r="H109" s="219"/>
      <c r="I109" s="130"/>
      <c r="J109" s="216"/>
      <c r="K109" s="130"/>
      <c r="L109" s="218"/>
      <c r="M109" s="130"/>
      <c r="N109" s="219"/>
      <c r="O109" s="130"/>
      <c r="P109" s="216"/>
      <c r="Q109" s="132"/>
      <c r="R109" s="215" t="s">
        <v>91</v>
      </c>
      <c r="S109" s="132"/>
      <c r="T109" s="215" t="s">
        <v>93</v>
      </c>
      <c r="U109" s="132"/>
      <c r="V109" s="215" t="s">
        <v>96</v>
      </c>
      <c r="X109" s="216"/>
      <c r="Z109" s="216"/>
      <c r="AA109" s="130"/>
      <c r="AB109" s="216"/>
      <c r="AC109" s="130"/>
      <c r="AD109" s="216"/>
      <c r="AF109" s="168"/>
    </row>
    <row r="110" spans="2:32" x14ac:dyDescent="0.3">
      <c r="B110" s="133" t="s">
        <v>558</v>
      </c>
      <c r="D110" s="217"/>
      <c r="E110" s="130"/>
      <c r="F110" s="218"/>
      <c r="G110" s="130"/>
      <c r="H110" s="219"/>
      <c r="I110" s="130"/>
      <c r="J110" s="216"/>
      <c r="K110" s="130"/>
      <c r="L110" s="218"/>
      <c r="M110" s="130"/>
      <c r="N110" s="219"/>
      <c r="O110" s="130"/>
      <c r="P110" s="216"/>
      <c r="Q110" s="132"/>
      <c r="R110" s="215" t="s">
        <v>91</v>
      </c>
      <c r="S110" s="132"/>
      <c r="T110" s="215" t="s">
        <v>93</v>
      </c>
      <c r="U110" s="132"/>
      <c r="V110" s="215" t="s">
        <v>96</v>
      </c>
      <c r="X110" s="216"/>
      <c r="Z110" s="216"/>
      <c r="AA110" s="130"/>
      <c r="AB110" s="216"/>
      <c r="AC110" s="130"/>
      <c r="AD110" s="216"/>
      <c r="AF110" s="168"/>
    </row>
    <row r="111" spans="2:32" x14ac:dyDescent="0.3">
      <c r="B111" s="133" t="s">
        <v>559</v>
      </c>
      <c r="D111" s="217"/>
      <c r="E111" s="130"/>
      <c r="F111" s="218"/>
      <c r="G111" s="130"/>
      <c r="H111" s="219"/>
      <c r="I111" s="130"/>
      <c r="J111" s="216"/>
      <c r="K111" s="130"/>
      <c r="L111" s="218"/>
      <c r="M111" s="130"/>
      <c r="N111" s="219"/>
      <c r="O111" s="130"/>
      <c r="P111" s="216"/>
      <c r="Q111" s="132"/>
      <c r="R111" s="215" t="s">
        <v>91</v>
      </c>
      <c r="S111" s="132"/>
      <c r="T111" s="215" t="s">
        <v>93</v>
      </c>
      <c r="U111" s="132"/>
      <c r="V111" s="215" t="s">
        <v>96</v>
      </c>
      <c r="X111" s="216"/>
      <c r="Z111" s="216"/>
      <c r="AA111" s="130"/>
      <c r="AB111" s="216"/>
      <c r="AC111" s="130"/>
      <c r="AD111" s="216"/>
      <c r="AF111" s="168"/>
    </row>
    <row r="112" spans="2:32" x14ac:dyDescent="0.3">
      <c r="B112" s="133" t="s">
        <v>560</v>
      </c>
      <c r="D112" s="217"/>
      <c r="E112" s="130"/>
      <c r="F112" s="218"/>
      <c r="G112" s="130"/>
      <c r="H112" s="219"/>
      <c r="I112" s="130"/>
      <c r="J112" s="216"/>
      <c r="K112" s="130"/>
      <c r="L112" s="218"/>
      <c r="M112" s="130"/>
      <c r="N112" s="219"/>
      <c r="O112" s="130"/>
      <c r="P112" s="216"/>
      <c r="Q112" s="132"/>
      <c r="R112" s="215" t="s">
        <v>91</v>
      </c>
      <c r="S112" s="132"/>
      <c r="T112" s="215" t="s">
        <v>93</v>
      </c>
      <c r="U112" s="132"/>
      <c r="V112" s="215" t="s">
        <v>96</v>
      </c>
      <c r="X112" s="216"/>
      <c r="Z112" s="216"/>
      <c r="AA112" s="130"/>
      <c r="AB112" s="216"/>
      <c r="AC112" s="130"/>
      <c r="AD112" s="216"/>
      <c r="AF112" s="168"/>
    </row>
    <row r="113" spans="2:32" x14ac:dyDescent="0.3">
      <c r="B113" s="133" t="s">
        <v>561</v>
      </c>
      <c r="D113" s="217"/>
      <c r="E113" s="130"/>
      <c r="F113" s="218"/>
      <c r="G113" s="130"/>
      <c r="H113" s="219"/>
      <c r="I113" s="130"/>
      <c r="J113" s="216"/>
      <c r="K113" s="130"/>
      <c r="L113" s="218"/>
      <c r="M113" s="130"/>
      <c r="N113" s="219"/>
      <c r="O113" s="130"/>
      <c r="P113" s="216"/>
      <c r="Q113" s="132"/>
      <c r="R113" s="215" t="s">
        <v>91</v>
      </c>
      <c r="S113" s="132"/>
      <c r="T113" s="215" t="s">
        <v>93</v>
      </c>
      <c r="U113" s="132"/>
      <c r="V113" s="215" t="s">
        <v>96</v>
      </c>
      <c r="X113" s="216"/>
      <c r="Z113" s="216"/>
      <c r="AA113" s="130"/>
      <c r="AB113" s="216"/>
      <c r="AC113" s="130"/>
      <c r="AD113" s="216"/>
      <c r="AF113" s="168"/>
    </row>
    <row r="114" spans="2:32" x14ac:dyDescent="0.3">
      <c r="B114" s="133" t="s">
        <v>562</v>
      </c>
      <c r="D114" s="217"/>
      <c r="E114" s="130"/>
      <c r="F114" s="218"/>
      <c r="G114" s="130"/>
      <c r="H114" s="219"/>
      <c r="I114" s="130"/>
      <c r="J114" s="216"/>
      <c r="K114" s="130"/>
      <c r="L114" s="218"/>
      <c r="M114" s="130"/>
      <c r="N114" s="219"/>
      <c r="O114" s="130"/>
      <c r="P114" s="216"/>
      <c r="Q114" s="132"/>
      <c r="R114" s="215" t="s">
        <v>91</v>
      </c>
      <c r="S114" s="132"/>
      <c r="T114" s="215" t="s">
        <v>93</v>
      </c>
      <c r="U114" s="132"/>
      <c r="V114" s="215" t="s">
        <v>96</v>
      </c>
      <c r="X114" s="216"/>
      <c r="Z114" s="216"/>
      <c r="AA114" s="130"/>
      <c r="AB114" s="216"/>
      <c r="AC114" s="130"/>
      <c r="AD114" s="216"/>
      <c r="AF114" s="168"/>
    </row>
    <row r="115" spans="2:32" x14ac:dyDescent="0.3">
      <c r="B115" s="133" t="s">
        <v>563</v>
      </c>
      <c r="D115" s="217"/>
      <c r="E115" s="130"/>
      <c r="F115" s="218"/>
      <c r="G115" s="130"/>
      <c r="H115" s="219"/>
      <c r="I115" s="130"/>
      <c r="J115" s="216"/>
      <c r="K115" s="130"/>
      <c r="L115" s="218"/>
      <c r="M115" s="130"/>
      <c r="N115" s="219"/>
      <c r="O115" s="130"/>
      <c r="P115" s="216"/>
      <c r="Q115" s="132"/>
      <c r="R115" s="215" t="s">
        <v>91</v>
      </c>
      <c r="S115" s="132"/>
      <c r="T115" s="215" t="s">
        <v>93</v>
      </c>
      <c r="U115" s="132"/>
      <c r="V115" s="215" t="s">
        <v>96</v>
      </c>
      <c r="X115" s="216"/>
      <c r="Z115" s="216"/>
      <c r="AA115" s="130"/>
      <c r="AB115" s="216"/>
      <c r="AC115" s="130"/>
      <c r="AD115" s="216"/>
      <c r="AF115" s="168"/>
    </row>
    <row r="116" spans="2:32" x14ac:dyDescent="0.3">
      <c r="B116" s="133" t="s">
        <v>564</v>
      </c>
      <c r="D116" s="217"/>
      <c r="E116" s="130"/>
      <c r="F116" s="218"/>
      <c r="G116" s="130"/>
      <c r="H116" s="219"/>
      <c r="I116" s="130"/>
      <c r="J116" s="216"/>
      <c r="K116" s="130"/>
      <c r="L116" s="218"/>
      <c r="M116" s="130"/>
      <c r="N116" s="219"/>
      <c r="O116" s="130"/>
      <c r="P116" s="216"/>
      <c r="Q116" s="132"/>
      <c r="R116" s="215" t="s">
        <v>91</v>
      </c>
      <c r="S116" s="132"/>
      <c r="T116" s="215" t="s">
        <v>93</v>
      </c>
      <c r="U116" s="132"/>
      <c r="V116" s="215" t="s">
        <v>96</v>
      </c>
      <c r="X116" s="216"/>
      <c r="Z116" s="216"/>
      <c r="AA116" s="130"/>
      <c r="AB116" s="216"/>
      <c r="AC116" s="130"/>
      <c r="AD116" s="216"/>
      <c r="AF116" s="168"/>
    </row>
    <row r="117" spans="2:32" x14ac:dyDescent="0.3">
      <c r="B117" s="133" t="s">
        <v>565</v>
      </c>
      <c r="D117" s="217"/>
      <c r="E117" s="130"/>
      <c r="F117" s="218"/>
      <c r="G117" s="130"/>
      <c r="H117" s="219"/>
      <c r="I117" s="130"/>
      <c r="J117" s="216"/>
      <c r="K117" s="130"/>
      <c r="L117" s="218"/>
      <c r="M117" s="130"/>
      <c r="N117" s="219"/>
      <c r="O117" s="130"/>
      <c r="P117" s="216"/>
      <c r="Q117" s="132"/>
      <c r="R117" s="215" t="s">
        <v>91</v>
      </c>
      <c r="S117" s="132"/>
      <c r="T117" s="215" t="s">
        <v>93</v>
      </c>
      <c r="U117" s="132"/>
      <c r="V117" s="215" t="s">
        <v>96</v>
      </c>
      <c r="X117" s="216"/>
      <c r="Z117" s="216"/>
      <c r="AA117" s="130"/>
      <c r="AB117" s="216"/>
      <c r="AC117" s="130"/>
      <c r="AD117" s="216"/>
      <c r="AF117" s="168"/>
    </row>
    <row r="118" spans="2:32" x14ac:dyDescent="0.3">
      <c r="B118" s="133" t="s">
        <v>566</v>
      </c>
      <c r="D118" s="217"/>
      <c r="E118" s="130"/>
      <c r="F118" s="218"/>
      <c r="G118" s="130"/>
      <c r="H118" s="219"/>
      <c r="I118" s="130"/>
      <c r="J118" s="216"/>
      <c r="K118" s="130"/>
      <c r="L118" s="218"/>
      <c r="M118" s="130"/>
      <c r="N118" s="219"/>
      <c r="O118" s="130"/>
      <c r="P118" s="216"/>
      <c r="Q118" s="132"/>
      <c r="R118" s="215" t="s">
        <v>91</v>
      </c>
      <c r="S118" s="132"/>
      <c r="T118" s="215" t="s">
        <v>93</v>
      </c>
      <c r="U118" s="132"/>
      <c r="V118" s="215" t="s">
        <v>96</v>
      </c>
      <c r="X118" s="216"/>
      <c r="Z118" s="216"/>
      <c r="AA118" s="130"/>
      <c r="AB118" s="216"/>
      <c r="AC118" s="130"/>
      <c r="AD118" s="216"/>
      <c r="AF118" s="168"/>
    </row>
    <row r="119" spans="2:32" x14ac:dyDescent="0.3">
      <c r="B119" s="133" t="s">
        <v>567</v>
      </c>
      <c r="D119" s="217"/>
      <c r="E119" s="130"/>
      <c r="F119" s="218"/>
      <c r="G119" s="130"/>
      <c r="H119" s="219"/>
      <c r="I119" s="130"/>
      <c r="J119" s="216"/>
      <c r="K119" s="130"/>
      <c r="L119" s="218"/>
      <c r="M119" s="130"/>
      <c r="N119" s="219"/>
      <c r="O119" s="130"/>
      <c r="P119" s="216"/>
      <c r="Q119" s="132"/>
      <c r="R119" s="215" t="s">
        <v>91</v>
      </c>
      <c r="S119" s="132"/>
      <c r="T119" s="215" t="s">
        <v>93</v>
      </c>
      <c r="U119" s="132"/>
      <c r="V119" s="215" t="s">
        <v>96</v>
      </c>
      <c r="X119" s="216"/>
      <c r="Z119" s="216"/>
      <c r="AA119" s="130"/>
      <c r="AB119" s="216"/>
      <c r="AC119" s="130"/>
      <c r="AD119" s="216"/>
      <c r="AF119" s="168"/>
    </row>
    <row r="120" spans="2:32" x14ac:dyDescent="0.3">
      <c r="B120" s="133" t="s">
        <v>568</v>
      </c>
      <c r="D120" s="217"/>
      <c r="E120" s="130"/>
      <c r="F120" s="218"/>
      <c r="G120" s="130"/>
      <c r="H120" s="219"/>
      <c r="I120" s="130"/>
      <c r="J120" s="216"/>
      <c r="K120" s="130"/>
      <c r="L120" s="218"/>
      <c r="M120" s="130"/>
      <c r="N120" s="219"/>
      <c r="O120" s="130"/>
      <c r="P120" s="216"/>
      <c r="Q120" s="132"/>
      <c r="R120" s="215" t="s">
        <v>91</v>
      </c>
      <c r="S120" s="132"/>
      <c r="T120" s="215" t="s">
        <v>93</v>
      </c>
      <c r="U120" s="132"/>
      <c r="V120" s="215" t="s">
        <v>96</v>
      </c>
      <c r="X120" s="216"/>
      <c r="Z120" s="216"/>
      <c r="AA120" s="130"/>
      <c r="AB120" s="216"/>
      <c r="AC120" s="130"/>
      <c r="AD120" s="216"/>
      <c r="AF120" s="168"/>
    </row>
    <row r="121" spans="2:32" x14ac:dyDescent="0.3">
      <c r="B121" s="133" t="s">
        <v>737</v>
      </c>
      <c r="D121" s="217"/>
      <c r="E121" s="130"/>
      <c r="F121" s="218"/>
      <c r="G121" s="130"/>
      <c r="H121" s="219"/>
      <c r="I121" s="130"/>
      <c r="J121" s="216"/>
      <c r="K121" s="130"/>
      <c r="L121" s="218"/>
      <c r="M121" s="130"/>
      <c r="N121" s="219"/>
      <c r="O121" s="130"/>
      <c r="P121" s="216"/>
      <c r="Q121" s="132"/>
      <c r="R121" s="215" t="s">
        <v>91</v>
      </c>
      <c r="S121" s="132"/>
      <c r="T121" s="215" t="s">
        <v>93</v>
      </c>
      <c r="U121" s="132"/>
      <c r="V121" s="215" t="s">
        <v>96</v>
      </c>
      <c r="X121" s="216"/>
      <c r="Z121" s="216"/>
      <c r="AA121" s="130"/>
      <c r="AB121" s="216"/>
      <c r="AC121" s="130"/>
      <c r="AD121" s="216"/>
      <c r="AF121" s="168"/>
    </row>
    <row r="122" spans="2:32" x14ac:dyDescent="0.3">
      <c r="B122" s="133" t="s">
        <v>738</v>
      </c>
      <c r="D122" s="217"/>
      <c r="E122" s="130"/>
      <c r="F122" s="218"/>
      <c r="G122" s="130"/>
      <c r="H122" s="219"/>
      <c r="I122" s="130"/>
      <c r="J122" s="216"/>
      <c r="K122" s="130"/>
      <c r="L122" s="218"/>
      <c r="M122" s="130"/>
      <c r="N122" s="219"/>
      <c r="O122" s="130"/>
      <c r="P122" s="216"/>
      <c r="Q122" s="132"/>
      <c r="R122" s="215" t="s">
        <v>91</v>
      </c>
      <c r="S122" s="132"/>
      <c r="T122" s="215" t="s">
        <v>93</v>
      </c>
      <c r="U122" s="132"/>
      <c r="V122" s="215" t="s">
        <v>96</v>
      </c>
      <c r="X122" s="216"/>
      <c r="Z122" s="216"/>
      <c r="AA122" s="130"/>
      <c r="AB122" s="216"/>
      <c r="AC122" s="130"/>
      <c r="AD122" s="216"/>
      <c r="AF122" s="168"/>
    </row>
    <row r="123" spans="2:32" x14ac:dyDescent="0.3">
      <c r="B123" s="133" t="s">
        <v>739</v>
      </c>
      <c r="D123" s="217"/>
      <c r="E123" s="130"/>
      <c r="F123" s="218"/>
      <c r="G123" s="130"/>
      <c r="H123" s="219"/>
      <c r="I123" s="130"/>
      <c r="J123" s="216"/>
      <c r="K123" s="130"/>
      <c r="L123" s="218"/>
      <c r="M123" s="130"/>
      <c r="N123" s="219"/>
      <c r="O123" s="130"/>
      <c r="P123" s="216"/>
      <c r="Q123" s="132"/>
      <c r="R123" s="215" t="s">
        <v>91</v>
      </c>
      <c r="S123" s="132"/>
      <c r="T123" s="215" t="s">
        <v>93</v>
      </c>
      <c r="U123" s="132"/>
      <c r="V123" s="215" t="s">
        <v>96</v>
      </c>
      <c r="X123" s="216"/>
      <c r="Z123" s="216"/>
      <c r="AA123" s="130"/>
      <c r="AB123" s="216"/>
      <c r="AC123" s="130"/>
      <c r="AD123" s="216"/>
      <c r="AF123" s="168"/>
    </row>
    <row r="124" spans="2:32" x14ac:dyDescent="0.3">
      <c r="B124" s="133" t="s">
        <v>740</v>
      </c>
      <c r="D124" s="217"/>
      <c r="E124" s="130"/>
      <c r="F124" s="218"/>
      <c r="G124" s="130"/>
      <c r="H124" s="219"/>
      <c r="I124" s="130"/>
      <c r="J124" s="216"/>
      <c r="K124" s="130"/>
      <c r="L124" s="218"/>
      <c r="M124" s="130"/>
      <c r="N124" s="219"/>
      <c r="O124" s="130"/>
      <c r="P124" s="216"/>
      <c r="Q124" s="132"/>
      <c r="R124" s="215" t="s">
        <v>91</v>
      </c>
      <c r="S124" s="132"/>
      <c r="T124" s="215" t="s">
        <v>93</v>
      </c>
      <c r="U124" s="132"/>
      <c r="V124" s="215" t="s">
        <v>96</v>
      </c>
      <c r="X124" s="216"/>
      <c r="Z124" s="216"/>
      <c r="AA124" s="130"/>
      <c r="AB124" s="216"/>
      <c r="AC124" s="130"/>
      <c r="AD124" s="216"/>
      <c r="AF124" s="168"/>
    </row>
    <row r="125" spans="2:32" x14ac:dyDescent="0.3">
      <c r="B125" s="133" t="s">
        <v>741</v>
      </c>
      <c r="D125" s="217"/>
      <c r="E125" s="130"/>
      <c r="F125" s="218"/>
      <c r="G125" s="130"/>
      <c r="H125" s="219"/>
      <c r="I125" s="130"/>
      <c r="J125" s="216"/>
      <c r="K125" s="130"/>
      <c r="L125" s="218"/>
      <c r="M125" s="130"/>
      <c r="N125" s="219"/>
      <c r="O125" s="130"/>
      <c r="P125" s="216"/>
      <c r="Q125" s="132"/>
      <c r="R125" s="215" t="s">
        <v>91</v>
      </c>
      <c r="S125" s="132"/>
      <c r="T125" s="215" t="s">
        <v>93</v>
      </c>
      <c r="U125" s="132"/>
      <c r="V125" s="215" t="s">
        <v>96</v>
      </c>
      <c r="X125" s="216"/>
      <c r="Z125" s="216"/>
      <c r="AA125" s="130"/>
      <c r="AB125" s="216"/>
      <c r="AC125" s="130"/>
      <c r="AD125" s="216"/>
      <c r="AF125" s="168"/>
    </row>
    <row r="126" spans="2:32" x14ac:dyDescent="0.3">
      <c r="B126" s="133" t="s">
        <v>742</v>
      </c>
      <c r="D126" s="217"/>
      <c r="E126" s="130"/>
      <c r="F126" s="218"/>
      <c r="G126" s="130"/>
      <c r="H126" s="219"/>
      <c r="I126" s="130"/>
      <c r="J126" s="216"/>
      <c r="K126" s="130"/>
      <c r="L126" s="218"/>
      <c r="M126" s="130"/>
      <c r="N126" s="219"/>
      <c r="O126" s="130"/>
      <c r="P126" s="216"/>
      <c r="Q126" s="132"/>
      <c r="R126" s="215" t="s">
        <v>91</v>
      </c>
      <c r="S126" s="132"/>
      <c r="T126" s="215" t="s">
        <v>93</v>
      </c>
      <c r="U126" s="132"/>
      <c r="V126" s="215" t="s">
        <v>96</v>
      </c>
      <c r="X126" s="216"/>
      <c r="Z126" s="216"/>
      <c r="AA126" s="130"/>
      <c r="AB126" s="216"/>
      <c r="AC126" s="130"/>
      <c r="AD126" s="216"/>
      <c r="AF126" s="168"/>
    </row>
    <row r="127" spans="2:32" x14ac:dyDescent="0.3">
      <c r="B127" s="133" t="s">
        <v>743</v>
      </c>
      <c r="D127" s="217"/>
      <c r="E127" s="130"/>
      <c r="F127" s="218"/>
      <c r="G127" s="130"/>
      <c r="H127" s="219"/>
      <c r="I127" s="130"/>
      <c r="J127" s="216"/>
      <c r="K127" s="130"/>
      <c r="L127" s="218"/>
      <c r="M127" s="130"/>
      <c r="N127" s="219"/>
      <c r="O127" s="130"/>
      <c r="P127" s="216"/>
      <c r="Q127" s="132"/>
      <c r="R127" s="215" t="s">
        <v>91</v>
      </c>
      <c r="S127" s="132"/>
      <c r="T127" s="215" t="s">
        <v>93</v>
      </c>
      <c r="U127" s="132"/>
      <c r="V127" s="215" t="s">
        <v>96</v>
      </c>
      <c r="X127" s="216"/>
      <c r="Z127" s="216"/>
      <c r="AA127" s="130"/>
      <c r="AB127" s="216"/>
      <c r="AC127" s="130"/>
      <c r="AD127" s="216"/>
      <c r="AF127" s="168"/>
    </row>
    <row r="128" spans="2:32" x14ac:dyDescent="0.3">
      <c r="B128" s="133" t="s">
        <v>744</v>
      </c>
      <c r="D128" s="217"/>
      <c r="E128" s="130"/>
      <c r="F128" s="218"/>
      <c r="G128" s="130"/>
      <c r="H128" s="219"/>
      <c r="I128" s="130"/>
      <c r="J128" s="216"/>
      <c r="K128" s="130"/>
      <c r="L128" s="218"/>
      <c r="M128" s="130"/>
      <c r="N128" s="219"/>
      <c r="O128" s="130"/>
      <c r="P128" s="216"/>
      <c r="Q128" s="132"/>
      <c r="R128" s="215" t="s">
        <v>91</v>
      </c>
      <c r="S128" s="132"/>
      <c r="T128" s="215" t="s">
        <v>93</v>
      </c>
      <c r="U128" s="132"/>
      <c r="V128" s="215" t="s">
        <v>96</v>
      </c>
      <c r="X128" s="216"/>
      <c r="Z128" s="216"/>
      <c r="AA128" s="130"/>
      <c r="AB128" s="216"/>
      <c r="AC128" s="130"/>
      <c r="AD128" s="216"/>
      <c r="AF128" s="168"/>
    </row>
  </sheetData>
  <sheetProtection password="FDF3" sheet="1" objects="1" scenarios="1"/>
  <conditionalFormatting sqref="T9:T128">
    <cfRule type="expression" dxfId="11" priority="9">
      <formula>AND(R9="ungeplant",OR(T9="Zählerwechsel",T9="Sonstiges"))</formula>
    </cfRule>
  </conditionalFormatting>
  <conditionalFormatting sqref="X9 Z9 AB9 AD9 J9:J128 P9:P128">
    <cfRule type="cellIs" dxfId="10" priority="7" operator="lessThan">
      <formula>0</formula>
    </cfRule>
  </conditionalFormatting>
  <conditionalFormatting sqref="AD10:AD128 AB10:AB128 Z10:Z128 X10:X128">
    <cfRule type="cellIs" dxfId="9" priority="6" operator="lessThan">
      <formula>0</formula>
    </cfRule>
  </conditionalFormatting>
  <conditionalFormatting sqref="H9:H128 N9:N128">
    <cfRule type="containsErrors" dxfId="8" priority="10">
      <formula>ISERROR(H9)</formula>
    </cfRule>
  </conditionalFormatting>
  <dataValidations count="9">
    <dataValidation type="date" showInputMessage="1" showErrorMessage="1" sqref="F9:F128 L9:L128">
      <formula1>41275</formula1>
      <formula2>41639</formula2>
    </dataValidation>
    <dataValidation type="decimal" operator="greaterThanOrEqual" showInputMessage="1" showErrorMessage="1" sqref="AD9:AD128 X9:X128 Z9:Z128 AB9:AB128">
      <formula1>0</formula1>
    </dataValidation>
    <dataValidation type="list" showInputMessage="1" showErrorMessage="1" prompt="- bitte wählen -" sqref="R9:R128">
      <formula1>"geplant, ungeplant"</formula1>
    </dataValidation>
    <dataValidation type="list" showInputMessage="1" showErrorMessage="1" prompt="- bitte wählen -" sqref="T9:T128">
      <formula1>"atmosphärische Einwirkung, Einwirkung Dritter, Zuständigkeit Netzbetreiber, Rückwirkungsstörung, höhere Gewalt, Sonstiges, Zählerwechsel"</formula1>
    </dataValidation>
    <dataValidation type="list" showInputMessage="1" showErrorMessage="1" prompt="- bitte wäheln -" sqref="V9:V128">
      <formula1>"Niederspannung, Mittelspannung"</formula1>
    </dataValidation>
    <dataValidation type="whole" operator="greaterThanOrEqual" showInputMessage="1" showErrorMessage="1" sqref="P9:P128 J9:J128">
      <formula1>0</formula1>
    </dataValidation>
    <dataValidation type="time" showInputMessage="1" showErrorMessage="1" sqref="N9:N128 H9:H128">
      <formula1>0</formula1>
      <formula2>0.999988425925926</formula2>
    </dataValidation>
    <dataValidation type="whole" operator="greaterThanOrEqual" allowBlank="1" showInputMessage="1" showErrorMessage="1" sqref="D9:D128">
      <formula1>0</formula1>
    </dataValidation>
    <dataValidation type="textLength" operator="greaterThanOrEqual" showInputMessage="1" showErrorMessage="1" sqref="AF9:AF128">
      <formula1>0</formula1>
    </dataValidation>
  </dataValidations>
  <printOptions horizontalCentered="1"/>
  <pageMargins left="0.19685039370078741" right="0.19685039370078741" top="0.78740157480314965" bottom="0.78740157480314965" header="0.31496062992125984" footer="0.31496062992125984"/>
  <pageSetup paperSize="9" scale="38" fitToHeight="2" orientation="landscape" horizontalDpi="300" verticalDpi="300" r:id="rId1"/>
  <headerFooter>
    <oddFooter>&amp;L&amp;"Segoe UI,Standard"&amp;9&amp;Z&amp;F\&amp;A&amp;R&amp;"Segoe UI,Standard"&amp;9&amp;D
Seite &amp;P von &amp;N</oddFooter>
  </headerFooter>
  <rowBreaks count="1" manualBreakCount="1">
    <brk id="107" max="32" man="1"/>
  </rowBreaks>
  <colBreaks count="1" manualBreakCount="1">
    <brk id="23" max="128" man="1"/>
  </colBreaks>
  <ignoredErrors>
    <ignoredError sqref="B109:B120 B121:B128" numberStoredAsText="1"/>
    <ignoredError sqref="B108" twoDigitTextYear="1" numberStoredAsText="1"/>
    <ignoredError sqref="B21:B107"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AG128"/>
  <sheetViews>
    <sheetView showGridLines="0" view="pageBreakPreview" zoomScaleNormal="130" zoomScaleSheetLayoutView="100" workbookViewId="0">
      <pane ySplit="7" topLeftCell="A8" activePane="bottomLeft" state="frozen"/>
      <selection pane="bottomLeft"/>
    </sheetView>
  </sheetViews>
  <sheetFormatPr baseColWidth="10" defaultColWidth="60.7109375" defaultRowHeight="16.5" x14ac:dyDescent="0.3"/>
  <cols>
    <col min="1" max="1" width="1.28515625" style="110" customWidth="1"/>
    <col min="2" max="2" width="7.85546875" style="110" customWidth="1"/>
    <col min="3" max="3" width="1.28515625" style="110" customWidth="1"/>
    <col min="4" max="4" width="11.28515625" style="110" customWidth="1"/>
    <col min="5" max="5" width="1.28515625" style="110" customWidth="1"/>
    <col min="6" max="6" width="17.7109375" style="110" bestFit="1" customWidth="1"/>
    <col min="7" max="7" width="1.28515625" style="110" customWidth="1"/>
    <col min="8" max="8" width="22.140625" style="110" bestFit="1" customWidth="1"/>
    <col min="9" max="9" width="1.28515625" style="110" customWidth="1"/>
    <col min="10" max="10" width="17.7109375" style="110" bestFit="1" customWidth="1"/>
    <col min="11" max="11" width="1.28515625" style="110" customWidth="1"/>
    <col min="12" max="12" width="11" style="110" bestFit="1" customWidth="1"/>
    <col min="13" max="13" width="1.28515625" style="110" customWidth="1"/>
    <col min="14" max="14" width="11" style="110" bestFit="1" customWidth="1"/>
    <col min="15" max="15" width="1.28515625" style="110" customWidth="1"/>
    <col min="16" max="16" width="14.140625" style="110" bestFit="1" customWidth="1"/>
    <col min="17" max="17" width="1.28515625" style="110" customWidth="1"/>
    <col min="18" max="18" width="12.7109375" style="110" bestFit="1" customWidth="1"/>
    <col min="19" max="19" width="1.28515625" style="110" customWidth="1"/>
    <col min="20" max="20" width="28" style="110" bestFit="1" customWidth="1"/>
    <col min="21" max="21" width="1.28515625" style="110" customWidth="1"/>
    <col min="22" max="22" width="16.7109375" style="110" bestFit="1" customWidth="1"/>
    <col min="23" max="23" width="1.28515625" style="110" customWidth="1"/>
    <col min="24" max="24" width="30.140625" style="110" bestFit="1" customWidth="1"/>
    <col min="25" max="25" width="1.28515625" style="110" customWidth="1"/>
    <col min="26" max="26" width="30.42578125" style="110" bestFit="1" customWidth="1"/>
    <col min="27" max="27" width="1.28515625" style="110" customWidth="1"/>
    <col min="28" max="28" width="30.42578125" style="110" bestFit="1" customWidth="1"/>
    <col min="29" max="29" width="1.28515625" style="110" customWidth="1"/>
    <col min="30" max="30" width="30.42578125" style="110" bestFit="1" customWidth="1"/>
    <col min="31" max="31" width="1.28515625" style="110" customWidth="1"/>
    <col min="32" max="32" width="60.7109375" style="110" customWidth="1"/>
    <col min="33" max="33" width="1.28515625" style="110" customWidth="1"/>
    <col min="34" max="16384" width="60.7109375" style="110"/>
  </cols>
  <sheetData>
    <row r="1" spans="1:33" ht="24" x14ac:dyDescent="0.45">
      <c r="A1" s="107"/>
      <c r="B1" s="107" t="s">
        <v>394</v>
      </c>
      <c r="C1" s="108"/>
      <c r="D1" s="109" t="s">
        <v>430</v>
      </c>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row>
    <row r="2" spans="1:33" s="111" customFormat="1" x14ac:dyDescent="0.3">
      <c r="D2" s="112"/>
      <c r="E2" s="112"/>
      <c r="F2" s="112"/>
      <c r="G2" s="112"/>
      <c r="H2" s="112"/>
      <c r="I2" s="112"/>
      <c r="J2" s="112"/>
      <c r="K2" s="112"/>
      <c r="L2" s="112"/>
      <c r="M2" s="112"/>
      <c r="N2" s="112"/>
      <c r="O2" s="112"/>
      <c r="P2" s="112"/>
      <c r="Q2" s="112"/>
      <c r="R2" s="112"/>
      <c r="S2" s="112"/>
      <c r="T2" s="113"/>
      <c r="U2" s="113"/>
      <c r="V2" s="113"/>
      <c r="W2" s="113"/>
      <c r="X2" s="113"/>
      <c r="Y2" s="113"/>
      <c r="Z2" s="113"/>
      <c r="AA2" s="113"/>
      <c r="AB2" s="113"/>
      <c r="AC2" s="113"/>
      <c r="AD2" s="113"/>
      <c r="AE2" s="113"/>
      <c r="AF2" s="113"/>
      <c r="AG2" s="113"/>
    </row>
    <row r="3" spans="1:33" s="117" customFormat="1" x14ac:dyDescent="0.3">
      <c r="A3" s="114"/>
      <c r="B3" s="115" t="s">
        <v>381</v>
      </c>
      <c r="C3" s="116"/>
      <c r="E3" s="118"/>
      <c r="F3" s="119"/>
      <c r="G3" s="118"/>
      <c r="H3" s="120"/>
      <c r="I3" s="118"/>
      <c r="J3" s="118"/>
      <c r="K3" s="118"/>
      <c r="L3" s="118"/>
      <c r="M3" s="118"/>
      <c r="N3" s="118"/>
      <c r="O3" s="118"/>
      <c r="P3" s="118"/>
      <c r="Q3" s="118"/>
      <c r="R3" s="118"/>
      <c r="S3" s="118"/>
      <c r="AF3" s="121"/>
      <c r="AG3" s="121"/>
    </row>
    <row r="4" spans="1:33" s="122" customFormat="1" x14ac:dyDescent="0.3">
      <c r="B4" s="115" t="s">
        <v>456</v>
      </c>
      <c r="C4" s="123"/>
      <c r="E4" s="124"/>
      <c r="F4" s="124"/>
      <c r="G4" s="124"/>
      <c r="H4" s="124"/>
      <c r="I4" s="124"/>
      <c r="J4" s="124"/>
      <c r="K4" s="124"/>
      <c r="L4" s="124"/>
      <c r="M4" s="124"/>
      <c r="N4" s="124"/>
      <c r="O4" s="124"/>
      <c r="P4" s="124"/>
      <c r="Q4" s="124"/>
      <c r="R4" s="124"/>
      <c r="S4" s="124"/>
      <c r="T4" s="125"/>
      <c r="U4" s="125"/>
      <c r="V4" s="125"/>
      <c r="W4" s="125"/>
      <c r="X4" s="125"/>
      <c r="Y4" s="125"/>
      <c r="Z4" s="125"/>
      <c r="AA4" s="125"/>
      <c r="AB4" s="125"/>
      <c r="AC4" s="125"/>
      <c r="AD4" s="125"/>
      <c r="AE4" s="125"/>
      <c r="AF4" s="125"/>
      <c r="AG4" s="125"/>
    </row>
    <row r="5" spans="1:33" s="122" customFormat="1" x14ac:dyDescent="0.3">
      <c r="B5" s="126" t="s">
        <v>61</v>
      </c>
      <c r="C5" s="123"/>
      <c r="D5" s="126"/>
      <c r="E5" s="124"/>
      <c r="F5" s="124"/>
      <c r="G5" s="124"/>
      <c r="H5" s="124"/>
      <c r="I5" s="124"/>
      <c r="J5" s="124"/>
      <c r="K5" s="124"/>
      <c r="L5" s="124"/>
      <c r="M5" s="124"/>
      <c r="N5" s="124"/>
      <c r="O5" s="124"/>
      <c r="P5" s="124"/>
      <c r="Q5" s="124"/>
      <c r="R5" s="124"/>
      <c r="S5" s="124"/>
      <c r="T5" s="125"/>
      <c r="U5" s="125"/>
      <c r="V5" s="125"/>
      <c r="W5" s="125"/>
      <c r="X5" s="125"/>
      <c r="Y5" s="125"/>
      <c r="Z5" s="125"/>
      <c r="AA5" s="125"/>
      <c r="AB5" s="125"/>
      <c r="AC5" s="125"/>
      <c r="AD5" s="125"/>
      <c r="AE5" s="125"/>
      <c r="AF5" s="125"/>
      <c r="AG5" s="125"/>
    </row>
    <row r="6" spans="1:33" s="122" customFormat="1" x14ac:dyDescent="0.3">
      <c r="B6" s="127"/>
    </row>
    <row r="7" spans="1:33" ht="61.5" x14ac:dyDescent="0.3">
      <c r="B7" s="25" t="s">
        <v>38</v>
      </c>
      <c r="D7" s="49" t="s">
        <v>103</v>
      </c>
      <c r="F7" s="49" t="s">
        <v>59</v>
      </c>
      <c r="H7" s="49" t="s">
        <v>104</v>
      </c>
      <c r="J7" s="49" t="s">
        <v>455</v>
      </c>
      <c r="L7" s="49" t="s">
        <v>102</v>
      </c>
      <c r="N7" s="49" t="s">
        <v>105</v>
      </c>
      <c r="P7" s="49" t="s">
        <v>454</v>
      </c>
      <c r="R7" s="49" t="s">
        <v>94</v>
      </c>
      <c r="T7" s="49" t="s">
        <v>95</v>
      </c>
      <c r="V7" s="49" t="s">
        <v>97</v>
      </c>
      <c r="X7" s="128" t="s">
        <v>98</v>
      </c>
      <c r="Z7" s="128" t="s">
        <v>99</v>
      </c>
      <c r="AB7" s="128" t="s">
        <v>100</v>
      </c>
      <c r="AD7" s="128" t="s">
        <v>101</v>
      </c>
      <c r="AF7" s="128" t="s">
        <v>60</v>
      </c>
    </row>
    <row r="8" spans="1:33" x14ac:dyDescent="0.3">
      <c r="B8" s="129"/>
      <c r="D8" s="129"/>
      <c r="F8" s="129"/>
      <c r="H8" s="129"/>
      <c r="J8" s="129"/>
      <c r="L8" s="129"/>
      <c r="N8" s="129"/>
      <c r="P8" s="129"/>
      <c r="R8" s="129"/>
      <c r="T8" s="129"/>
      <c r="V8" s="129"/>
      <c r="X8" s="129"/>
      <c r="Z8" s="129"/>
      <c r="AB8" s="129"/>
      <c r="AD8" s="129"/>
      <c r="AF8" s="129"/>
    </row>
    <row r="9" spans="1:33" s="130" customFormat="1" x14ac:dyDescent="0.3">
      <c r="B9" s="131" t="s">
        <v>569</v>
      </c>
      <c r="D9" s="154"/>
      <c r="F9" s="155"/>
      <c r="H9" s="156"/>
      <c r="J9" s="157"/>
      <c r="L9" s="155"/>
      <c r="N9" s="156"/>
      <c r="P9" s="157"/>
      <c r="R9" s="158" t="s">
        <v>91</v>
      </c>
      <c r="T9" s="158" t="s">
        <v>93</v>
      </c>
      <c r="V9" s="160" t="s">
        <v>96</v>
      </c>
      <c r="X9" s="162"/>
      <c r="Z9" s="169"/>
      <c r="AB9" s="162"/>
      <c r="AD9" s="162"/>
      <c r="AF9" s="166"/>
    </row>
    <row r="10" spans="1:33" x14ac:dyDescent="0.3">
      <c r="B10" s="133" t="s">
        <v>570</v>
      </c>
      <c r="D10" s="154"/>
      <c r="E10" s="130"/>
      <c r="F10" s="155"/>
      <c r="G10" s="130"/>
      <c r="H10" s="156"/>
      <c r="I10" s="130"/>
      <c r="J10" s="157"/>
      <c r="K10" s="130"/>
      <c r="L10" s="155"/>
      <c r="M10" s="130"/>
      <c r="N10" s="156"/>
      <c r="O10" s="130"/>
      <c r="P10" s="157"/>
      <c r="R10" s="159" t="s">
        <v>91</v>
      </c>
      <c r="T10" s="158" t="s">
        <v>93</v>
      </c>
      <c r="V10" s="161" t="s">
        <v>96</v>
      </c>
      <c r="X10" s="163"/>
      <c r="Z10" s="163"/>
      <c r="AA10" s="130"/>
      <c r="AB10" s="163"/>
      <c r="AC10" s="130"/>
      <c r="AD10" s="163"/>
      <c r="AF10" s="167"/>
    </row>
    <row r="11" spans="1:33" x14ac:dyDescent="0.3">
      <c r="B11" s="131" t="s">
        <v>571</v>
      </c>
      <c r="D11" s="154"/>
      <c r="E11" s="130"/>
      <c r="F11" s="155"/>
      <c r="G11" s="130"/>
      <c r="H11" s="156"/>
      <c r="I11" s="130"/>
      <c r="J11" s="157"/>
      <c r="K11" s="130"/>
      <c r="L11" s="155"/>
      <c r="M11" s="130"/>
      <c r="N11" s="156"/>
      <c r="O11" s="130"/>
      <c r="P11" s="157"/>
      <c r="R11" s="159" t="s">
        <v>91</v>
      </c>
      <c r="T11" s="158" t="s">
        <v>93</v>
      </c>
      <c r="V11" s="161" t="s">
        <v>96</v>
      </c>
      <c r="X11" s="163"/>
      <c r="Z11" s="163"/>
      <c r="AA11" s="130"/>
      <c r="AB11" s="163"/>
      <c r="AC11" s="130"/>
      <c r="AD11" s="163"/>
      <c r="AF11" s="167"/>
    </row>
    <row r="12" spans="1:33" x14ac:dyDescent="0.3">
      <c r="B12" s="133" t="s">
        <v>572</v>
      </c>
      <c r="D12" s="154"/>
      <c r="E12" s="130"/>
      <c r="F12" s="155"/>
      <c r="G12" s="130"/>
      <c r="H12" s="156"/>
      <c r="I12" s="130"/>
      <c r="J12" s="157"/>
      <c r="K12" s="130"/>
      <c r="L12" s="155"/>
      <c r="M12" s="130"/>
      <c r="N12" s="156"/>
      <c r="O12" s="130"/>
      <c r="P12" s="157"/>
      <c r="R12" s="159" t="s">
        <v>91</v>
      </c>
      <c r="T12" s="158" t="s">
        <v>93</v>
      </c>
      <c r="V12" s="161" t="s">
        <v>96</v>
      </c>
      <c r="X12" s="163"/>
      <c r="Z12" s="163"/>
      <c r="AA12" s="130"/>
      <c r="AB12" s="163"/>
      <c r="AC12" s="130"/>
      <c r="AD12" s="163"/>
      <c r="AF12" s="167"/>
    </row>
    <row r="13" spans="1:33" x14ac:dyDescent="0.3">
      <c r="B13" s="131" t="s">
        <v>573</v>
      </c>
      <c r="D13" s="154"/>
      <c r="E13" s="130"/>
      <c r="F13" s="155"/>
      <c r="G13" s="130"/>
      <c r="H13" s="156"/>
      <c r="I13" s="130"/>
      <c r="J13" s="157"/>
      <c r="K13" s="130"/>
      <c r="L13" s="155"/>
      <c r="M13" s="130"/>
      <c r="N13" s="156"/>
      <c r="O13" s="130"/>
      <c r="P13" s="157"/>
      <c r="R13" s="159" t="s">
        <v>91</v>
      </c>
      <c r="T13" s="158" t="s">
        <v>93</v>
      </c>
      <c r="V13" s="161" t="s">
        <v>96</v>
      </c>
      <c r="X13" s="163"/>
      <c r="Z13" s="163"/>
      <c r="AA13" s="130"/>
      <c r="AB13" s="163"/>
      <c r="AC13" s="130"/>
      <c r="AD13" s="163"/>
      <c r="AF13" s="167"/>
    </row>
    <row r="14" spans="1:33" x14ac:dyDescent="0.3">
      <c r="B14" s="133" t="s">
        <v>574</v>
      </c>
      <c r="D14" s="154"/>
      <c r="E14" s="130"/>
      <c r="F14" s="155"/>
      <c r="G14" s="130"/>
      <c r="H14" s="156"/>
      <c r="I14" s="130"/>
      <c r="J14" s="157"/>
      <c r="K14" s="130"/>
      <c r="L14" s="155"/>
      <c r="M14" s="130"/>
      <c r="N14" s="156"/>
      <c r="O14" s="130"/>
      <c r="P14" s="157"/>
      <c r="R14" s="159" t="s">
        <v>91</v>
      </c>
      <c r="T14" s="158" t="s">
        <v>93</v>
      </c>
      <c r="V14" s="161" t="s">
        <v>96</v>
      </c>
      <c r="X14" s="163"/>
      <c r="Z14" s="163"/>
      <c r="AA14" s="130"/>
      <c r="AB14" s="163"/>
      <c r="AC14" s="130"/>
      <c r="AD14" s="163"/>
      <c r="AF14" s="167"/>
    </row>
    <row r="15" spans="1:33" x14ac:dyDescent="0.3">
      <c r="B15" s="131" t="s">
        <v>575</v>
      </c>
      <c r="D15" s="154"/>
      <c r="E15" s="130"/>
      <c r="F15" s="155"/>
      <c r="G15" s="130"/>
      <c r="H15" s="156"/>
      <c r="I15" s="130"/>
      <c r="J15" s="157"/>
      <c r="K15" s="130"/>
      <c r="L15" s="155"/>
      <c r="M15" s="130"/>
      <c r="N15" s="156"/>
      <c r="O15" s="130"/>
      <c r="P15" s="157"/>
      <c r="R15" s="159" t="s">
        <v>91</v>
      </c>
      <c r="T15" s="158" t="s">
        <v>93</v>
      </c>
      <c r="V15" s="161" t="s">
        <v>96</v>
      </c>
      <c r="X15" s="163"/>
      <c r="Z15" s="163"/>
      <c r="AA15" s="130"/>
      <c r="AB15" s="163"/>
      <c r="AC15" s="130"/>
      <c r="AD15" s="163"/>
      <c r="AF15" s="167"/>
    </row>
    <row r="16" spans="1:33" x14ac:dyDescent="0.3">
      <c r="B16" s="133" t="s">
        <v>576</v>
      </c>
      <c r="D16" s="154"/>
      <c r="E16" s="130"/>
      <c r="F16" s="155"/>
      <c r="G16" s="130"/>
      <c r="H16" s="156"/>
      <c r="I16" s="130"/>
      <c r="J16" s="157"/>
      <c r="K16" s="130"/>
      <c r="L16" s="155"/>
      <c r="M16" s="130"/>
      <c r="N16" s="156"/>
      <c r="O16" s="130"/>
      <c r="P16" s="157"/>
      <c r="R16" s="159" t="s">
        <v>91</v>
      </c>
      <c r="T16" s="158" t="s">
        <v>93</v>
      </c>
      <c r="V16" s="161" t="s">
        <v>96</v>
      </c>
      <c r="X16" s="163"/>
      <c r="Z16" s="163"/>
      <c r="AA16" s="130"/>
      <c r="AB16" s="163"/>
      <c r="AC16" s="130"/>
      <c r="AD16" s="163"/>
      <c r="AF16" s="167"/>
    </row>
    <row r="17" spans="2:32" x14ac:dyDescent="0.3">
      <c r="B17" s="131" t="s">
        <v>577</v>
      </c>
      <c r="D17" s="154"/>
      <c r="E17" s="130"/>
      <c r="F17" s="155"/>
      <c r="G17" s="130"/>
      <c r="H17" s="156"/>
      <c r="I17" s="130"/>
      <c r="J17" s="157"/>
      <c r="K17" s="130"/>
      <c r="L17" s="155"/>
      <c r="M17" s="130"/>
      <c r="N17" s="156"/>
      <c r="O17" s="130"/>
      <c r="P17" s="157"/>
      <c r="R17" s="159" t="s">
        <v>91</v>
      </c>
      <c r="T17" s="158" t="s">
        <v>93</v>
      </c>
      <c r="V17" s="161" t="s">
        <v>96</v>
      </c>
      <c r="X17" s="163"/>
      <c r="Z17" s="163"/>
      <c r="AA17" s="130"/>
      <c r="AB17" s="163"/>
      <c r="AC17" s="130"/>
      <c r="AD17" s="163"/>
      <c r="AF17" s="167"/>
    </row>
    <row r="18" spans="2:32" x14ac:dyDescent="0.3">
      <c r="B18" s="133" t="s">
        <v>578</v>
      </c>
      <c r="D18" s="154"/>
      <c r="E18" s="130"/>
      <c r="F18" s="155"/>
      <c r="G18" s="130"/>
      <c r="H18" s="156"/>
      <c r="I18" s="130"/>
      <c r="J18" s="157"/>
      <c r="K18" s="130"/>
      <c r="L18" s="155"/>
      <c r="M18" s="130"/>
      <c r="N18" s="156"/>
      <c r="O18" s="130"/>
      <c r="P18" s="157"/>
      <c r="R18" s="159" t="s">
        <v>91</v>
      </c>
      <c r="T18" s="158" t="s">
        <v>93</v>
      </c>
      <c r="V18" s="161" t="s">
        <v>96</v>
      </c>
      <c r="X18" s="163"/>
      <c r="Z18" s="163"/>
      <c r="AA18" s="130"/>
      <c r="AB18" s="163"/>
      <c r="AC18" s="130"/>
      <c r="AD18" s="163"/>
      <c r="AF18" s="167"/>
    </row>
    <row r="19" spans="2:32" x14ac:dyDescent="0.3">
      <c r="B19" s="131" t="s">
        <v>579</v>
      </c>
      <c r="D19" s="154"/>
      <c r="E19" s="130"/>
      <c r="F19" s="155"/>
      <c r="G19" s="130"/>
      <c r="H19" s="156"/>
      <c r="I19" s="130"/>
      <c r="J19" s="157"/>
      <c r="K19" s="130"/>
      <c r="L19" s="155"/>
      <c r="M19" s="130"/>
      <c r="N19" s="156"/>
      <c r="O19" s="130"/>
      <c r="P19" s="157"/>
      <c r="R19" s="159" t="s">
        <v>91</v>
      </c>
      <c r="T19" s="158" t="s">
        <v>93</v>
      </c>
      <c r="V19" s="161" t="s">
        <v>96</v>
      </c>
      <c r="X19" s="163"/>
      <c r="Z19" s="163"/>
      <c r="AA19" s="130"/>
      <c r="AB19" s="163"/>
      <c r="AC19" s="130"/>
      <c r="AD19" s="163"/>
      <c r="AF19" s="167"/>
    </row>
    <row r="20" spans="2:32" x14ac:dyDescent="0.3">
      <c r="B20" s="133" t="s">
        <v>580</v>
      </c>
      <c r="D20" s="154"/>
      <c r="E20" s="130"/>
      <c r="F20" s="155"/>
      <c r="G20" s="130"/>
      <c r="H20" s="156"/>
      <c r="I20" s="130"/>
      <c r="J20" s="157"/>
      <c r="K20" s="130"/>
      <c r="L20" s="155"/>
      <c r="M20" s="130"/>
      <c r="N20" s="156"/>
      <c r="O20" s="130"/>
      <c r="P20" s="157"/>
      <c r="R20" s="159" t="s">
        <v>91</v>
      </c>
      <c r="T20" s="158" t="s">
        <v>93</v>
      </c>
      <c r="V20" s="161" t="s">
        <v>96</v>
      </c>
      <c r="X20" s="163"/>
      <c r="Z20" s="163"/>
      <c r="AA20" s="130"/>
      <c r="AB20" s="163"/>
      <c r="AC20" s="130"/>
      <c r="AD20" s="163"/>
      <c r="AF20" s="167"/>
    </row>
    <row r="21" spans="2:32" x14ac:dyDescent="0.3">
      <c r="B21" s="131" t="s">
        <v>581</v>
      </c>
      <c r="D21" s="154"/>
      <c r="E21" s="130"/>
      <c r="F21" s="155"/>
      <c r="G21" s="130"/>
      <c r="H21" s="156"/>
      <c r="I21" s="130"/>
      <c r="J21" s="157"/>
      <c r="K21" s="130"/>
      <c r="L21" s="155"/>
      <c r="M21" s="130"/>
      <c r="N21" s="156"/>
      <c r="O21" s="130"/>
      <c r="P21" s="157"/>
      <c r="R21" s="159" t="s">
        <v>91</v>
      </c>
      <c r="T21" s="158" t="s">
        <v>93</v>
      </c>
      <c r="V21" s="161" t="s">
        <v>96</v>
      </c>
      <c r="X21" s="163"/>
      <c r="Z21" s="163"/>
      <c r="AA21" s="130"/>
      <c r="AB21" s="163"/>
      <c r="AC21" s="130"/>
      <c r="AD21" s="163"/>
      <c r="AF21" s="167"/>
    </row>
    <row r="22" spans="2:32" x14ac:dyDescent="0.3">
      <c r="B22" s="133" t="s">
        <v>582</v>
      </c>
      <c r="D22" s="154"/>
      <c r="E22" s="130"/>
      <c r="F22" s="155"/>
      <c r="G22" s="130"/>
      <c r="H22" s="156"/>
      <c r="I22" s="130"/>
      <c r="J22" s="157"/>
      <c r="K22" s="130"/>
      <c r="L22" s="155"/>
      <c r="M22" s="130"/>
      <c r="N22" s="156"/>
      <c r="O22" s="130"/>
      <c r="P22" s="157"/>
      <c r="R22" s="159" t="s">
        <v>91</v>
      </c>
      <c r="T22" s="158" t="s">
        <v>93</v>
      </c>
      <c r="V22" s="161" t="s">
        <v>96</v>
      </c>
      <c r="X22" s="163"/>
      <c r="Z22" s="163"/>
      <c r="AA22" s="130"/>
      <c r="AB22" s="163"/>
      <c r="AC22" s="130"/>
      <c r="AD22" s="163"/>
      <c r="AF22" s="167"/>
    </row>
    <row r="23" spans="2:32" x14ac:dyDescent="0.3">
      <c r="B23" s="131" t="s">
        <v>583</v>
      </c>
      <c r="D23" s="154"/>
      <c r="E23" s="130"/>
      <c r="F23" s="155"/>
      <c r="G23" s="130"/>
      <c r="H23" s="156"/>
      <c r="I23" s="130"/>
      <c r="J23" s="157"/>
      <c r="K23" s="130"/>
      <c r="L23" s="155"/>
      <c r="M23" s="130"/>
      <c r="N23" s="156"/>
      <c r="O23" s="130"/>
      <c r="P23" s="157"/>
      <c r="R23" s="159" t="s">
        <v>91</v>
      </c>
      <c r="T23" s="158" t="s">
        <v>93</v>
      </c>
      <c r="V23" s="161" t="s">
        <v>96</v>
      </c>
      <c r="X23" s="163"/>
      <c r="Z23" s="163"/>
      <c r="AA23" s="130"/>
      <c r="AB23" s="163"/>
      <c r="AC23" s="130"/>
      <c r="AD23" s="163"/>
      <c r="AF23" s="167"/>
    </row>
    <row r="24" spans="2:32" x14ac:dyDescent="0.3">
      <c r="B24" s="133" t="s">
        <v>584</v>
      </c>
      <c r="D24" s="154"/>
      <c r="E24" s="130"/>
      <c r="F24" s="155"/>
      <c r="G24" s="130"/>
      <c r="H24" s="156"/>
      <c r="I24" s="130"/>
      <c r="J24" s="157"/>
      <c r="K24" s="130"/>
      <c r="L24" s="155"/>
      <c r="M24" s="130"/>
      <c r="N24" s="156"/>
      <c r="O24" s="130"/>
      <c r="P24" s="157"/>
      <c r="R24" s="159" t="s">
        <v>91</v>
      </c>
      <c r="T24" s="158" t="s">
        <v>93</v>
      </c>
      <c r="V24" s="161" t="s">
        <v>96</v>
      </c>
      <c r="X24" s="163"/>
      <c r="Z24" s="163"/>
      <c r="AA24" s="130"/>
      <c r="AB24" s="163"/>
      <c r="AC24" s="130"/>
      <c r="AD24" s="163"/>
      <c r="AF24" s="167"/>
    </row>
    <row r="25" spans="2:32" x14ac:dyDescent="0.3">
      <c r="B25" s="131" t="s">
        <v>585</v>
      </c>
      <c r="D25" s="154"/>
      <c r="E25" s="130"/>
      <c r="F25" s="155"/>
      <c r="G25" s="130"/>
      <c r="H25" s="156"/>
      <c r="I25" s="130"/>
      <c r="J25" s="157"/>
      <c r="K25" s="130"/>
      <c r="L25" s="155"/>
      <c r="M25" s="130"/>
      <c r="N25" s="156"/>
      <c r="O25" s="130"/>
      <c r="P25" s="157"/>
      <c r="R25" s="159" t="s">
        <v>91</v>
      </c>
      <c r="T25" s="158" t="s">
        <v>93</v>
      </c>
      <c r="V25" s="161" t="s">
        <v>96</v>
      </c>
      <c r="X25" s="163"/>
      <c r="Z25" s="163"/>
      <c r="AA25" s="130"/>
      <c r="AB25" s="163"/>
      <c r="AC25" s="130"/>
      <c r="AD25" s="163"/>
      <c r="AF25" s="167"/>
    </row>
    <row r="26" spans="2:32" x14ac:dyDescent="0.3">
      <c r="B26" s="133" t="s">
        <v>586</v>
      </c>
      <c r="D26" s="154"/>
      <c r="E26" s="130"/>
      <c r="F26" s="155"/>
      <c r="G26" s="130"/>
      <c r="H26" s="156"/>
      <c r="I26" s="130"/>
      <c r="J26" s="157"/>
      <c r="K26" s="130"/>
      <c r="L26" s="155"/>
      <c r="M26" s="130"/>
      <c r="N26" s="156"/>
      <c r="O26" s="130"/>
      <c r="P26" s="157"/>
      <c r="R26" s="159" t="s">
        <v>91</v>
      </c>
      <c r="T26" s="158" t="s">
        <v>93</v>
      </c>
      <c r="V26" s="161" t="s">
        <v>96</v>
      </c>
      <c r="X26" s="163"/>
      <c r="Z26" s="163"/>
      <c r="AA26" s="130"/>
      <c r="AB26" s="163"/>
      <c r="AC26" s="130"/>
      <c r="AD26" s="163"/>
      <c r="AF26" s="167"/>
    </row>
    <row r="27" spans="2:32" x14ac:dyDescent="0.3">
      <c r="B27" s="131" t="s">
        <v>587</v>
      </c>
      <c r="D27" s="154"/>
      <c r="E27" s="130"/>
      <c r="F27" s="155"/>
      <c r="G27" s="130"/>
      <c r="H27" s="156"/>
      <c r="I27" s="130"/>
      <c r="J27" s="157"/>
      <c r="K27" s="130"/>
      <c r="L27" s="155"/>
      <c r="M27" s="130"/>
      <c r="N27" s="156"/>
      <c r="O27" s="130"/>
      <c r="P27" s="157"/>
      <c r="R27" s="159" t="s">
        <v>91</v>
      </c>
      <c r="T27" s="158" t="s">
        <v>93</v>
      </c>
      <c r="V27" s="161" t="s">
        <v>96</v>
      </c>
      <c r="X27" s="163"/>
      <c r="Z27" s="163"/>
      <c r="AA27" s="130"/>
      <c r="AB27" s="163"/>
      <c r="AC27" s="130"/>
      <c r="AD27" s="163"/>
      <c r="AF27" s="167"/>
    </row>
    <row r="28" spans="2:32" x14ac:dyDescent="0.3">
      <c r="B28" s="133" t="s">
        <v>588</v>
      </c>
      <c r="D28" s="154"/>
      <c r="E28" s="130"/>
      <c r="F28" s="155"/>
      <c r="G28" s="130"/>
      <c r="H28" s="156"/>
      <c r="I28" s="130"/>
      <c r="J28" s="157"/>
      <c r="K28" s="130"/>
      <c r="L28" s="155"/>
      <c r="M28" s="130"/>
      <c r="N28" s="156"/>
      <c r="O28" s="130"/>
      <c r="P28" s="157"/>
      <c r="R28" s="159" t="s">
        <v>91</v>
      </c>
      <c r="T28" s="158" t="s">
        <v>93</v>
      </c>
      <c r="V28" s="161" t="s">
        <v>96</v>
      </c>
      <c r="X28" s="163"/>
      <c r="Z28" s="163"/>
      <c r="AA28" s="130"/>
      <c r="AB28" s="163"/>
      <c r="AC28" s="130"/>
      <c r="AD28" s="163"/>
      <c r="AF28" s="167"/>
    </row>
    <row r="29" spans="2:32" x14ac:dyDescent="0.3">
      <c r="B29" s="131" t="s">
        <v>589</v>
      </c>
      <c r="D29" s="154"/>
      <c r="E29" s="130"/>
      <c r="F29" s="155"/>
      <c r="G29" s="130"/>
      <c r="H29" s="156"/>
      <c r="I29" s="130"/>
      <c r="J29" s="157"/>
      <c r="K29" s="130"/>
      <c r="L29" s="155"/>
      <c r="M29" s="130"/>
      <c r="N29" s="156"/>
      <c r="O29" s="130"/>
      <c r="P29" s="157"/>
      <c r="R29" s="159" t="s">
        <v>91</v>
      </c>
      <c r="T29" s="158" t="s">
        <v>93</v>
      </c>
      <c r="V29" s="161" t="s">
        <v>96</v>
      </c>
      <c r="X29" s="163"/>
      <c r="Z29" s="163"/>
      <c r="AA29" s="130"/>
      <c r="AB29" s="163"/>
      <c r="AC29" s="130"/>
      <c r="AD29" s="163"/>
      <c r="AF29" s="167"/>
    </row>
    <row r="30" spans="2:32" x14ac:dyDescent="0.3">
      <c r="B30" s="133" t="s">
        <v>590</v>
      </c>
      <c r="D30" s="154"/>
      <c r="E30" s="130"/>
      <c r="F30" s="155"/>
      <c r="G30" s="130"/>
      <c r="H30" s="156"/>
      <c r="I30" s="130"/>
      <c r="J30" s="157"/>
      <c r="K30" s="130"/>
      <c r="L30" s="155"/>
      <c r="M30" s="130"/>
      <c r="N30" s="156"/>
      <c r="O30" s="130"/>
      <c r="P30" s="157"/>
      <c r="R30" s="159" t="s">
        <v>91</v>
      </c>
      <c r="T30" s="158" t="s">
        <v>93</v>
      </c>
      <c r="V30" s="161" t="s">
        <v>96</v>
      </c>
      <c r="X30" s="163"/>
      <c r="Z30" s="163"/>
      <c r="AA30" s="130"/>
      <c r="AB30" s="163"/>
      <c r="AC30" s="130"/>
      <c r="AD30" s="163"/>
      <c r="AF30" s="167"/>
    </row>
    <row r="31" spans="2:32" x14ac:dyDescent="0.3">
      <c r="B31" s="131" t="s">
        <v>591</v>
      </c>
      <c r="D31" s="154"/>
      <c r="E31" s="130"/>
      <c r="F31" s="155"/>
      <c r="G31" s="130"/>
      <c r="H31" s="156"/>
      <c r="I31" s="130"/>
      <c r="J31" s="157"/>
      <c r="K31" s="130"/>
      <c r="L31" s="155"/>
      <c r="M31" s="130"/>
      <c r="N31" s="156"/>
      <c r="O31" s="130"/>
      <c r="P31" s="157"/>
      <c r="R31" s="159" t="s">
        <v>91</v>
      </c>
      <c r="T31" s="158" t="s">
        <v>93</v>
      </c>
      <c r="V31" s="161" t="s">
        <v>96</v>
      </c>
      <c r="X31" s="163"/>
      <c r="Z31" s="163"/>
      <c r="AA31" s="130"/>
      <c r="AB31" s="163"/>
      <c r="AC31" s="130"/>
      <c r="AD31" s="163"/>
      <c r="AF31" s="167"/>
    </row>
    <row r="32" spans="2:32" x14ac:dyDescent="0.3">
      <c r="B32" s="133" t="s">
        <v>592</v>
      </c>
      <c r="D32" s="154"/>
      <c r="E32" s="130"/>
      <c r="F32" s="155"/>
      <c r="G32" s="130"/>
      <c r="H32" s="156"/>
      <c r="I32" s="130"/>
      <c r="J32" s="157"/>
      <c r="K32" s="130"/>
      <c r="L32" s="155"/>
      <c r="M32" s="130"/>
      <c r="N32" s="156"/>
      <c r="O32" s="130"/>
      <c r="P32" s="157"/>
      <c r="R32" s="159" t="s">
        <v>91</v>
      </c>
      <c r="T32" s="158" t="s">
        <v>93</v>
      </c>
      <c r="V32" s="161" t="s">
        <v>96</v>
      </c>
      <c r="X32" s="163"/>
      <c r="Z32" s="163"/>
      <c r="AA32" s="130"/>
      <c r="AB32" s="163"/>
      <c r="AC32" s="130"/>
      <c r="AD32" s="163"/>
      <c r="AF32" s="167"/>
    </row>
    <row r="33" spans="2:32" x14ac:dyDescent="0.3">
      <c r="B33" s="131" t="s">
        <v>593</v>
      </c>
      <c r="D33" s="154"/>
      <c r="E33" s="130"/>
      <c r="F33" s="155"/>
      <c r="G33" s="130"/>
      <c r="H33" s="156"/>
      <c r="I33" s="130"/>
      <c r="J33" s="157"/>
      <c r="K33" s="130"/>
      <c r="L33" s="155"/>
      <c r="M33" s="130"/>
      <c r="N33" s="156"/>
      <c r="O33" s="130"/>
      <c r="P33" s="157"/>
      <c r="R33" s="159" t="s">
        <v>91</v>
      </c>
      <c r="T33" s="158" t="s">
        <v>93</v>
      </c>
      <c r="V33" s="161" t="s">
        <v>96</v>
      </c>
      <c r="X33" s="163"/>
      <c r="Z33" s="163"/>
      <c r="AA33" s="130"/>
      <c r="AB33" s="163"/>
      <c r="AC33" s="130"/>
      <c r="AD33" s="163"/>
      <c r="AF33" s="167"/>
    </row>
    <row r="34" spans="2:32" x14ac:dyDescent="0.3">
      <c r="B34" s="133" t="s">
        <v>594</v>
      </c>
      <c r="D34" s="154"/>
      <c r="E34" s="130"/>
      <c r="F34" s="155"/>
      <c r="G34" s="130"/>
      <c r="H34" s="156"/>
      <c r="I34" s="130"/>
      <c r="J34" s="157"/>
      <c r="K34" s="130"/>
      <c r="L34" s="155"/>
      <c r="M34" s="130"/>
      <c r="N34" s="156"/>
      <c r="O34" s="130"/>
      <c r="P34" s="157"/>
      <c r="R34" s="159" t="s">
        <v>91</v>
      </c>
      <c r="T34" s="158" t="s">
        <v>93</v>
      </c>
      <c r="V34" s="161" t="s">
        <v>96</v>
      </c>
      <c r="X34" s="163"/>
      <c r="Z34" s="163"/>
      <c r="AA34" s="130"/>
      <c r="AB34" s="163"/>
      <c r="AC34" s="130"/>
      <c r="AD34" s="163"/>
      <c r="AF34" s="167"/>
    </row>
    <row r="35" spans="2:32" x14ac:dyDescent="0.3">
      <c r="B35" s="131" t="s">
        <v>595</v>
      </c>
      <c r="D35" s="154"/>
      <c r="E35" s="130"/>
      <c r="F35" s="155"/>
      <c r="G35" s="130"/>
      <c r="H35" s="156"/>
      <c r="I35" s="130"/>
      <c r="J35" s="157"/>
      <c r="K35" s="130"/>
      <c r="L35" s="155"/>
      <c r="M35" s="130"/>
      <c r="N35" s="156"/>
      <c r="O35" s="130"/>
      <c r="P35" s="157"/>
      <c r="R35" s="159" t="s">
        <v>91</v>
      </c>
      <c r="T35" s="158" t="s">
        <v>93</v>
      </c>
      <c r="V35" s="161" t="s">
        <v>96</v>
      </c>
      <c r="X35" s="163"/>
      <c r="Z35" s="163"/>
      <c r="AA35" s="130"/>
      <c r="AB35" s="163"/>
      <c r="AC35" s="130"/>
      <c r="AD35" s="163"/>
      <c r="AF35" s="167"/>
    </row>
    <row r="36" spans="2:32" x14ac:dyDescent="0.3">
      <c r="B36" s="133" t="s">
        <v>596</v>
      </c>
      <c r="D36" s="154"/>
      <c r="E36" s="130"/>
      <c r="F36" s="155"/>
      <c r="G36" s="130"/>
      <c r="H36" s="156"/>
      <c r="I36" s="130"/>
      <c r="J36" s="157"/>
      <c r="K36" s="130"/>
      <c r="L36" s="155"/>
      <c r="M36" s="130"/>
      <c r="N36" s="156"/>
      <c r="O36" s="130"/>
      <c r="P36" s="157"/>
      <c r="R36" s="159" t="s">
        <v>91</v>
      </c>
      <c r="T36" s="158" t="s">
        <v>93</v>
      </c>
      <c r="V36" s="161" t="s">
        <v>96</v>
      </c>
      <c r="X36" s="163"/>
      <c r="Z36" s="163"/>
      <c r="AA36" s="130"/>
      <c r="AB36" s="163"/>
      <c r="AC36" s="130"/>
      <c r="AD36" s="163"/>
      <c r="AF36" s="167"/>
    </row>
    <row r="37" spans="2:32" x14ac:dyDescent="0.3">
      <c r="B37" s="131" t="s">
        <v>597</v>
      </c>
      <c r="D37" s="154"/>
      <c r="E37" s="130"/>
      <c r="F37" s="155"/>
      <c r="G37" s="130"/>
      <c r="H37" s="156"/>
      <c r="I37" s="130"/>
      <c r="J37" s="157"/>
      <c r="K37" s="130"/>
      <c r="L37" s="155"/>
      <c r="M37" s="130"/>
      <c r="N37" s="156"/>
      <c r="O37" s="130"/>
      <c r="P37" s="157"/>
      <c r="R37" s="159" t="s">
        <v>91</v>
      </c>
      <c r="T37" s="158" t="s">
        <v>93</v>
      </c>
      <c r="V37" s="161" t="s">
        <v>96</v>
      </c>
      <c r="X37" s="163"/>
      <c r="Z37" s="163"/>
      <c r="AA37" s="130"/>
      <c r="AB37" s="163"/>
      <c r="AC37" s="130"/>
      <c r="AD37" s="163"/>
      <c r="AF37" s="167"/>
    </row>
    <row r="38" spans="2:32" x14ac:dyDescent="0.3">
      <c r="B38" s="133" t="s">
        <v>598</v>
      </c>
      <c r="D38" s="154"/>
      <c r="E38" s="130"/>
      <c r="F38" s="155"/>
      <c r="G38" s="130"/>
      <c r="H38" s="156"/>
      <c r="I38" s="130"/>
      <c r="J38" s="157"/>
      <c r="K38" s="130"/>
      <c r="L38" s="155"/>
      <c r="M38" s="130"/>
      <c r="N38" s="156"/>
      <c r="O38" s="130"/>
      <c r="P38" s="157"/>
      <c r="R38" s="159" t="s">
        <v>91</v>
      </c>
      <c r="T38" s="158" t="s">
        <v>93</v>
      </c>
      <c r="V38" s="161" t="s">
        <v>96</v>
      </c>
      <c r="X38" s="163"/>
      <c r="Z38" s="163"/>
      <c r="AA38" s="130"/>
      <c r="AB38" s="163"/>
      <c r="AC38" s="130"/>
      <c r="AD38" s="163"/>
      <c r="AF38" s="167"/>
    </row>
    <row r="39" spans="2:32" x14ac:dyDescent="0.3">
      <c r="B39" s="131" t="s">
        <v>599</v>
      </c>
      <c r="D39" s="154"/>
      <c r="E39" s="130"/>
      <c r="F39" s="155"/>
      <c r="G39" s="130"/>
      <c r="H39" s="156"/>
      <c r="I39" s="130"/>
      <c r="J39" s="157"/>
      <c r="K39" s="130"/>
      <c r="L39" s="155"/>
      <c r="M39" s="130"/>
      <c r="N39" s="156"/>
      <c r="O39" s="130"/>
      <c r="P39" s="157"/>
      <c r="R39" s="159" t="s">
        <v>91</v>
      </c>
      <c r="T39" s="158" t="s">
        <v>93</v>
      </c>
      <c r="V39" s="161" t="s">
        <v>96</v>
      </c>
      <c r="X39" s="163"/>
      <c r="Z39" s="163"/>
      <c r="AA39" s="130"/>
      <c r="AB39" s="163"/>
      <c r="AC39" s="130"/>
      <c r="AD39" s="163"/>
      <c r="AF39" s="167"/>
    </row>
    <row r="40" spans="2:32" x14ac:dyDescent="0.3">
      <c r="B40" s="133" t="s">
        <v>600</v>
      </c>
      <c r="D40" s="154"/>
      <c r="E40" s="130"/>
      <c r="F40" s="155"/>
      <c r="G40" s="130"/>
      <c r="H40" s="156"/>
      <c r="I40" s="130"/>
      <c r="J40" s="157"/>
      <c r="K40" s="130"/>
      <c r="L40" s="155"/>
      <c r="M40" s="130"/>
      <c r="N40" s="156"/>
      <c r="O40" s="130"/>
      <c r="P40" s="157"/>
      <c r="R40" s="159" t="s">
        <v>91</v>
      </c>
      <c r="T40" s="158" t="s">
        <v>93</v>
      </c>
      <c r="V40" s="161" t="s">
        <v>96</v>
      </c>
      <c r="X40" s="163"/>
      <c r="Z40" s="163"/>
      <c r="AA40" s="130"/>
      <c r="AB40" s="163"/>
      <c r="AC40" s="130"/>
      <c r="AD40" s="163"/>
      <c r="AF40" s="167"/>
    </row>
    <row r="41" spans="2:32" x14ac:dyDescent="0.3">
      <c r="B41" s="131" t="s">
        <v>601</v>
      </c>
      <c r="D41" s="154"/>
      <c r="E41" s="130"/>
      <c r="F41" s="155"/>
      <c r="G41" s="130"/>
      <c r="H41" s="156"/>
      <c r="I41" s="130"/>
      <c r="J41" s="157"/>
      <c r="K41" s="130"/>
      <c r="L41" s="155"/>
      <c r="M41" s="130"/>
      <c r="N41" s="156"/>
      <c r="O41" s="130"/>
      <c r="P41" s="157"/>
      <c r="R41" s="159" t="s">
        <v>91</v>
      </c>
      <c r="T41" s="158" t="s">
        <v>93</v>
      </c>
      <c r="V41" s="161" t="s">
        <v>96</v>
      </c>
      <c r="X41" s="163"/>
      <c r="Z41" s="163"/>
      <c r="AA41" s="130"/>
      <c r="AB41" s="163"/>
      <c r="AC41" s="130"/>
      <c r="AD41" s="163"/>
      <c r="AF41" s="167"/>
    </row>
    <row r="42" spans="2:32" x14ac:dyDescent="0.3">
      <c r="B42" s="133" t="s">
        <v>602</v>
      </c>
      <c r="D42" s="154"/>
      <c r="E42" s="130"/>
      <c r="F42" s="155"/>
      <c r="G42" s="130"/>
      <c r="H42" s="156"/>
      <c r="I42" s="130"/>
      <c r="J42" s="157"/>
      <c r="K42" s="130"/>
      <c r="L42" s="155"/>
      <c r="M42" s="130"/>
      <c r="N42" s="156"/>
      <c r="O42" s="130"/>
      <c r="P42" s="157"/>
      <c r="R42" s="159" t="s">
        <v>91</v>
      </c>
      <c r="T42" s="158" t="s">
        <v>93</v>
      </c>
      <c r="V42" s="161" t="s">
        <v>96</v>
      </c>
      <c r="X42" s="163"/>
      <c r="Z42" s="163"/>
      <c r="AA42" s="130"/>
      <c r="AB42" s="163"/>
      <c r="AC42" s="130"/>
      <c r="AD42" s="163"/>
      <c r="AF42" s="167"/>
    </row>
    <row r="43" spans="2:32" x14ac:dyDescent="0.3">
      <c r="B43" s="131" t="s">
        <v>603</v>
      </c>
      <c r="D43" s="154"/>
      <c r="E43" s="130"/>
      <c r="F43" s="155"/>
      <c r="G43" s="130"/>
      <c r="H43" s="156"/>
      <c r="I43" s="130"/>
      <c r="J43" s="157"/>
      <c r="K43" s="130"/>
      <c r="L43" s="155"/>
      <c r="M43" s="130"/>
      <c r="N43" s="156"/>
      <c r="O43" s="130"/>
      <c r="P43" s="157"/>
      <c r="R43" s="159" t="s">
        <v>91</v>
      </c>
      <c r="T43" s="158" t="s">
        <v>93</v>
      </c>
      <c r="V43" s="161" t="s">
        <v>96</v>
      </c>
      <c r="X43" s="163"/>
      <c r="Z43" s="163"/>
      <c r="AA43" s="130"/>
      <c r="AB43" s="163"/>
      <c r="AC43" s="130"/>
      <c r="AD43" s="163"/>
      <c r="AF43" s="167"/>
    </row>
    <row r="44" spans="2:32" x14ac:dyDescent="0.3">
      <c r="B44" s="133" t="s">
        <v>604</v>
      </c>
      <c r="D44" s="154"/>
      <c r="E44" s="130"/>
      <c r="F44" s="155"/>
      <c r="G44" s="130"/>
      <c r="H44" s="156"/>
      <c r="I44" s="130"/>
      <c r="J44" s="157"/>
      <c r="K44" s="130"/>
      <c r="L44" s="155"/>
      <c r="M44" s="130"/>
      <c r="N44" s="156"/>
      <c r="O44" s="130"/>
      <c r="P44" s="157"/>
      <c r="R44" s="159" t="s">
        <v>91</v>
      </c>
      <c r="T44" s="158" t="s">
        <v>93</v>
      </c>
      <c r="V44" s="161" t="s">
        <v>96</v>
      </c>
      <c r="X44" s="163"/>
      <c r="Z44" s="163"/>
      <c r="AA44" s="130"/>
      <c r="AB44" s="163"/>
      <c r="AC44" s="130"/>
      <c r="AD44" s="163"/>
      <c r="AF44" s="167"/>
    </row>
    <row r="45" spans="2:32" x14ac:dyDescent="0.3">
      <c r="B45" s="131" t="s">
        <v>605</v>
      </c>
      <c r="D45" s="154"/>
      <c r="E45" s="130"/>
      <c r="F45" s="155"/>
      <c r="G45" s="130"/>
      <c r="H45" s="156"/>
      <c r="I45" s="130"/>
      <c r="J45" s="157"/>
      <c r="K45" s="130"/>
      <c r="L45" s="155"/>
      <c r="M45" s="130"/>
      <c r="N45" s="156"/>
      <c r="O45" s="130"/>
      <c r="P45" s="157"/>
      <c r="R45" s="159" t="s">
        <v>91</v>
      </c>
      <c r="T45" s="158" t="s">
        <v>93</v>
      </c>
      <c r="V45" s="161" t="s">
        <v>96</v>
      </c>
      <c r="X45" s="163"/>
      <c r="Z45" s="163"/>
      <c r="AA45" s="130"/>
      <c r="AB45" s="163"/>
      <c r="AC45" s="130"/>
      <c r="AD45" s="163"/>
      <c r="AF45" s="167"/>
    </row>
    <row r="46" spans="2:32" x14ac:dyDescent="0.3">
      <c r="B46" s="133" t="s">
        <v>606</v>
      </c>
      <c r="D46" s="154"/>
      <c r="E46" s="130"/>
      <c r="F46" s="155"/>
      <c r="G46" s="130"/>
      <c r="H46" s="156"/>
      <c r="I46" s="130"/>
      <c r="J46" s="157"/>
      <c r="K46" s="130"/>
      <c r="L46" s="155"/>
      <c r="M46" s="130"/>
      <c r="N46" s="156"/>
      <c r="O46" s="130"/>
      <c r="P46" s="157"/>
      <c r="R46" s="159" t="s">
        <v>91</v>
      </c>
      <c r="T46" s="158" t="s">
        <v>93</v>
      </c>
      <c r="V46" s="161" t="s">
        <v>96</v>
      </c>
      <c r="X46" s="163"/>
      <c r="Z46" s="163"/>
      <c r="AA46" s="130"/>
      <c r="AB46" s="163"/>
      <c r="AC46" s="130"/>
      <c r="AD46" s="163"/>
      <c r="AF46" s="167"/>
    </row>
    <row r="47" spans="2:32" x14ac:dyDescent="0.3">
      <c r="B47" s="131" t="s">
        <v>607</v>
      </c>
      <c r="D47" s="154"/>
      <c r="E47" s="130"/>
      <c r="F47" s="155"/>
      <c r="G47" s="130"/>
      <c r="H47" s="156"/>
      <c r="I47" s="130"/>
      <c r="J47" s="157"/>
      <c r="K47" s="130"/>
      <c r="L47" s="155"/>
      <c r="M47" s="130"/>
      <c r="N47" s="156"/>
      <c r="O47" s="130"/>
      <c r="P47" s="157"/>
      <c r="R47" s="159" t="s">
        <v>91</v>
      </c>
      <c r="T47" s="158" t="s">
        <v>93</v>
      </c>
      <c r="V47" s="161" t="s">
        <v>96</v>
      </c>
      <c r="X47" s="163"/>
      <c r="Z47" s="163"/>
      <c r="AA47" s="130"/>
      <c r="AB47" s="163"/>
      <c r="AC47" s="130"/>
      <c r="AD47" s="163"/>
      <c r="AF47" s="167"/>
    </row>
    <row r="48" spans="2:32" x14ac:dyDescent="0.3">
      <c r="B48" s="133" t="s">
        <v>608</v>
      </c>
      <c r="D48" s="154"/>
      <c r="E48" s="130"/>
      <c r="F48" s="155"/>
      <c r="G48" s="130"/>
      <c r="H48" s="156"/>
      <c r="I48" s="130"/>
      <c r="J48" s="157"/>
      <c r="K48" s="130"/>
      <c r="L48" s="155"/>
      <c r="M48" s="130"/>
      <c r="N48" s="156"/>
      <c r="O48" s="130"/>
      <c r="P48" s="157"/>
      <c r="R48" s="159" t="s">
        <v>91</v>
      </c>
      <c r="T48" s="158" t="s">
        <v>93</v>
      </c>
      <c r="V48" s="161" t="s">
        <v>96</v>
      </c>
      <c r="X48" s="163"/>
      <c r="Z48" s="163"/>
      <c r="AA48" s="130"/>
      <c r="AB48" s="163"/>
      <c r="AC48" s="130"/>
      <c r="AD48" s="163"/>
      <c r="AF48" s="167"/>
    </row>
    <row r="49" spans="2:32" x14ac:dyDescent="0.3">
      <c r="B49" s="131" t="s">
        <v>609</v>
      </c>
      <c r="D49" s="154"/>
      <c r="E49" s="130"/>
      <c r="F49" s="155"/>
      <c r="G49" s="130"/>
      <c r="H49" s="156"/>
      <c r="I49" s="130"/>
      <c r="J49" s="157"/>
      <c r="K49" s="130"/>
      <c r="L49" s="155"/>
      <c r="M49" s="130"/>
      <c r="N49" s="156"/>
      <c r="O49" s="130"/>
      <c r="P49" s="157"/>
      <c r="R49" s="159" t="s">
        <v>91</v>
      </c>
      <c r="T49" s="158" t="s">
        <v>93</v>
      </c>
      <c r="V49" s="161" t="s">
        <v>96</v>
      </c>
      <c r="X49" s="163"/>
      <c r="Z49" s="163"/>
      <c r="AA49" s="130"/>
      <c r="AB49" s="163"/>
      <c r="AC49" s="130"/>
      <c r="AD49" s="163"/>
      <c r="AF49" s="167"/>
    </row>
    <row r="50" spans="2:32" x14ac:dyDescent="0.3">
      <c r="B50" s="133" t="s">
        <v>610</v>
      </c>
      <c r="D50" s="154"/>
      <c r="E50" s="130"/>
      <c r="F50" s="155"/>
      <c r="G50" s="130"/>
      <c r="H50" s="156"/>
      <c r="I50" s="130"/>
      <c r="J50" s="157"/>
      <c r="K50" s="130"/>
      <c r="L50" s="155"/>
      <c r="M50" s="130"/>
      <c r="N50" s="156"/>
      <c r="O50" s="130"/>
      <c r="P50" s="157"/>
      <c r="R50" s="159" t="s">
        <v>91</v>
      </c>
      <c r="T50" s="158" t="s">
        <v>93</v>
      </c>
      <c r="V50" s="161" t="s">
        <v>96</v>
      </c>
      <c r="X50" s="163"/>
      <c r="Z50" s="163"/>
      <c r="AA50" s="130"/>
      <c r="AB50" s="163"/>
      <c r="AC50" s="130"/>
      <c r="AD50" s="163"/>
      <c r="AF50" s="167"/>
    </row>
    <row r="51" spans="2:32" x14ac:dyDescent="0.3">
      <c r="B51" s="131" t="s">
        <v>611</v>
      </c>
      <c r="D51" s="154"/>
      <c r="E51" s="130"/>
      <c r="F51" s="155"/>
      <c r="G51" s="130"/>
      <c r="H51" s="156"/>
      <c r="I51" s="130"/>
      <c r="J51" s="157"/>
      <c r="K51" s="130"/>
      <c r="L51" s="155"/>
      <c r="M51" s="130"/>
      <c r="N51" s="156"/>
      <c r="O51" s="130"/>
      <c r="P51" s="157"/>
      <c r="R51" s="159" t="s">
        <v>91</v>
      </c>
      <c r="T51" s="158" t="s">
        <v>93</v>
      </c>
      <c r="V51" s="161" t="s">
        <v>96</v>
      </c>
      <c r="X51" s="163"/>
      <c r="Z51" s="163"/>
      <c r="AA51" s="130"/>
      <c r="AB51" s="163"/>
      <c r="AC51" s="130"/>
      <c r="AD51" s="163"/>
      <c r="AF51" s="167"/>
    </row>
    <row r="52" spans="2:32" x14ac:dyDescent="0.3">
      <c r="B52" s="133" t="s">
        <v>612</v>
      </c>
      <c r="D52" s="154"/>
      <c r="E52" s="130"/>
      <c r="F52" s="155"/>
      <c r="G52" s="130"/>
      <c r="H52" s="156"/>
      <c r="I52" s="130"/>
      <c r="J52" s="157"/>
      <c r="K52" s="130"/>
      <c r="L52" s="155"/>
      <c r="M52" s="130"/>
      <c r="N52" s="156"/>
      <c r="O52" s="130"/>
      <c r="P52" s="157"/>
      <c r="R52" s="159" t="s">
        <v>91</v>
      </c>
      <c r="T52" s="158" t="s">
        <v>93</v>
      </c>
      <c r="V52" s="161" t="s">
        <v>96</v>
      </c>
      <c r="X52" s="163"/>
      <c r="Z52" s="163"/>
      <c r="AA52" s="130"/>
      <c r="AB52" s="163"/>
      <c r="AC52" s="130"/>
      <c r="AD52" s="163"/>
      <c r="AF52" s="167"/>
    </row>
    <row r="53" spans="2:32" x14ac:dyDescent="0.3">
      <c r="B53" s="131" t="s">
        <v>613</v>
      </c>
      <c r="D53" s="154"/>
      <c r="E53" s="130"/>
      <c r="F53" s="155"/>
      <c r="G53" s="130"/>
      <c r="H53" s="156"/>
      <c r="I53" s="130"/>
      <c r="J53" s="157"/>
      <c r="K53" s="130"/>
      <c r="L53" s="155"/>
      <c r="M53" s="130"/>
      <c r="N53" s="156"/>
      <c r="O53" s="130"/>
      <c r="P53" s="157"/>
      <c r="R53" s="159" t="s">
        <v>91</v>
      </c>
      <c r="T53" s="158" t="s">
        <v>93</v>
      </c>
      <c r="V53" s="161" t="s">
        <v>96</v>
      </c>
      <c r="X53" s="163"/>
      <c r="Z53" s="163"/>
      <c r="AA53" s="130"/>
      <c r="AB53" s="163"/>
      <c r="AC53" s="130"/>
      <c r="AD53" s="163"/>
      <c r="AF53" s="167"/>
    </row>
    <row r="54" spans="2:32" x14ac:dyDescent="0.3">
      <c r="B54" s="133" t="s">
        <v>614</v>
      </c>
      <c r="D54" s="154"/>
      <c r="E54" s="130"/>
      <c r="F54" s="155"/>
      <c r="G54" s="130"/>
      <c r="H54" s="156"/>
      <c r="I54" s="130"/>
      <c r="J54" s="157"/>
      <c r="K54" s="130"/>
      <c r="L54" s="155"/>
      <c r="M54" s="130"/>
      <c r="N54" s="156"/>
      <c r="O54" s="130"/>
      <c r="P54" s="157"/>
      <c r="R54" s="159" t="s">
        <v>91</v>
      </c>
      <c r="T54" s="158" t="s">
        <v>93</v>
      </c>
      <c r="V54" s="161" t="s">
        <v>96</v>
      </c>
      <c r="X54" s="163"/>
      <c r="Z54" s="163"/>
      <c r="AA54" s="130"/>
      <c r="AB54" s="163"/>
      <c r="AC54" s="130"/>
      <c r="AD54" s="163"/>
      <c r="AF54" s="167"/>
    </row>
    <row r="55" spans="2:32" x14ac:dyDescent="0.3">
      <c r="B55" s="131" t="s">
        <v>615</v>
      </c>
      <c r="D55" s="154"/>
      <c r="E55" s="130"/>
      <c r="F55" s="155"/>
      <c r="G55" s="130"/>
      <c r="H55" s="156"/>
      <c r="I55" s="130"/>
      <c r="J55" s="157"/>
      <c r="K55" s="130"/>
      <c r="L55" s="155"/>
      <c r="M55" s="130"/>
      <c r="N55" s="156"/>
      <c r="O55" s="130"/>
      <c r="P55" s="157"/>
      <c r="R55" s="159" t="s">
        <v>91</v>
      </c>
      <c r="T55" s="158" t="s">
        <v>93</v>
      </c>
      <c r="V55" s="161" t="s">
        <v>96</v>
      </c>
      <c r="X55" s="163"/>
      <c r="Z55" s="163"/>
      <c r="AA55" s="130"/>
      <c r="AB55" s="163"/>
      <c r="AC55" s="130"/>
      <c r="AD55" s="163"/>
      <c r="AF55" s="167"/>
    </row>
    <row r="56" spans="2:32" x14ac:dyDescent="0.3">
      <c r="B56" s="133" t="s">
        <v>616</v>
      </c>
      <c r="D56" s="154"/>
      <c r="E56" s="130"/>
      <c r="F56" s="155"/>
      <c r="G56" s="130"/>
      <c r="H56" s="156"/>
      <c r="I56" s="130"/>
      <c r="J56" s="157"/>
      <c r="K56" s="130"/>
      <c r="L56" s="155"/>
      <c r="M56" s="130"/>
      <c r="N56" s="156"/>
      <c r="O56" s="130"/>
      <c r="P56" s="157"/>
      <c r="R56" s="159" t="s">
        <v>91</v>
      </c>
      <c r="T56" s="158" t="s">
        <v>93</v>
      </c>
      <c r="V56" s="161" t="s">
        <v>96</v>
      </c>
      <c r="X56" s="163"/>
      <c r="Z56" s="163"/>
      <c r="AA56" s="130"/>
      <c r="AB56" s="163"/>
      <c r="AC56" s="130"/>
      <c r="AD56" s="163"/>
      <c r="AF56" s="167"/>
    </row>
    <row r="57" spans="2:32" x14ac:dyDescent="0.3">
      <c r="B57" s="131" t="s">
        <v>617</v>
      </c>
      <c r="D57" s="154"/>
      <c r="E57" s="130"/>
      <c r="F57" s="155"/>
      <c r="G57" s="130"/>
      <c r="H57" s="156"/>
      <c r="I57" s="130"/>
      <c r="J57" s="157"/>
      <c r="K57" s="130"/>
      <c r="L57" s="155"/>
      <c r="M57" s="130"/>
      <c r="N57" s="156"/>
      <c r="O57" s="130"/>
      <c r="P57" s="157"/>
      <c r="R57" s="159" t="s">
        <v>91</v>
      </c>
      <c r="T57" s="158" t="s">
        <v>93</v>
      </c>
      <c r="V57" s="161" t="s">
        <v>96</v>
      </c>
      <c r="X57" s="163"/>
      <c r="Z57" s="163"/>
      <c r="AA57" s="130"/>
      <c r="AB57" s="163"/>
      <c r="AC57" s="130"/>
      <c r="AD57" s="163"/>
      <c r="AF57" s="167"/>
    </row>
    <row r="58" spans="2:32" x14ac:dyDescent="0.3">
      <c r="B58" s="133" t="s">
        <v>618</v>
      </c>
      <c r="D58" s="154"/>
      <c r="E58" s="130"/>
      <c r="F58" s="155"/>
      <c r="G58" s="130"/>
      <c r="H58" s="156"/>
      <c r="I58" s="130"/>
      <c r="J58" s="157"/>
      <c r="K58" s="130"/>
      <c r="L58" s="155"/>
      <c r="M58" s="130"/>
      <c r="N58" s="156"/>
      <c r="O58" s="130"/>
      <c r="P58" s="157"/>
      <c r="R58" s="159" t="s">
        <v>91</v>
      </c>
      <c r="T58" s="158" t="s">
        <v>93</v>
      </c>
      <c r="V58" s="161" t="s">
        <v>96</v>
      </c>
      <c r="X58" s="163"/>
      <c r="Z58" s="163"/>
      <c r="AA58" s="130"/>
      <c r="AB58" s="163"/>
      <c r="AC58" s="130"/>
      <c r="AD58" s="163"/>
      <c r="AF58" s="167"/>
    </row>
    <row r="59" spans="2:32" x14ac:dyDescent="0.3">
      <c r="B59" s="131" t="s">
        <v>619</v>
      </c>
      <c r="D59" s="154"/>
      <c r="E59" s="130"/>
      <c r="F59" s="155"/>
      <c r="G59" s="130"/>
      <c r="H59" s="156"/>
      <c r="I59" s="130"/>
      <c r="J59" s="157"/>
      <c r="K59" s="130"/>
      <c r="L59" s="155"/>
      <c r="M59" s="130"/>
      <c r="N59" s="156"/>
      <c r="O59" s="130"/>
      <c r="P59" s="157"/>
      <c r="R59" s="159" t="s">
        <v>91</v>
      </c>
      <c r="T59" s="158" t="s">
        <v>93</v>
      </c>
      <c r="V59" s="161" t="s">
        <v>96</v>
      </c>
      <c r="X59" s="163"/>
      <c r="Z59" s="163"/>
      <c r="AA59" s="130"/>
      <c r="AB59" s="163"/>
      <c r="AC59" s="130"/>
      <c r="AD59" s="163"/>
      <c r="AF59" s="167"/>
    </row>
    <row r="60" spans="2:32" x14ac:dyDescent="0.3">
      <c r="B60" s="133" t="s">
        <v>620</v>
      </c>
      <c r="D60" s="154"/>
      <c r="E60" s="130"/>
      <c r="F60" s="155"/>
      <c r="G60" s="130"/>
      <c r="H60" s="156"/>
      <c r="I60" s="130"/>
      <c r="J60" s="157"/>
      <c r="K60" s="130"/>
      <c r="L60" s="155"/>
      <c r="M60" s="130"/>
      <c r="N60" s="156"/>
      <c r="O60" s="130"/>
      <c r="P60" s="157"/>
      <c r="R60" s="159" t="s">
        <v>91</v>
      </c>
      <c r="T60" s="158" t="s">
        <v>93</v>
      </c>
      <c r="V60" s="161" t="s">
        <v>96</v>
      </c>
      <c r="X60" s="163"/>
      <c r="Z60" s="163"/>
      <c r="AA60" s="130"/>
      <c r="AB60" s="163"/>
      <c r="AC60" s="130"/>
      <c r="AD60" s="163"/>
      <c r="AF60" s="167"/>
    </row>
    <row r="61" spans="2:32" x14ac:dyDescent="0.3">
      <c r="B61" s="131" t="s">
        <v>621</v>
      </c>
      <c r="D61" s="154"/>
      <c r="E61" s="130"/>
      <c r="F61" s="155"/>
      <c r="G61" s="130"/>
      <c r="H61" s="156"/>
      <c r="I61" s="130"/>
      <c r="J61" s="157"/>
      <c r="K61" s="130"/>
      <c r="L61" s="155"/>
      <c r="M61" s="130"/>
      <c r="N61" s="156"/>
      <c r="O61" s="130"/>
      <c r="P61" s="157"/>
      <c r="R61" s="159" t="s">
        <v>91</v>
      </c>
      <c r="T61" s="158" t="s">
        <v>93</v>
      </c>
      <c r="V61" s="161" t="s">
        <v>96</v>
      </c>
      <c r="X61" s="163"/>
      <c r="Z61" s="163"/>
      <c r="AA61" s="130"/>
      <c r="AB61" s="163"/>
      <c r="AC61" s="130"/>
      <c r="AD61" s="163"/>
      <c r="AF61" s="167"/>
    </row>
    <row r="62" spans="2:32" x14ac:dyDescent="0.3">
      <c r="B62" s="133" t="s">
        <v>622</v>
      </c>
      <c r="D62" s="154"/>
      <c r="E62" s="130"/>
      <c r="F62" s="155"/>
      <c r="G62" s="130"/>
      <c r="H62" s="156"/>
      <c r="I62" s="130"/>
      <c r="J62" s="157"/>
      <c r="K62" s="130"/>
      <c r="L62" s="155"/>
      <c r="M62" s="130"/>
      <c r="N62" s="156"/>
      <c r="O62" s="130"/>
      <c r="P62" s="157"/>
      <c r="R62" s="159" t="s">
        <v>91</v>
      </c>
      <c r="T62" s="158" t="s">
        <v>93</v>
      </c>
      <c r="V62" s="161" t="s">
        <v>96</v>
      </c>
      <c r="X62" s="163"/>
      <c r="Z62" s="163"/>
      <c r="AA62" s="130"/>
      <c r="AB62" s="163"/>
      <c r="AC62" s="130"/>
      <c r="AD62" s="163"/>
      <c r="AF62" s="167"/>
    </row>
    <row r="63" spans="2:32" x14ac:dyDescent="0.3">
      <c r="B63" s="131" t="s">
        <v>623</v>
      </c>
      <c r="D63" s="154"/>
      <c r="E63" s="130"/>
      <c r="F63" s="155"/>
      <c r="G63" s="130"/>
      <c r="H63" s="156"/>
      <c r="I63" s="130"/>
      <c r="J63" s="157"/>
      <c r="K63" s="130"/>
      <c r="L63" s="155"/>
      <c r="M63" s="130"/>
      <c r="N63" s="156"/>
      <c r="O63" s="130"/>
      <c r="P63" s="157"/>
      <c r="R63" s="159" t="s">
        <v>91</v>
      </c>
      <c r="T63" s="158" t="s">
        <v>93</v>
      </c>
      <c r="V63" s="161" t="s">
        <v>96</v>
      </c>
      <c r="X63" s="163"/>
      <c r="Z63" s="163"/>
      <c r="AA63" s="130"/>
      <c r="AB63" s="163"/>
      <c r="AC63" s="130"/>
      <c r="AD63" s="163"/>
      <c r="AF63" s="167"/>
    </row>
    <row r="64" spans="2:32" x14ac:dyDescent="0.3">
      <c r="B64" s="133" t="s">
        <v>624</v>
      </c>
      <c r="D64" s="154"/>
      <c r="E64" s="130"/>
      <c r="F64" s="155"/>
      <c r="G64" s="130"/>
      <c r="H64" s="156"/>
      <c r="I64" s="130"/>
      <c r="J64" s="157"/>
      <c r="K64" s="130"/>
      <c r="L64" s="155"/>
      <c r="M64" s="130"/>
      <c r="N64" s="156"/>
      <c r="O64" s="130"/>
      <c r="P64" s="157"/>
      <c r="R64" s="159" t="s">
        <v>91</v>
      </c>
      <c r="T64" s="158" t="s">
        <v>93</v>
      </c>
      <c r="V64" s="161" t="s">
        <v>96</v>
      </c>
      <c r="X64" s="163"/>
      <c r="Z64" s="163"/>
      <c r="AA64" s="130"/>
      <c r="AB64" s="163"/>
      <c r="AC64" s="130"/>
      <c r="AD64" s="163"/>
      <c r="AF64" s="167"/>
    </row>
    <row r="65" spans="2:32" x14ac:dyDescent="0.3">
      <c r="B65" s="131" t="s">
        <v>625</v>
      </c>
      <c r="D65" s="154"/>
      <c r="E65" s="130"/>
      <c r="F65" s="155"/>
      <c r="G65" s="130"/>
      <c r="H65" s="156"/>
      <c r="I65" s="130"/>
      <c r="J65" s="157"/>
      <c r="K65" s="130"/>
      <c r="L65" s="155"/>
      <c r="M65" s="130"/>
      <c r="N65" s="156"/>
      <c r="O65" s="130"/>
      <c r="P65" s="157"/>
      <c r="R65" s="159" t="s">
        <v>91</v>
      </c>
      <c r="T65" s="158" t="s">
        <v>93</v>
      </c>
      <c r="V65" s="161" t="s">
        <v>96</v>
      </c>
      <c r="X65" s="163"/>
      <c r="Z65" s="163"/>
      <c r="AA65" s="130"/>
      <c r="AB65" s="163"/>
      <c r="AC65" s="130"/>
      <c r="AD65" s="163"/>
      <c r="AF65" s="167"/>
    </row>
    <row r="66" spans="2:32" x14ac:dyDescent="0.3">
      <c r="B66" s="133" t="s">
        <v>626</v>
      </c>
      <c r="D66" s="154"/>
      <c r="E66" s="130"/>
      <c r="F66" s="155"/>
      <c r="G66" s="130"/>
      <c r="H66" s="156"/>
      <c r="I66" s="130"/>
      <c r="J66" s="157"/>
      <c r="K66" s="130"/>
      <c r="L66" s="155"/>
      <c r="M66" s="130"/>
      <c r="N66" s="156"/>
      <c r="O66" s="130"/>
      <c r="P66" s="157"/>
      <c r="R66" s="159" t="s">
        <v>91</v>
      </c>
      <c r="T66" s="158" t="s">
        <v>93</v>
      </c>
      <c r="V66" s="161" t="s">
        <v>96</v>
      </c>
      <c r="X66" s="163"/>
      <c r="Z66" s="163"/>
      <c r="AA66" s="130"/>
      <c r="AB66" s="163"/>
      <c r="AC66" s="130"/>
      <c r="AD66" s="163"/>
      <c r="AF66" s="167"/>
    </row>
    <row r="67" spans="2:32" x14ac:dyDescent="0.3">
      <c r="B67" s="131" t="s">
        <v>627</v>
      </c>
      <c r="D67" s="154"/>
      <c r="E67" s="130"/>
      <c r="F67" s="155"/>
      <c r="G67" s="130"/>
      <c r="H67" s="156"/>
      <c r="I67" s="130"/>
      <c r="J67" s="157"/>
      <c r="K67" s="130"/>
      <c r="L67" s="155"/>
      <c r="M67" s="130"/>
      <c r="N67" s="156"/>
      <c r="O67" s="130"/>
      <c r="P67" s="157"/>
      <c r="R67" s="159" t="s">
        <v>91</v>
      </c>
      <c r="T67" s="158" t="s">
        <v>93</v>
      </c>
      <c r="V67" s="161" t="s">
        <v>96</v>
      </c>
      <c r="X67" s="163"/>
      <c r="Z67" s="163"/>
      <c r="AA67" s="130"/>
      <c r="AB67" s="163"/>
      <c r="AC67" s="130"/>
      <c r="AD67" s="163"/>
      <c r="AF67" s="167"/>
    </row>
    <row r="68" spans="2:32" x14ac:dyDescent="0.3">
      <c r="B68" s="133" t="s">
        <v>628</v>
      </c>
      <c r="D68" s="154"/>
      <c r="E68" s="130"/>
      <c r="F68" s="155"/>
      <c r="G68" s="130"/>
      <c r="H68" s="156"/>
      <c r="I68" s="130"/>
      <c r="J68" s="157"/>
      <c r="K68" s="130"/>
      <c r="L68" s="155"/>
      <c r="M68" s="130"/>
      <c r="N68" s="156"/>
      <c r="O68" s="130"/>
      <c r="P68" s="157"/>
      <c r="R68" s="159" t="s">
        <v>91</v>
      </c>
      <c r="T68" s="158" t="s">
        <v>93</v>
      </c>
      <c r="V68" s="161" t="s">
        <v>96</v>
      </c>
      <c r="X68" s="163"/>
      <c r="Z68" s="163"/>
      <c r="AA68" s="130"/>
      <c r="AB68" s="163"/>
      <c r="AC68" s="130"/>
      <c r="AD68" s="163"/>
      <c r="AF68" s="167"/>
    </row>
    <row r="69" spans="2:32" x14ac:dyDescent="0.3">
      <c r="B69" s="131" t="s">
        <v>629</v>
      </c>
      <c r="D69" s="154"/>
      <c r="E69" s="130"/>
      <c r="F69" s="155"/>
      <c r="G69" s="130"/>
      <c r="H69" s="156"/>
      <c r="I69" s="130"/>
      <c r="J69" s="157"/>
      <c r="K69" s="130"/>
      <c r="L69" s="155"/>
      <c r="M69" s="130"/>
      <c r="N69" s="156"/>
      <c r="O69" s="130"/>
      <c r="P69" s="157"/>
      <c r="R69" s="159" t="s">
        <v>91</v>
      </c>
      <c r="T69" s="158" t="s">
        <v>93</v>
      </c>
      <c r="V69" s="161" t="s">
        <v>96</v>
      </c>
      <c r="X69" s="163"/>
      <c r="Z69" s="163"/>
      <c r="AA69" s="130"/>
      <c r="AB69" s="163"/>
      <c r="AC69" s="130"/>
      <c r="AD69" s="163"/>
      <c r="AF69" s="167"/>
    </row>
    <row r="70" spans="2:32" x14ac:dyDescent="0.3">
      <c r="B70" s="133" t="s">
        <v>630</v>
      </c>
      <c r="D70" s="154"/>
      <c r="E70" s="130"/>
      <c r="F70" s="155"/>
      <c r="G70" s="130"/>
      <c r="H70" s="156"/>
      <c r="I70" s="130"/>
      <c r="J70" s="157"/>
      <c r="K70" s="130"/>
      <c r="L70" s="155"/>
      <c r="M70" s="130"/>
      <c r="N70" s="156"/>
      <c r="O70" s="130"/>
      <c r="P70" s="157"/>
      <c r="R70" s="159" t="s">
        <v>91</v>
      </c>
      <c r="T70" s="158" t="s">
        <v>93</v>
      </c>
      <c r="V70" s="161" t="s">
        <v>96</v>
      </c>
      <c r="X70" s="163"/>
      <c r="Z70" s="163"/>
      <c r="AA70" s="130"/>
      <c r="AB70" s="163"/>
      <c r="AC70" s="130"/>
      <c r="AD70" s="163"/>
      <c r="AF70" s="167"/>
    </row>
    <row r="71" spans="2:32" x14ac:dyDescent="0.3">
      <c r="B71" s="131" t="s">
        <v>631</v>
      </c>
      <c r="D71" s="154"/>
      <c r="E71" s="130"/>
      <c r="F71" s="155"/>
      <c r="G71" s="130"/>
      <c r="H71" s="156"/>
      <c r="I71" s="130"/>
      <c r="J71" s="157"/>
      <c r="K71" s="130"/>
      <c r="L71" s="155"/>
      <c r="M71" s="130"/>
      <c r="N71" s="156"/>
      <c r="O71" s="130"/>
      <c r="P71" s="157"/>
      <c r="R71" s="159" t="s">
        <v>91</v>
      </c>
      <c r="T71" s="158" t="s">
        <v>93</v>
      </c>
      <c r="V71" s="161" t="s">
        <v>96</v>
      </c>
      <c r="X71" s="163"/>
      <c r="Z71" s="163"/>
      <c r="AA71" s="130"/>
      <c r="AB71" s="163"/>
      <c r="AC71" s="130"/>
      <c r="AD71" s="163"/>
      <c r="AF71" s="167"/>
    </row>
    <row r="72" spans="2:32" x14ac:dyDescent="0.3">
      <c r="B72" s="133" t="s">
        <v>632</v>
      </c>
      <c r="D72" s="154"/>
      <c r="E72" s="130"/>
      <c r="F72" s="155"/>
      <c r="G72" s="130"/>
      <c r="H72" s="156"/>
      <c r="I72" s="130"/>
      <c r="J72" s="157"/>
      <c r="K72" s="130"/>
      <c r="L72" s="155"/>
      <c r="M72" s="130"/>
      <c r="N72" s="156"/>
      <c r="O72" s="130"/>
      <c r="P72" s="157"/>
      <c r="R72" s="159" t="s">
        <v>91</v>
      </c>
      <c r="T72" s="158" t="s">
        <v>93</v>
      </c>
      <c r="V72" s="161" t="s">
        <v>96</v>
      </c>
      <c r="X72" s="163"/>
      <c r="Z72" s="163"/>
      <c r="AA72" s="130"/>
      <c r="AB72" s="163"/>
      <c r="AC72" s="130"/>
      <c r="AD72" s="163"/>
      <c r="AF72" s="167"/>
    </row>
    <row r="73" spans="2:32" x14ac:dyDescent="0.3">
      <c r="B73" s="131" t="s">
        <v>633</v>
      </c>
      <c r="D73" s="154"/>
      <c r="E73" s="130"/>
      <c r="F73" s="155"/>
      <c r="G73" s="130"/>
      <c r="H73" s="156"/>
      <c r="I73" s="130"/>
      <c r="J73" s="157"/>
      <c r="K73" s="130"/>
      <c r="L73" s="155"/>
      <c r="M73" s="130"/>
      <c r="N73" s="156"/>
      <c r="O73" s="130"/>
      <c r="P73" s="157"/>
      <c r="R73" s="159" t="s">
        <v>91</v>
      </c>
      <c r="T73" s="158" t="s">
        <v>93</v>
      </c>
      <c r="V73" s="161" t="s">
        <v>96</v>
      </c>
      <c r="X73" s="163"/>
      <c r="Z73" s="163"/>
      <c r="AA73" s="130"/>
      <c r="AB73" s="163"/>
      <c r="AC73" s="130"/>
      <c r="AD73" s="163"/>
      <c r="AF73" s="167"/>
    </row>
    <row r="74" spans="2:32" x14ac:dyDescent="0.3">
      <c r="B74" s="133" t="s">
        <v>634</v>
      </c>
      <c r="D74" s="154"/>
      <c r="E74" s="130"/>
      <c r="F74" s="155"/>
      <c r="G74" s="130"/>
      <c r="H74" s="156"/>
      <c r="I74" s="130"/>
      <c r="J74" s="157"/>
      <c r="K74" s="130"/>
      <c r="L74" s="155"/>
      <c r="M74" s="130"/>
      <c r="N74" s="156"/>
      <c r="O74" s="130"/>
      <c r="P74" s="157"/>
      <c r="R74" s="159" t="s">
        <v>91</v>
      </c>
      <c r="T74" s="158" t="s">
        <v>93</v>
      </c>
      <c r="V74" s="161" t="s">
        <v>96</v>
      </c>
      <c r="X74" s="163"/>
      <c r="Z74" s="163"/>
      <c r="AA74" s="130"/>
      <c r="AB74" s="163"/>
      <c r="AC74" s="130"/>
      <c r="AD74" s="163"/>
      <c r="AF74" s="167"/>
    </row>
    <row r="75" spans="2:32" x14ac:dyDescent="0.3">
      <c r="B75" s="131" t="s">
        <v>635</v>
      </c>
      <c r="D75" s="154"/>
      <c r="E75" s="130"/>
      <c r="F75" s="155"/>
      <c r="G75" s="130"/>
      <c r="H75" s="156"/>
      <c r="I75" s="130"/>
      <c r="J75" s="157"/>
      <c r="K75" s="130"/>
      <c r="L75" s="155"/>
      <c r="M75" s="130"/>
      <c r="N75" s="156"/>
      <c r="O75" s="130"/>
      <c r="P75" s="157"/>
      <c r="R75" s="159" t="s">
        <v>91</v>
      </c>
      <c r="T75" s="158" t="s">
        <v>93</v>
      </c>
      <c r="V75" s="161" t="s">
        <v>96</v>
      </c>
      <c r="X75" s="163"/>
      <c r="Z75" s="163"/>
      <c r="AA75" s="130"/>
      <c r="AB75" s="163"/>
      <c r="AC75" s="130"/>
      <c r="AD75" s="163"/>
      <c r="AF75" s="167"/>
    </row>
    <row r="76" spans="2:32" x14ac:dyDescent="0.3">
      <c r="B76" s="133" t="s">
        <v>636</v>
      </c>
      <c r="D76" s="154"/>
      <c r="E76" s="130"/>
      <c r="F76" s="155"/>
      <c r="G76" s="130"/>
      <c r="H76" s="156"/>
      <c r="I76" s="130"/>
      <c r="J76" s="157"/>
      <c r="K76" s="130"/>
      <c r="L76" s="155"/>
      <c r="M76" s="130"/>
      <c r="N76" s="156"/>
      <c r="O76" s="130"/>
      <c r="P76" s="157"/>
      <c r="R76" s="159" t="s">
        <v>91</v>
      </c>
      <c r="T76" s="158" t="s">
        <v>93</v>
      </c>
      <c r="V76" s="161" t="s">
        <v>96</v>
      </c>
      <c r="X76" s="163"/>
      <c r="Z76" s="163"/>
      <c r="AA76" s="130"/>
      <c r="AB76" s="163"/>
      <c r="AC76" s="130"/>
      <c r="AD76" s="163"/>
      <c r="AF76" s="167"/>
    </row>
    <row r="77" spans="2:32" x14ac:dyDescent="0.3">
      <c r="B77" s="131" t="s">
        <v>637</v>
      </c>
      <c r="D77" s="154"/>
      <c r="E77" s="130"/>
      <c r="F77" s="155"/>
      <c r="G77" s="130"/>
      <c r="H77" s="156"/>
      <c r="I77" s="130"/>
      <c r="J77" s="157"/>
      <c r="K77" s="130"/>
      <c r="L77" s="155"/>
      <c r="M77" s="130"/>
      <c r="N77" s="156"/>
      <c r="O77" s="130"/>
      <c r="P77" s="157"/>
      <c r="R77" s="159" t="s">
        <v>91</v>
      </c>
      <c r="T77" s="158" t="s">
        <v>93</v>
      </c>
      <c r="V77" s="161" t="s">
        <v>96</v>
      </c>
      <c r="X77" s="163"/>
      <c r="Z77" s="163"/>
      <c r="AA77" s="130"/>
      <c r="AB77" s="163"/>
      <c r="AC77" s="130"/>
      <c r="AD77" s="163"/>
      <c r="AF77" s="167"/>
    </row>
    <row r="78" spans="2:32" x14ac:dyDescent="0.3">
      <c r="B78" s="133" t="s">
        <v>638</v>
      </c>
      <c r="D78" s="154"/>
      <c r="E78" s="130"/>
      <c r="F78" s="155"/>
      <c r="G78" s="130"/>
      <c r="H78" s="156"/>
      <c r="I78" s="130"/>
      <c r="J78" s="157"/>
      <c r="K78" s="130"/>
      <c r="L78" s="155"/>
      <c r="M78" s="130"/>
      <c r="N78" s="156"/>
      <c r="O78" s="130"/>
      <c r="P78" s="157"/>
      <c r="R78" s="159" t="s">
        <v>91</v>
      </c>
      <c r="T78" s="158" t="s">
        <v>93</v>
      </c>
      <c r="V78" s="161" t="s">
        <v>96</v>
      </c>
      <c r="X78" s="163"/>
      <c r="Z78" s="163"/>
      <c r="AA78" s="130"/>
      <c r="AB78" s="163"/>
      <c r="AC78" s="130"/>
      <c r="AD78" s="163"/>
      <c r="AF78" s="167"/>
    </row>
    <row r="79" spans="2:32" x14ac:dyDescent="0.3">
      <c r="B79" s="131" t="s">
        <v>639</v>
      </c>
      <c r="D79" s="154"/>
      <c r="E79" s="130"/>
      <c r="F79" s="155"/>
      <c r="G79" s="130"/>
      <c r="H79" s="156"/>
      <c r="I79" s="130"/>
      <c r="J79" s="157"/>
      <c r="K79" s="130"/>
      <c r="L79" s="155"/>
      <c r="M79" s="130"/>
      <c r="N79" s="156"/>
      <c r="O79" s="130"/>
      <c r="P79" s="157"/>
      <c r="R79" s="159" t="s">
        <v>91</v>
      </c>
      <c r="T79" s="158" t="s">
        <v>93</v>
      </c>
      <c r="V79" s="161" t="s">
        <v>96</v>
      </c>
      <c r="X79" s="163"/>
      <c r="Z79" s="163"/>
      <c r="AA79" s="130"/>
      <c r="AB79" s="163"/>
      <c r="AC79" s="130"/>
      <c r="AD79" s="163"/>
      <c r="AF79" s="167"/>
    </row>
    <row r="80" spans="2:32" x14ac:dyDescent="0.3">
      <c r="B80" s="133" t="s">
        <v>640</v>
      </c>
      <c r="D80" s="154"/>
      <c r="E80" s="130"/>
      <c r="F80" s="155"/>
      <c r="G80" s="130"/>
      <c r="H80" s="156"/>
      <c r="I80" s="130"/>
      <c r="J80" s="157"/>
      <c r="K80" s="130"/>
      <c r="L80" s="155"/>
      <c r="M80" s="130"/>
      <c r="N80" s="156"/>
      <c r="O80" s="130"/>
      <c r="P80" s="157"/>
      <c r="R80" s="159" t="s">
        <v>91</v>
      </c>
      <c r="T80" s="158" t="s">
        <v>93</v>
      </c>
      <c r="V80" s="161" t="s">
        <v>96</v>
      </c>
      <c r="X80" s="163"/>
      <c r="Z80" s="163"/>
      <c r="AA80" s="130"/>
      <c r="AB80" s="163"/>
      <c r="AC80" s="130"/>
      <c r="AD80" s="163"/>
      <c r="AF80" s="167"/>
    </row>
    <row r="81" spans="2:32" x14ac:dyDescent="0.3">
      <c r="B81" s="131" t="s">
        <v>641</v>
      </c>
      <c r="D81" s="154"/>
      <c r="E81" s="130"/>
      <c r="F81" s="155"/>
      <c r="G81" s="130"/>
      <c r="H81" s="156"/>
      <c r="I81" s="130"/>
      <c r="J81" s="157"/>
      <c r="K81" s="130"/>
      <c r="L81" s="155"/>
      <c r="M81" s="130"/>
      <c r="N81" s="156"/>
      <c r="O81" s="130"/>
      <c r="P81" s="157"/>
      <c r="R81" s="159" t="s">
        <v>91</v>
      </c>
      <c r="T81" s="158" t="s">
        <v>93</v>
      </c>
      <c r="V81" s="161" t="s">
        <v>96</v>
      </c>
      <c r="X81" s="163"/>
      <c r="Z81" s="163"/>
      <c r="AA81" s="130"/>
      <c r="AB81" s="163"/>
      <c r="AC81" s="130"/>
      <c r="AD81" s="163"/>
      <c r="AF81" s="167"/>
    </row>
    <row r="82" spans="2:32" x14ac:dyDescent="0.3">
      <c r="B82" s="133" t="s">
        <v>642</v>
      </c>
      <c r="D82" s="154"/>
      <c r="E82" s="130"/>
      <c r="F82" s="155"/>
      <c r="G82" s="130"/>
      <c r="H82" s="156"/>
      <c r="I82" s="130"/>
      <c r="J82" s="157"/>
      <c r="K82" s="130"/>
      <c r="L82" s="155"/>
      <c r="M82" s="130"/>
      <c r="N82" s="156"/>
      <c r="O82" s="130"/>
      <c r="P82" s="157"/>
      <c r="R82" s="159" t="s">
        <v>91</v>
      </c>
      <c r="T82" s="158" t="s">
        <v>93</v>
      </c>
      <c r="V82" s="161" t="s">
        <v>96</v>
      </c>
      <c r="X82" s="163"/>
      <c r="Z82" s="163"/>
      <c r="AA82" s="130"/>
      <c r="AB82" s="163"/>
      <c r="AC82" s="130"/>
      <c r="AD82" s="163"/>
      <c r="AF82" s="167"/>
    </row>
    <row r="83" spans="2:32" x14ac:dyDescent="0.3">
      <c r="B83" s="131" t="s">
        <v>643</v>
      </c>
      <c r="D83" s="154"/>
      <c r="E83" s="130"/>
      <c r="F83" s="155"/>
      <c r="G83" s="130"/>
      <c r="H83" s="156"/>
      <c r="I83" s="130"/>
      <c r="J83" s="157"/>
      <c r="K83" s="130"/>
      <c r="L83" s="155"/>
      <c r="M83" s="130"/>
      <c r="N83" s="156"/>
      <c r="O83" s="130"/>
      <c r="P83" s="157"/>
      <c r="R83" s="159" t="s">
        <v>91</v>
      </c>
      <c r="T83" s="158" t="s">
        <v>93</v>
      </c>
      <c r="V83" s="161" t="s">
        <v>96</v>
      </c>
      <c r="X83" s="163"/>
      <c r="Z83" s="163"/>
      <c r="AA83" s="130"/>
      <c r="AB83" s="163"/>
      <c r="AC83" s="130"/>
      <c r="AD83" s="163"/>
      <c r="AF83" s="167"/>
    </row>
    <row r="84" spans="2:32" x14ac:dyDescent="0.3">
      <c r="B84" s="133" t="s">
        <v>644</v>
      </c>
      <c r="D84" s="154"/>
      <c r="E84" s="130"/>
      <c r="F84" s="155"/>
      <c r="G84" s="130"/>
      <c r="H84" s="156"/>
      <c r="I84" s="130"/>
      <c r="J84" s="157"/>
      <c r="K84" s="130"/>
      <c r="L84" s="155"/>
      <c r="M84" s="130"/>
      <c r="N84" s="156"/>
      <c r="O84" s="130"/>
      <c r="P84" s="157"/>
      <c r="R84" s="159" t="s">
        <v>91</v>
      </c>
      <c r="T84" s="158" t="s">
        <v>93</v>
      </c>
      <c r="V84" s="161" t="s">
        <v>96</v>
      </c>
      <c r="X84" s="163"/>
      <c r="Z84" s="163"/>
      <c r="AA84" s="130"/>
      <c r="AB84" s="163"/>
      <c r="AC84" s="130"/>
      <c r="AD84" s="163"/>
      <c r="AF84" s="167"/>
    </row>
    <row r="85" spans="2:32" x14ac:dyDescent="0.3">
      <c r="B85" s="131" t="s">
        <v>645</v>
      </c>
      <c r="D85" s="154"/>
      <c r="E85" s="130"/>
      <c r="F85" s="155"/>
      <c r="G85" s="130"/>
      <c r="H85" s="156"/>
      <c r="I85" s="130"/>
      <c r="J85" s="157"/>
      <c r="K85" s="130"/>
      <c r="L85" s="155"/>
      <c r="M85" s="130"/>
      <c r="N85" s="156"/>
      <c r="O85" s="130"/>
      <c r="P85" s="157"/>
      <c r="R85" s="159" t="s">
        <v>91</v>
      </c>
      <c r="T85" s="158" t="s">
        <v>93</v>
      </c>
      <c r="V85" s="161" t="s">
        <v>96</v>
      </c>
      <c r="X85" s="163"/>
      <c r="Z85" s="163"/>
      <c r="AA85" s="130"/>
      <c r="AB85" s="163"/>
      <c r="AC85" s="130"/>
      <c r="AD85" s="163"/>
      <c r="AF85" s="167"/>
    </row>
    <row r="86" spans="2:32" x14ac:dyDescent="0.3">
      <c r="B86" s="133" t="s">
        <v>646</v>
      </c>
      <c r="D86" s="154"/>
      <c r="E86" s="130"/>
      <c r="F86" s="155"/>
      <c r="G86" s="130"/>
      <c r="H86" s="156"/>
      <c r="I86" s="130"/>
      <c r="J86" s="157"/>
      <c r="K86" s="130"/>
      <c r="L86" s="155"/>
      <c r="M86" s="130"/>
      <c r="N86" s="156"/>
      <c r="O86" s="130"/>
      <c r="P86" s="157"/>
      <c r="R86" s="159" t="s">
        <v>91</v>
      </c>
      <c r="T86" s="158" t="s">
        <v>93</v>
      </c>
      <c r="V86" s="161" t="s">
        <v>96</v>
      </c>
      <c r="X86" s="163"/>
      <c r="Z86" s="163"/>
      <c r="AA86" s="130"/>
      <c r="AB86" s="163"/>
      <c r="AC86" s="130"/>
      <c r="AD86" s="163"/>
      <c r="AF86" s="167"/>
    </row>
    <row r="87" spans="2:32" x14ac:dyDescent="0.3">
      <c r="B87" s="131" t="s">
        <v>647</v>
      </c>
      <c r="D87" s="154"/>
      <c r="E87" s="130"/>
      <c r="F87" s="155"/>
      <c r="G87" s="130"/>
      <c r="H87" s="156"/>
      <c r="I87" s="130"/>
      <c r="J87" s="157"/>
      <c r="K87" s="130"/>
      <c r="L87" s="155"/>
      <c r="M87" s="130"/>
      <c r="N87" s="156"/>
      <c r="O87" s="130"/>
      <c r="P87" s="157"/>
      <c r="R87" s="159" t="s">
        <v>91</v>
      </c>
      <c r="T87" s="158" t="s">
        <v>93</v>
      </c>
      <c r="V87" s="161" t="s">
        <v>96</v>
      </c>
      <c r="X87" s="163"/>
      <c r="Z87" s="163"/>
      <c r="AA87" s="130"/>
      <c r="AB87" s="163"/>
      <c r="AC87" s="130"/>
      <c r="AD87" s="163"/>
      <c r="AF87" s="167"/>
    </row>
    <row r="88" spans="2:32" x14ac:dyDescent="0.3">
      <c r="B88" s="133" t="s">
        <v>648</v>
      </c>
      <c r="D88" s="154"/>
      <c r="E88" s="130"/>
      <c r="F88" s="155"/>
      <c r="G88" s="130"/>
      <c r="H88" s="156"/>
      <c r="I88" s="130"/>
      <c r="J88" s="157"/>
      <c r="K88" s="130"/>
      <c r="L88" s="155"/>
      <c r="M88" s="130"/>
      <c r="N88" s="156"/>
      <c r="O88" s="130"/>
      <c r="P88" s="157"/>
      <c r="R88" s="159" t="s">
        <v>91</v>
      </c>
      <c r="T88" s="158" t="s">
        <v>93</v>
      </c>
      <c r="V88" s="161" t="s">
        <v>96</v>
      </c>
      <c r="X88" s="163"/>
      <c r="Z88" s="163"/>
      <c r="AA88" s="130"/>
      <c r="AB88" s="163"/>
      <c r="AC88" s="130"/>
      <c r="AD88" s="163"/>
      <c r="AF88" s="167"/>
    </row>
    <row r="89" spans="2:32" x14ac:dyDescent="0.3">
      <c r="B89" s="131" t="s">
        <v>649</v>
      </c>
      <c r="D89" s="154"/>
      <c r="E89" s="130"/>
      <c r="F89" s="155"/>
      <c r="G89" s="130"/>
      <c r="H89" s="156"/>
      <c r="I89" s="130"/>
      <c r="J89" s="157"/>
      <c r="K89" s="130"/>
      <c r="L89" s="155"/>
      <c r="M89" s="130"/>
      <c r="N89" s="156"/>
      <c r="O89" s="130"/>
      <c r="P89" s="157"/>
      <c r="R89" s="159" t="s">
        <v>91</v>
      </c>
      <c r="T89" s="158" t="s">
        <v>93</v>
      </c>
      <c r="V89" s="161" t="s">
        <v>96</v>
      </c>
      <c r="X89" s="163"/>
      <c r="Z89" s="163"/>
      <c r="AA89" s="130"/>
      <c r="AB89" s="163"/>
      <c r="AC89" s="130"/>
      <c r="AD89" s="163"/>
      <c r="AF89" s="167"/>
    </row>
    <row r="90" spans="2:32" x14ac:dyDescent="0.3">
      <c r="B90" s="133" t="s">
        <v>650</v>
      </c>
      <c r="D90" s="154"/>
      <c r="E90" s="130"/>
      <c r="F90" s="155"/>
      <c r="G90" s="130"/>
      <c r="H90" s="156"/>
      <c r="I90" s="130"/>
      <c r="J90" s="157"/>
      <c r="K90" s="130"/>
      <c r="L90" s="155"/>
      <c r="M90" s="130"/>
      <c r="N90" s="156"/>
      <c r="O90" s="130"/>
      <c r="P90" s="157"/>
      <c r="R90" s="159" t="s">
        <v>91</v>
      </c>
      <c r="T90" s="158" t="s">
        <v>93</v>
      </c>
      <c r="V90" s="161" t="s">
        <v>96</v>
      </c>
      <c r="X90" s="163"/>
      <c r="Z90" s="163"/>
      <c r="AA90" s="130"/>
      <c r="AB90" s="163"/>
      <c r="AC90" s="130"/>
      <c r="AD90" s="163"/>
      <c r="AF90" s="167"/>
    </row>
    <row r="91" spans="2:32" x14ac:dyDescent="0.3">
      <c r="B91" s="131" t="s">
        <v>651</v>
      </c>
      <c r="D91" s="154"/>
      <c r="E91" s="130"/>
      <c r="F91" s="155"/>
      <c r="G91" s="130"/>
      <c r="H91" s="156"/>
      <c r="I91" s="130"/>
      <c r="J91" s="157"/>
      <c r="K91" s="130"/>
      <c r="L91" s="155"/>
      <c r="M91" s="130"/>
      <c r="N91" s="156"/>
      <c r="O91" s="130"/>
      <c r="P91" s="157"/>
      <c r="R91" s="159" t="s">
        <v>91</v>
      </c>
      <c r="T91" s="158" t="s">
        <v>93</v>
      </c>
      <c r="V91" s="161" t="s">
        <v>96</v>
      </c>
      <c r="X91" s="163"/>
      <c r="Z91" s="163"/>
      <c r="AA91" s="130"/>
      <c r="AB91" s="163"/>
      <c r="AC91" s="130"/>
      <c r="AD91" s="163"/>
      <c r="AF91" s="167"/>
    </row>
    <row r="92" spans="2:32" x14ac:dyDescent="0.3">
      <c r="B92" s="133" t="s">
        <v>652</v>
      </c>
      <c r="D92" s="154"/>
      <c r="E92" s="130"/>
      <c r="F92" s="155"/>
      <c r="G92" s="130"/>
      <c r="H92" s="156"/>
      <c r="I92" s="130"/>
      <c r="J92" s="157"/>
      <c r="K92" s="130"/>
      <c r="L92" s="155"/>
      <c r="M92" s="130"/>
      <c r="N92" s="156"/>
      <c r="O92" s="130"/>
      <c r="P92" s="157"/>
      <c r="R92" s="159" t="s">
        <v>91</v>
      </c>
      <c r="T92" s="158" t="s">
        <v>93</v>
      </c>
      <c r="V92" s="161" t="s">
        <v>96</v>
      </c>
      <c r="X92" s="163"/>
      <c r="Z92" s="163"/>
      <c r="AA92" s="130"/>
      <c r="AB92" s="163"/>
      <c r="AC92" s="130"/>
      <c r="AD92" s="163"/>
      <c r="AF92" s="167"/>
    </row>
    <row r="93" spans="2:32" x14ac:dyDescent="0.3">
      <c r="B93" s="131" t="s">
        <v>653</v>
      </c>
      <c r="D93" s="154"/>
      <c r="E93" s="130"/>
      <c r="F93" s="155"/>
      <c r="G93" s="130"/>
      <c r="H93" s="156"/>
      <c r="I93" s="130"/>
      <c r="J93" s="157"/>
      <c r="K93" s="130"/>
      <c r="L93" s="155"/>
      <c r="M93" s="130"/>
      <c r="N93" s="156"/>
      <c r="O93" s="130"/>
      <c r="P93" s="157"/>
      <c r="R93" s="159" t="s">
        <v>91</v>
      </c>
      <c r="T93" s="158" t="s">
        <v>93</v>
      </c>
      <c r="V93" s="161" t="s">
        <v>96</v>
      </c>
      <c r="X93" s="163"/>
      <c r="Z93" s="163"/>
      <c r="AA93" s="130"/>
      <c r="AB93" s="163"/>
      <c r="AC93" s="130"/>
      <c r="AD93" s="163"/>
      <c r="AF93" s="167"/>
    </row>
    <row r="94" spans="2:32" x14ac:dyDescent="0.3">
      <c r="B94" s="133" t="s">
        <v>654</v>
      </c>
      <c r="D94" s="154"/>
      <c r="E94" s="130"/>
      <c r="F94" s="155"/>
      <c r="G94" s="130"/>
      <c r="H94" s="156"/>
      <c r="I94" s="130"/>
      <c r="J94" s="157"/>
      <c r="K94" s="130"/>
      <c r="L94" s="155"/>
      <c r="M94" s="130"/>
      <c r="N94" s="156"/>
      <c r="O94" s="130"/>
      <c r="P94" s="157"/>
      <c r="R94" s="159" t="s">
        <v>91</v>
      </c>
      <c r="T94" s="158" t="s">
        <v>93</v>
      </c>
      <c r="V94" s="161" t="s">
        <v>96</v>
      </c>
      <c r="X94" s="163"/>
      <c r="Z94" s="163"/>
      <c r="AA94" s="130"/>
      <c r="AB94" s="163"/>
      <c r="AC94" s="130"/>
      <c r="AD94" s="163"/>
      <c r="AF94" s="167"/>
    </row>
    <row r="95" spans="2:32" x14ac:dyDescent="0.3">
      <c r="B95" s="131" t="s">
        <v>655</v>
      </c>
      <c r="D95" s="154"/>
      <c r="E95" s="130"/>
      <c r="F95" s="155"/>
      <c r="G95" s="130"/>
      <c r="H95" s="156"/>
      <c r="I95" s="130"/>
      <c r="J95" s="157"/>
      <c r="K95" s="130"/>
      <c r="L95" s="155"/>
      <c r="M95" s="130"/>
      <c r="N95" s="156"/>
      <c r="O95" s="130"/>
      <c r="P95" s="157"/>
      <c r="R95" s="159" t="s">
        <v>91</v>
      </c>
      <c r="T95" s="158" t="s">
        <v>93</v>
      </c>
      <c r="V95" s="161" t="s">
        <v>96</v>
      </c>
      <c r="X95" s="163"/>
      <c r="Z95" s="163"/>
      <c r="AA95" s="130"/>
      <c r="AB95" s="163"/>
      <c r="AC95" s="130"/>
      <c r="AD95" s="163"/>
      <c r="AF95" s="167"/>
    </row>
    <row r="96" spans="2:32" x14ac:dyDescent="0.3">
      <c r="B96" s="133" t="s">
        <v>656</v>
      </c>
      <c r="D96" s="154"/>
      <c r="E96" s="130"/>
      <c r="F96" s="155"/>
      <c r="G96" s="130"/>
      <c r="H96" s="156"/>
      <c r="I96" s="130"/>
      <c r="J96" s="157"/>
      <c r="K96" s="130"/>
      <c r="L96" s="155"/>
      <c r="M96" s="130"/>
      <c r="N96" s="156"/>
      <c r="O96" s="130"/>
      <c r="P96" s="157"/>
      <c r="R96" s="159" t="s">
        <v>91</v>
      </c>
      <c r="T96" s="158" t="s">
        <v>93</v>
      </c>
      <c r="V96" s="161" t="s">
        <v>96</v>
      </c>
      <c r="X96" s="163"/>
      <c r="Z96" s="163"/>
      <c r="AA96" s="130"/>
      <c r="AB96" s="163"/>
      <c r="AC96" s="130"/>
      <c r="AD96" s="163"/>
      <c r="AF96" s="167"/>
    </row>
    <row r="97" spans="2:32" x14ac:dyDescent="0.3">
      <c r="B97" s="131" t="s">
        <v>657</v>
      </c>
      <c r="D97" s="154"/>
      <c r="E97" s="130"/>
      <c r="F97" s="155"/>
      <c r="G97" s="130"/>
      <c r="H97" s="156"/>
      <c r="I97" s="130"/>
      <c r="J97" s="157"/>
      <c r="K97" s="130"/>
      <c r="L97" s="155"/>
      <c r="M97" s="130"/>
      <c r="N97" s="156"/>
      <c r="O97" s="130"/>
      <c r="P97" s="157"/>
      <c r="R97" s="159" t="s">
        <v>91</v>
      </c>
      <c r="T97" s="158" t="s">
        <v>93</v>
      </c>
      <c r="V97" s="161" t="s">
        <v>96</v>
      </c>
      <c r="X97" s="163"/>
      <c r="Z97" s="163"/>
      <c r="AA97" s="130"/>
      <c r="AB97" s="163"/>
      <c r="AC97" s="130"/>
      <c r="AD97" s="163"/>
      <c r="AF97" s="167"/>
    </row>
    <row r="98" spans="2:32" x14ac:dyDescent="0.3">
      <c r="B98" s="133" t="s">
        <v>658</v>
      </c>
      <c r="D98" s="154"/>
      <c r="E98" s="130"/>
      <c r="F98" s="155"/>
      <c r="G98" s="130"/>
      <c r="H98" s="156"/>
      <c r="I98" s="130"/>
      <c r="J98" s="157"/>
      <c r="K98" s="130"/>
      <c r="L98" s="155"/>
      <c r="M98" s="130"/>
      <c r="N98" s="156"/>
      <c r="O98" s="130"/>
      <c r="P98" s="157"/>
      <c r="R98" s="159" t="s">
        <v>91</v>
      </c>
      <c r="T98" s="158" t="s">
        <v>93</v>
      </c>
      <c r="V98" s="161" t="s">
        <v>96</v>
      </c>
      <c r="X98" s="163"/>
      <c r="Z98" s="163"/>
      <c r="AA98" s="130"/>
      <c r="AB98" s="163"/>
      <c r="AC98" s="130"/>
      <c r="AD98" s="163"/>
      <c r="AF98" s="167"/>
    </row>
    <row r="99" spans="2:32" x14ac:dyDescent="0.3">
      <c r="B99" s="131" t="s">
        <v>659</v>
      </c>
      <c r="D99" s="154"/>
      <c r="E99" s="130"/>
      <c r="F99" s="155"/>
      <c r="G99" s="130"/>
      <c r="H99" s="156"/>
      <c r="I99" s="130"/>
      <c r="J99" s="157"/>
      <c r="K99" s="130"/>
      <c r="L99" s="155"/>
      <c r="M99" s="130"/>
      <c r="N99" s="156"/>
      <c r="O99" s="130"/>
      <c r="P99" s="157"/>
      <c r="R99" s="159" t="s">
        <v>91</v>
      </c>
      <c r="T99" s="158" t="s">
        <v>93</v>
      </c>
      <c r="V99" s="161" t="s">
        <v>96</v>
      </c>
      <c r="X99" s="163"/>
      <c r="Z99" s="163"/>
      <c r="AA99" s="130"/>
      <c r="AB99" s="163"/>
      <c r="AC99" s="130"/>
      <c r="AD99" s="163"/>
      <c r="AF99" s="167"/>
    </row>
    <row r="100" spans="2:32" x14ac:dyDescent="0.3">
      <c r="B100" s="133" t="s">
        <v>660</v>
      </c>
      <c r="D100" s="154"/>
      <c r="E100" s="130"/>
      <c r="F100" s="155"/>
      <c r="G100" s="130"/>
      <c r="H100" s="156"/>
      <c r="I100" s="130"/>
      <c r="J100" s="157"/>
      <c r="K100" s="130"/>
      <c r="L100" s="155"/>
      <c r="M100" s="130"/>
      <c r="N100" s="156"/>
      <c r="O100" s="130"/>
      <c r="P100" s="157"/>
      <c r="R100" s="159" t="s">
        <v>91</v>
      </c>
      <c r="T100" s="158" t="s">
        <v>93</v>
      </c>
      <c r="V100" s="161" t="s">
        <v>96</v>
      </c>
      <c r="X100" s="163"/>
      <c r="Z100" s="163"/>
      <c r="AA100" s="130"/>
      <c r="AB100" s="163"/>
      <c r="AC100" s="130"/>
      <c r="AD100" s="163"/>
      <c r="AF100" s="167"/>
    </row>
    <row r="101" spans="2:32" x14ac:dyDescent="0.3">
      <c r="B101" s="131" t="s">
        <v>661</v>
      </c>
      <c r="D101" s="154"/>
      <c r="E101" s="130"/>
      <c r="F101" s="155"/>
      <c r="G101" s="130"/>
      <c r="H101" s="156"/>
      <c r="I101" s="130"/>
      <c r="J101" s="157"/>
      <c r="K101" s="130"/>
      <c r="L101" s="155"/>
      <c r="M101" s="130"/>
      <c r="N101" s="156"/>
      <c r="O101" s="130"/>
      <c r="P101" s="157"/>
      <c r="R101" s="159" t="s">
        <v>91</v>
      </c>
      <c r="T101" s="158" t="s">
        <v>756</v>
      </c>
      <c r="V101" s="161" t="s">
        <v>96</v>
      </c>
      <c r="X101" s="163"/>
      <c r="Z101" s="163"/>
      <c r="AA101" s="130"/>
      <c r="AB101" s="163"/>
      <c r="AC101" s="130"/>
      <c r="AD101" s="163"/>
      <c r="AF101" s="167"/>
    </row>
    <row r="102" spans="2:32" x14ac:dyDescent="0.3">
      <c r="B102" s="133" t="s">
        <v>662</v>
      </c>
      <c r="D102" s="154"/>
      <c r="E102" s="130"/>
      <c r="F102" s="155"/>
      <c r="G102" s="130"/>
      <c r="H102" s="156"/>
      <c r="I102" s="130"/>
      <c r="J102" s="157"/>
      <c r="K102" s="130"/>
      <c r="L102" s="155"/>
      <c r="M102" s="130"/>
      <c r="N102" s="156"/>
      <c r="O102" s="130"/>
      <c r="P102" s="157"/>
      <c r="R102" s="159" t="s">
        <v>91</v>
      </c>
      <c r="T102" s="158" t="s">
        <v>93</v>
      </c>
      <c r="V102" s="161" t="s">
        <v>96</v>
      </c>
      <c r="X102" s="163"/>
      <c r="Z102" s="163"/>
      <c r="AA102" s="130"/>
      <c r="AB102" s="163"/>
      <c r="AC102" s="130"/>
      <c r="AD102" s="163"/>
      <c r="AF102" s="167"/>
    </row>
    <row r="103" spans="2:32" x14ac:dyDescent="0.3">
      <c r="B103" s="131" t="s">
        <v>663</v>
      </c>
      <c r="D103" s="154"/>
      <c r="E103" s="130"/>
      <c r="F103" s="155"/>
      <c r="G103" s="130"/>
      <c r="H103" s="156"/>
      <c r="I103" s="130"/>
      <c r="J103" s="157"/>
      <c r="K103" s="130"/>
      <c r="L103" s="155"/>
      <c r="M103" s="130"/>
      <c r="N103" s="156"/>
      <c r="O103" s="130"/>
      <c r="P103" s="157"/>
      <c r="R103" s="159" t="s">
        <v>91</v>
      </c>
      <c r="T103" s="158" t="s">
        <v>93</v>
      </c>
      <c r="V103" s="161" t="s">
        <v>96</v>
      </c>
      <c r="X103" s="163"/>
      <c r="Z103" s="163"/>
      <c r="AA103" s="130"/>
      <c r="AB103" s="163"/>
      <c r="AC103" s="130"/>
      <c r="AD103" s="163"/>
      <c r="AF103" s="167"/>
    </row>
    <row r="104" spans="2:32" x14ac:dyDescent="0.3">
      <c r="B104" s="133" t="s">
        <v>664</v>
      </c>
      <c r="D104" s="154"/>
      <c r="E104" s="130"/>
      <c r="F104" s="155"/>
      <c r="G104" s="130"/>
      <c r="H104" s="156"/>
      <c r="I104" s="130"/>
      <c r="J104" s="157"/>
      <c r="K104" s="130"/>
      <c r="L104" s="155"/>
      <c r="M104" s="130"/>
      <c r="N104" s="156"/>
      <c r="O104" s="130"/>
      <c r="P104" s="157"/>
      <c r="R104" s="159" t="s">
        <v>91</v>
      </c>
      <c r="T104" s="158" t="s">
        <v>93</v>
      </c>
      <c r="V104" s="161" t="s">
        <v>96</v>
      </c>
      <c r="X104" s="163"/>
      <c r="Z104" s="163"/>
      <c r="AA104" s="130"/>
      <c r="AB104" s="163"/>
      <c r="AC104" s="130"/>
      <c r="AD104" s="163"/>
      <c r="AF104" s="167"/>
    </row>
    <row r="105" spans="2:32" x14ac:dyDescent="0.3">
      <c r="B105" s="131" t="s">
        <v>665</v>
      </c>
      <c r="D105" s="154"/>
      <c r="E105" s="130"/>
      <c r="F105" s="155"/>
      <c r="G105" s="130"/>
      <c r="H105" s="156"/>
      <c r="I105" s="130"/>
      <c r="J105" s="157"/>
      <c r="K105" s="130"/>
      <c r="L105" s="155"/>
      <c r="M105" s="130"/>
      <c r="N105" s="156"/>
      <c r="O105" s="130"/>
      <c r="P105" s="157"/>
      <c r="R105" s="159" t="s">
        <v>91</v>
      </c>
      <c r="T105" s="158" t="s">
        <v>93</v>
      </c>
      <c r="V105" s="161" t="s">
        <v>96</v>
      </c>
      <c r="X105" s="163"/>
      <c r="Z105" s="163"/>
      <c r="AA105" s="130"/>
      <c r="AB105" s="163"/>
      <c r="AC105" s="130"/>
      <c r="AD105" s="163"/>
      <c r="AF105" s="167"/>
    </row>
    <row r="106" spans="2:32" x14ac:dyDescent="0.3">
      <c r="B106" s="133" t="s">
        <v>666</v>
      </c>
      <c r="D106" s="154"/>
      <c r="E106" s="130"/>
      <c r="F106" s="155"/>
      <c r="G106" s="130"/>
      <c r="H106" s="156"/>
      <c r="I106" s="130"/>
      <c r="J106" s="157"/>
      <c r="K106" s="130"/>
      <c r="L106" s="155"/>
      <c r="M106" s="130"/>
      <c r="N106" s="156"/>
      <c r="O106" s="130"/>
      <c r="P106" s="157"/>
      <c r="R106" s="159" t="s">
        <v>91</v>
      </c>
      <c r="T106" s="158" t="s">
        <v>93</v>
      </c>
      <c r="V106" s="161" t="s">
        <v>96</v>
      </c>
      <c r="X106" s="163"/>
      <c r="Z106" s="163"/>
      <c r="AA106" s="130"/>
      <c r="AB106" s="163"/>
      <c r="AC106" s="130"/>
      <c r="AD106" s="163"/>
      <c r="AF106" s="167"/>
    </row>
    <row r="107" spans="2:32" x14ac:dyDescent="0.3">
      <c r="B107" s="131" t="s">
        <v>667</v>
      </c>
      <c r="D107" s="154"/>
      <c r="E107" s="130"/>
      <c r="F107" s="155"/>
      <c r="G107" s="130"/>
      <c r="H107" s="156"/>
      <c r="I107" s="130"/>
      <c r="J107" s="157"/>
      <c r="K107" s="130"/>
      <c r="L107" s="155"/>
      <c r="M107" s="130"/>
      <c r="N107" s="156"/>
      <c r="O107" s="130"/>
      <c r="P107" s="157"/>
      <c r="R107" s="159" t="s">
        <v>91</v>
      </c>
      <c r="T107" s="158" t="s">
        <v>93</v>
      </c>
      <c r="V107" s="161" t="s">
        <v>96</v>
      </c>
      <c r="X107" s="163"/>
      <c r="Z107" s="163"/>
      <c r="AA107" s="130"/>
      <c r="AB107" s="163"/>
      <c r="AC107" s="130"/>
      <c r="AD107" s="163"/>
      <c r="AF107" s="167"/>
    </row>
    <row r="108" spans="2:32" x14ac:dyDescent="0.3">
      <c r="B108" s="133" t="s">
        <v>668</v>
      </c>
      <c r="D108" s="154"/>
      <c r="E108" s="130"/>
      <c r="F108" s="155"/>
      <c r="G108" s="130"/>
      <c r="H108" s="156"/>
      <c r="I108" s="130"/>
      <c r="J108" s="157"/>
      <c r="K108" s="130"/>
      <c r="L108" s="155"/>
      <c r="M108" s="130"/>
      <c r="N108" s="156"/>
      <c r="O108" s="130"/>
      <c r="P108" s="157"/>
      <c r="Q108" s="132"/>
      <c r="R108" s="159" t="s">
        <v>91</v>
      </c>
      <c r="S108" s="132"/>
      <c r="T108" s="158" t="s">
        <v>93</v>
      </c>
      <c r="U108" s="132"/>
      <c r="V108" s="159" t="s">
        <v>96</v>
      </c>
      <c r="X108" s="164"/>
      <c r="Z108" s="164"/>
      <c r="AA108" s="130"/>
      <c r="AB108" s="164"/>
      <c r="AC108" s="130"/>
      <c r="AD108" s="164"/>
      <c r="AF108" s="168"/>
    </row>
    <row r="109" spans="2:32" x14ac:dyDescent="0.3">
      <c r="B109" s="131" t="s">
        <v>669</v>
      </c>
      <c r="D109" s="154"/>
      <c r="E109" s="130"/>
      <c r="F109" s="155"/>
      <c r="G109" s="130"/>
      <c r="H109" s="156"/>
      <c r="I109" s="130"/>
      <c r="J109" s="157"/>
      <c r="K109" s="130"/>
      <c r="L109" s="155"/>
      <c r="M109" s="130"/>
      <c r="N109" s="156"/>
      <c r="O109" s="130"/>
      <c r="P109" s="157"/>
      <c r="R109" s="159" t="s">
        <v>91</v>
      </c>
      <c r="T109" s="158" t="s">
        <v>93</v>
      </c>
      <c r="V109" s="161" t="s">
        <v>96</v>
      </c>
      <c r="X109" s="163"/>
      <c r="Z109" s="163"/>
      <c r="AA109" s="130"/>
      <c r="AB109" s="163"/>
      <c r="AC109" s="130"/>
      <c r="AD109" s="163"/>
      <c r="AF109" s="167"/>
    </row>
    <row r="110" spans="2:32" x14ac:dyDescent="0.3">
      <c r="B110" s="133" t="s">
        <v>670</v>
      </c>
      <c r="D110" s="154"/>
      <c r="E110" s="130"/>
      <c r="F110" s="155"/>
      <c r="G110" s="130"/>
      <c r="H110" s="156"/>
      <c r="I110" s="130"/>
      <c r="J110" s="157"/>
      <c r="K110" s="130"/>
      <c r="L110" s="155"/>
      <c r="M110" s="130"/>
      <c r="N110" s="156"/>
      <c r="O110" s="130"/>
      <c r="P110" s="157"/>
      <c r="Q110" s="132"/>
      <c r="R110" s="159" t="s">
        <v>91</v>
      </c>
      <c r="S110" s="132"/>
      <c r="T110" s="158" t="s">
        <v>93</v>
      </c>
      <c r="U110" s="132"/>
      <c r="V110" s="159" t="s">
        <v>96</v>
      </c>
      <c r="X110" s="164"/>
      <c r="Z110" s="164"/>
      <c r="AA110" s="130"/>
      <c r="AB110" s="164"/>
      <c r="AC110" s="130"/>
      <c r="AD110" s="164"/>
      <c r="AF110" s="168"/>
    </row>
    <row r="111" spans="2:32" x14ac:dyDescent="0.3">
      <c r="B111" s="131" t="s">
        <v>671</v>
      </c>
      <c r="D111" s="154"/>
      <c r="E111" s="130"/>
      <c r="F111" s="155"/>
      <c r="G111" s="130"/>
      <c r="H111" s="156"/>
      <c r="I111" s="130"/>
      <c r="J111" s="157"/>
      <c r="K111" s="130"/>
      <c r="L111" s="155"/>
      <c r="M111" s="130"/>
      <c r="N111" s="156"/>
      <c r="O111" s="130"/>
      <c r="P111" s="157"/>
      <c r="R111" s="159" t="s">
        <v>91</v>
      </c>
      <c r="T111" s="158" t="s">
        <v>93</v>
      </c>
      <c r="V111" s="161" t="s">
        <v>96</v>
      </c>
      <c r="X111" s="163"/>
      <c r="Z111" s="163"/>
      <c r="AA111" s="130"/>
      <c r="AB111" s="163"/>
      <c r="AC111" s="130"/>
      <c r="AD111" s="163"/>
      <c r="AF111" s="167"/>
    </row>
    <row r="112" spans="2:32" x14ac:dyDescent="0.3">
      <c r="B112" s="133" t="s">
        <v>672</v>
      </c>
      <c r="D112" s="154"/>
      <c r="E112" s="130"/>
      <c r="F112" s="155"/>
      <c r="G112" s="130"/>
      <c r="H112" s="156"/>
      <c r="I112" s="130"/>
      <c r="J112" s="157"/>
      <c r="K112" s="130"/>
      <c r="L112" s="155"/>
      <c r="M112" s="130"/>
      <c r="N112" s="156"/>
      <c r="O112" s="130"/>
      <c r="P112" s="157"/>
      <c r="Q112" s="132"/>
      <c r="R112" s="159" t="s">
        <v>91</v>
      </c>
      <c r="S112" s="132"/>
      <c r="T112" s="158" t="s">
        <v>93</v>
      </c>
      <c r="U112" s="132"/>
      <c r="V112" s="159" t="s">
        <v>96</v>
      </c>
      <c r="X112" s="164"/>
      <c r="Z112" s="164"/>
      <c r="AA112" s="130"/>
      <c r="AB112" s="164"/>
      <c r="AC112" s="130"/>
      <c r="AD112" s="164"/>
      <c r="AF112" s="168"/>
    </row>
    <row r="113" spans="2:32" x14ac:dyDescent="0.3">
      <c r="B113" s="131" t="s">
        <v>673</v>
      </c>
      <c r="D113" s="154"/>
      <c r="E113" s="130"/>
      <c r="F113" s="155"/>
      <c r="G113" s="130"/>
      <c r="H113" s="156"/>
      <c r="I113" s="130"/>
      <c r="J113" s="157"/>
      <c r="K113" s="130"/>
      <c r="L113" s="155"/>
      <c r="M113" s="130"/>
      <c r="N113" s="156"/>
      <c r="O113" s="130"/>
      <c r="P113" s="157"/>
      <c r="R113" s="159" t="s">
        <v>91</v>
      </c>
      <c r="T113" s="158" t="s">
        <v>93</v>
      </c>
      <c r="V113" s="161" t="s">
        <v>96</v>
      </c>
      <c r="X113" s="163"/>
      <c r="Z113" s="163"/>
      <c r="AA113" s="130"/>
      <c r="AB113" s="163"/>
      <c r="AC113" s="130"/>
      <c r="AD113" s="163"/>
      <c r="AF113" s="167"/>
    </row>
    <row r="114" spans="2:32" x14ac:dyDescent="0.3">
      <c r="B114" s="133" t="s">
        <v>674</v>
      </c>
      <c r="D114" s="154"/>
      <c r="E114" s="130"/>
      <c r="F114" s="155"/>
      <c r="G114" s="130"/>
      <c r="H114" s="156"/>
      <c r="I114" s="130"/>
      <c r="J114" s="157"/>
      <c r="K114" s="130"/>
      <c r="L114" s="155"/>
      <c r="M114" s="130"/>
      <c r="N114" s="156"/>
      <c r="O114" s="130"/>
      <c r="P114" s="157"/>
      <c r="Q114" s="132"/>
      <c r="R114" s="159" t="s">
        <v>91</v>
      </c>
      <c r="S114" s="132"/>
      <c r="T114" s="158" t="s">
        <v>93</v>
      </c>
      <c r="U114" s="132"/>
      <c r="V114" s="159" t="s">
        <v>96</v>
      </c>
      <c r="X114" s="164"/>
      <c r="Z114" s="164"/>
      <c r="AA114" s="130"/>
      <c r="AB114" s="164"/>
      <c r="AC114" s="130"/>
      <c r="AD114" s="164"/>
      <c r="AF114" s="168"/>
    </row>
    <row r="115" spans="2:32" x14ac:dyDescent="0.3">
      <c r="B115" s="131" t="s">
        <v>675</v>
      </c>
      <c r="D115" s="154"/>
      <c r="E115" s="130"/>
      <c r="F115" s="155"/>
      <c r="G115" s="130"/>
      <c r="H115" s="156"/>
      <c r="I115" s="130"/>
      <c r="J115" s="157"/>
      <c r="K115" s="130"/>
      <c r="L115" s="155"/>
      <c r="M115" s="130"/>
      <c r="N115" s="156"/>
      <c r="O115" s="130"/>
      <c r="P115" s="157"/>
      <c r="R115" s="159" t="s">
        <v>91</v>
      </c>
      <c r="T115" s="158" t="s">
        <v>93</v>
      </c>
      <c r="V115" s="161" t="s">
        <v>96</v>
      </c>
      <c r="X115" s="163"/>
      <c r="Z115" s="163"/>
      <c r="AA115" s="130"/>
      <c r="AB115" s="163"/>
      <c r="AC115" s="130"/>
      <c r="AD115" s="163"/>
      <c r="AF115" s="167"/>
    </row>
    <row r="116" spans="2:32" x14ac:dyDescent="0.3">
      <c r="B116" s="133" t="s">
        <v>676</v>
      </c>
      <c r="D116" s="154"/>
      <c r="E116" s="130"/>
      <c r="F116" s="155"/>
      <c r="G116" s="130"/>
      <c r="H116" s="156"/>
      <c r="I116" s="130"/>
      <c r="J116" s="157"/>
      <c r="K116" s="130"/>
      <c r="L116" s="155"/>
      <c r="M116" s="130"/>
      <c r="N116" s="156"/>
      <c r="O116" s="130"/>
      <c r="P116" s="157"/>
      <c r="Q116" s="132"/>
      <c r="R116" s="159" t="s">
        <v>91</v>
      </c>
      <c r="S116" s="132"/>
      <c r="T116" s="158" t="s">
        <v>93</v>
      </c>
      <c r="U116" s="132"/>
      <c r="V116" s="159" t="s">
        <v>96</v>
      </c>
      <c r="X116" s="164"/>
      <c r="Z116" s="164"/>
      <c r="AA116" s="130"/>
      <c r="AB116" s="164"/>
      <c r="AC116" s="130"/>
      <c r="AD116" s="164"/>
      <c r="AF116" s="168"/>
    </row>
    <row r="117" spans="2:32" x14ac:dyDescent="0.3">
      <c r="B117" s="131" t="s">
        <v>677</v>
      </c>
      <c r="D117" s="154"/>
      <c r="E117" s="130"/>
      <c r="F117" s="155"/>
      <c r="G117" s="130"/>
      <c r="H117" s="156"/>
      <c r="I117" s="130"/>
      <c r="J117" s="157"/>
      <c r="K117" s="130"/>
      <c r="L117" s="155"/>
      <c r="M117" s="130"/>
      <c r="N117" s="156"/>
      <c r="O117" s="130"/>
      <c r="P117" s="157"/>
      <c r="R117" s="159" t="s">
        <v>91</v>
      </c>
      <c r="T117" s="158" t="s">
        <v>93</v>
      </c>
      <c r="V117" s="161" t="s">
        <v>96</v>
      </c>
      <c r="X117" s="163"/>
      <c r="Z117" s="163"/>
      <c r="AA117" s="130"/>
      <c r="AB117" s="163"/>
      <c r="AC117" s="130"/>
      <c r="AD117" s="163"/>
      <c r="AF117" s="167"/>
    </row>
    <row r="118" spans="2:32" x14ac:dyDescent="0.3">
      <c r="B118" s="133" t="s">
        <v>678</v>
      </c>
      <c r="D118" s="154"/>
      <c r="E118" s="130"/>
      <c r="F118" s="155"/>
      <c r="G118" s="130"/>
      <c r="H118" s="156"/>
      <c r="I118" s="130"/>
      <c r="J118" s="157"/>
      <c r="K118" s="130"/>
      <c r="L118" s="155"/>
      <c r="M118" s="130"/>
      <c r="N118" s="156"/>
      <c r="O118" s="130"/>
      <c r="P118" s="157"/>
      <c r="Q118" s="132"/>
      <c r="R118" s="159" t="s">
        <v>91</v>
      </c>
      <c r="S118" s="132"/>
      <c r="T118" s="158" t="s">
        <v>93</v>
      </c>
      <c r="U118" s="132"/>
      <c r="V118" s="159" t="s">
        <v>96</v>
      </c>
      <c r="X118" s="164"/>
      <c r="Z118" s="164"/>
      <c r="AA118" s="130"/>
      <c r="AB118" s="164"/>
      <c r="AC118" s="130"/>
      <c r="AD118" s="164"/>
      <c r="AF118" s="168"/>
    </row>
    <row r="119" spans="2:32" x14ac:dyDescent="0.3">
      <c r="B119" s="131" t="s">
        <v>679</v>
      </c>
      <c r="D119" s="154"/>
      <c r="E119" s="130"/>
      <c r="F119" s="155"/>
      <c r="G119" s="130"/>
      <c r="H119" s="156"/>
      <c r="I119" s="130"/>
      <c r="J119" s="157"/>
      <c r="K119" s="130"/>
      <c r="L119" s="155"/>
      <c r="M119" s="130"/>
      <c r="N119" s="156"/>
      <c r="O119" s="130"/>
      <c r="P119" s="157"/>
      <c r="R119" s="159" t="s">
        <v>91</v>
      </c>
      <c r="T119" s="158" t="s">
        <v>93</v>
      </c>
      <c r="V119" s="161" t="s">
        <v>96</v>
      </c>
      <c r="X119" s="163"/>
      <c r="Z119" s="163"/>
      <c r="AA119" s="130"/>
      <c r="AB119" s="163"/>
      <c r="AC119" s="130"/>
      <c r="AD119" s="163"/>
      <c r="AF119" s="167"/>
    </row>
    <row r="120" spans="2:32" x14ac:dyDescent="0.3">
      <c r="B120" s="133" t="s">
        <v>680</v>
      </c>
      <c r="D120" s="154"/>
      <c r="E120" s="130"/>
      <c r="F120" s="155"/>
      <c r="G120" s="130"/>
      <c r="H120" s="156"/>
      <c r="I120" s="130"/>
      <c r="J120" s="157"/>
      <c r="K120" s="130"/>
      <c r="L120" s="155"/>
      <c r="M120" s="130"/>
      <c r="N120" s="156"/>
      <c r="O120" s="130"/>
      <c r="P120" s="157"/>
      <c r="Q120" s="132"/>
      <c r="R120" s="159" t="s">
        <v>91</v>
      </c>
      <c r="S120" s="132"/>
      <c r="T120" s="158" t="s">
        <v>93</v>
      </c>
      <c r="U120" s="132"/>
      <c r="V120" s="159" t="s">
        <v>96</v>
      </c>
      <c r="X120" s="164"/>
      <c r="Z120" s="164"/>
      <c r="AA120" s="130"/>
      <c r="AB120" s="164"/>
      <c r="AC120" s="130"/>
      <c r="AD120" s="164"/>
      <c r="AF120" s="168"/>
    </row>
    <row r="121" spans="2:32" x14ac:dyDescent="0.3">
      <c r="B121" s="131" t="s">
        <v>681</v>
      </c>
      <c r="D121" s="154"/>
      <c r="E121" s="130"/>
      <c r="F121" s="155"/>
      <c r="G121" s="130"/>
      <c r="H121" s="156"/>
      <c r="I121" s="130"/>
      <c r="J121" s="157"/>
      <c r="K121" s="130"/>
      <c r="L121" s="155"/>
      <c r="M121" s="130"/>
      <c r="N121" s="156"/>
      <c r="O121" s="130"/>
      <c r="P121" s="157"/>
      <c r="R121" s="159" t="s">
        <v>91</v>
      </c>
      <c r="T121" s="158" t="s">
        <v>93</v>
      </c>
      <c r="V121" s="161" t="s">
        <v>96</v>
      </c>
      <c r="X121" s="163"/>
      <c r="Z121" s="163"/>
      <c r="AA121" s="130"/>
      <c r="AB121" s="163"/>
      <c r="AC121" s="130"/>
      <c r="AD121" s="163"/>
      <c r="AF121" s="167"/>
    </row>
    <row r="122" spans="2:32" x14ac:dyDescent="0.3">
      <c r="B122" s="133" t="s">
        <v>682</v>
      </c>
      <c r="D122" s="154"/>
      <c r="E122" s="130"/>
      <c r="F122" s="155"/>
      <c r="G122" s="130"/>
      <c r="H122" s="156"/>
      <c r="I122" s="130"/>
      <c r="J122" s="157"/>
      <c r="K122" s="130"/>
      <c r="L122" s="155"/>
      <c r="M122" s="130"/>
      <c r="N122" s="156"/>
      <c r="O122" s="130"/>
      <c r="P122" s="157"/>
      <c r="Q122" s="132"/>
      <c r="R122" s="159" t="s">
        <v>91</v>
      </c>
      <c r="S122" s="132"/>
      <c r="T122" s="158" t="s">
        <v>93</v>
      </c>
      <c r="U122" s="132"/>
      <c r="V122" s="159" t="s">
        <v>96</v>
      </c>
      <c r="X122" s="164"/>
      <c r="Z122" s="164"/>
      <c r="AA122" s="130"/>
      <c r="AB122" s="164"/>
      <c r="AC122" s="130"/>
      <c r="AD122" s="164"/>
      <c r="AF122" s="168"/>
    </row>
    <row r="123" spans="2:32" x14ac:dyDescent="0.3">
      <c r="B123" s="131" t="s">
        <v>683</v>
      </c>
      <c r="D123" s="154"/>
      <c r="E123" s="130"/>
      <c r="F123" s="155"/>
      <c r="G123" s="130"/>
      <c r="H123" s="156"/>
      <c r="I123" s="130"/>
      <c r="J123" s="157"/>
      <c r="K123" s="130"/>
      <c r="L123" s="155"/>
      <c r="M123" s="130"/>
      <c r="N123" s="156"/>
      <c r="O123" s="130"/>
      <c r="P123" s="157"/>
      <c r="R123" s="159" t="s">
        <v>91</v>
      </c>
      <c r="T123" s="158" t="s">
        <v>93</v>
      </c>
      <c r="V123" s="161" t="s">
        <v>96</v>
      </c>
      <c r="X123" s="163"/>
      <c r="Z123" s="163"/>
      <c r="AA123" s="130"/>
      <c r="AB123" s="163"/>
      <c r="AC123" s="130"/>
      <c r="AD123" s="163"/>
      <c r="AF123" s="167"/>
    </row>
    <row r="124" spans="2:32" x14ac:dyDescent="0.3">
      <c r="B124" s="133" t="s">
        <v>684</v>
      </c>
      <c r="D124" s="154"/>
      <c r="E124" s="130"/>
      <c r="F124" s="155"/>
      <c r="G124" s="130"/>
      <c r="H124" s="156"/>
      <c r="I124" s="130"/>
      <c r="J124" s="157"/>
      <c r="K124" s="130"/>
      <c r="L124" s="155"/>
      <c r="M124" s="130"/>
      <c r="N124" s="156"/>
      <c r="O124" s="130"/>
      <c r="P124" s="157"/>
      <c r="Q124" s="132"/>
      <c r="R124" s="159" t="s">
        <v>91</v>
      </c>
      <c r="S124" s="132"/>
      <c r="T124" s="158" t="s">
        <v>93</v>
      </c>
      <c r="U124" s="132"/>
      <c r="V124" s="159" t="s">
        <v>96</v>
      </c>
      <c r="X124" s="164"/>
      <c r="Z124" s="164"/>
      <c r="AA124" s="130"/>
      <c r="AB124" s="164"/>
      <c r="AC124" s="130"/>
      <c r="AD124" s="164"/>
      <c r="AF124" s="168"/>
    </row>
    <row r="125" spans="2:32" x14ac:dyDescent="0.3">
      <c r="B125" s="131" t="s">
        <v>685</v>
      </c>
      <c r="D125" s="154"/>
      <c r="E125" s="130"/>
      <c r="F125" s="155"/>
      <c r="G125" s="130"/>
      <c r="H125" s="156"/>
      <c r="I125" s="130"/>
      <c r="J125" s="157"/>
      <c r="K125" s="130"/>
      <c r="L125" s="155"/>
      <c r="M125" s="130"/>
      <c r="N125" s="156"/>
      <c r="O125" s="130"/>
      <c r="P125" s="157"/>
      <c r="R125" s="159" t="s">
        <v>91</v>
      </c>
      <c r="T125" s="158" t="s">
        <v>93</v>
      </c>
      <c r="V125" s="161" t="s">
        <v>96</v>
      </c>
      <c r="X125" s="163"/>
      <c r="Z125" s="163"/>
      <c r="AA125" s="130"/>
      <c r="AB125" s="163"/>
      <c r="AC125" s="130"/>
      <c r="AD125" s="163"/>
      <c r="AF125" s="167"/>
    </row>
    <row r="126" spans="2:32" x14ac:dyDescent="0.3">
      <c r="B126" s="131" t="s">
        <v>745</v>
      </c>
      <c r="D126" s="154"/>
      <c r="E126" s="130"/>
      <c r="F126" s="155"/>
      <c r="G126" s="130"/>
      <c r="H126" s="156"/>
      <c r="I126" s="130"/>
      <c r="J126" s="157"/>
      <c r="K126" s="130"/>
      <c r="L126" s="155"/>
      <c r="M126" s="130"/>
      <c r="N126" s="156"/>
      <c r="O126" s="130"/>
      <c r="P126" s="157"/>
      <c r="R126" s="159" t="s">
        <v>91</v>
      </c>
      <c r="T126" s="158" t="s">
        <v>93</v>
      </c>
      <c r="V126" s="161" t="s">
        <v>96</v>
      </c>
      <c r="X126" s="163"/>
      <c r="Z126" s="163"/>
      <c r="AA126" s="130"/>
      <c r="AB126" s="163"/>
      <c r="AC126" s="130"/>
      <c r="AD126" s="163"/>
      <c r="AF126" s="167"/>
    </row>
    <row r="127" spans="2:32" x14ac:dyDescent="0.3">
      <c r="B127" s="131" t="s">
        <v>746</v>
      </c>
      <c r="D127" s="154"/>
      <c r="E127" s="130"/>
      <c r="F127" s="155"/>
      <c r="G127" s="130"/>
      <c r="H127" s="156"/>
      <c r="I127" s="130"/>
      <c r="J127" s="157"/>
      <c r="K127" s="130"/>
      <c r="L127" s="155"/>
      <c r="M127" s="130"/>
      <c r="N127" s="156"/>
      <c r="O127" s="130"/>
      <c r="P127" s="157"/>
      <c r="R127" s="159" t="s">
        <v>91</v>
      </c>
      <c r="T127" s="158" t="s">
        <v>93</v>
      </c>
      <c r="V127" s="161" t="s">
        <v>96</v>
      </c>
      <c r="X127" s="163"/>
      <c r="Z127" s="163"/>
      <c r="AA127" s="130"/>
      <c r="AB127" s="163"/>
      <c r="AC127" s="130"/>
      <c r="AD127" s="163"/>
      <c r="AF127" s="167"/>
    </row>
    <row r="128" spans="2:32" x14ac:dyDescent="0.3">
      <c r="B128" s="131" t="s">
        <v>747</v>
      </c>
      <c r="D128" s="154"/>
      <c r="E128" s="130"/>
      <c r="F128" s="155"/>
      <c r="G128" s="130"/>
      <c r="H128" s="156"/>
      <c r="I128" s="130"/>
      <c r="J128" s="157"/>
      <c r="K128" s="130"/>
      <c r="L128" s="155"/>
      <c r="M128" s="130"/>
      <c r="N128" s="156"/>
      <c r="O128" s="130"/>
      <c r="P128" s="157"/>
      <c r="R128" s="159" t="s">
        <v>91</v>
      </c>
      <c r="T128" s="158" t="s">
        <v>93</v>
      </c>
      <c r="V128" s="159" t="s">
        <v>96</v>
      </c>
      <c r="X128" s="164"/>
      <c r="Z128" s="164"/>
      <c r="AA128" s="130"/>
      <c r="AB128" s="164"/>
      <c r="AC128" s="130"/>
      <c r="AD128" s="164"/>
      <c r="AF128" s="168"/>
    </row>
  </sheetData>
  <sheetProtection password="FDF3" sheet="1" objects="1" scenarios="1"/>
  <conditionalFormatting sqref="T8:T128">
    <cfRule type="expression" dxfId="7" priority="6">
      <formula>AND(R8="ungeplant",OR(T8="Zählerwechsel",T8="Sonstiges"))</formula>
    </cfRule>
  </conditionalFormatting>
  <conditionalFormatting sqref="X9 Z9 AB9 AD9 J9:J128 P9:P128">
    <cfRule type="cellIs" dxfId="6" priority="4" operator="lessThan">
      <formula>0</formula>
    </cfRule>
  </conditionalFormatting>
  <conditionalFormatting sqref="AD10:AD128 AB10:AB128 Z10:Z128 X10:X128">
    <cfRule type="cellIs" dxfId="5" priority="3" operator="lessThan">
      <formula>0</formula>
    </cfRule>
  </conditionalFormatting>
  <conditionalFormatting sqref="H9:H128 N9:N128">
    <cfRule type="containsErrors" dxfId="4" priority="2">
      <formula>ISERROR(H9)</formula>
    </cfRule>
  </conditionalFormatting>
  <dataValidations count="9">
    <dataValidation type="list" showInputMessage="1" showErrorMessage="1" prompt="- bitte wählen -" sqref="R9:R128">
      <formula1>"geplant, ungeplant"</formula1>
    </dataValidation>
    <dataValidation type="list" showInputMessage="1" showErrorMessage="1" prompt="- bitte wäheln -" sqref="V9:V128">
      <formula1>"Niederspannung, Mittelspannung"</formula1>
    </dataValidation>
    <dataValidation type="list" showInputMessage="1" showErrorMessage="1" prompt="- bitte wählen -" sqref="T9:T128">
      <formula1>"atmosphärische Einwirkung, Einwirkung Dritter, Zuständigkeit Netzbetreiber, Rückwirkungsstörung, höhere Gewalt, Sonstiges, Zählerwechsel"</formula1>
    </dataValidation>
    <dataValidation type="textLength" operator="greaterThanOrEqual" showInputMessage="1" showErrorMessage="1" sqref="AF9:AF128">
      <formula1>0</formula1>
    </dataValidation>
    <dataValidation type="whole" operator="greaterThanOrEqual" allowBlank="1" showInputMessage="1" showErrorMessage="1" sqref="D9:D128">
      <formula1>0</formula1>
    </dataValidation>
    <dataValidation type="time" showInputMessage="1" showErrorMessage="1" sqref="N9:N128 H9:H128">
      <formula1>0</formula1>
      <formula2>0.999988425925926</formula2>
    </dataValidation>
    <dataValidation type="whole" operator="greaterThanOrEqual" showInputMessage="1" showErrorMessage="1" sqref="P9:P128 J9:J128">
      <formula1>0</formula1>
    </dataValidation>
    <dataValidation type="decimal" operator="greaterThanOrEqual" showInputMessage="1" showErrorMessage="1" sqref="AD9:AD128 X9:X128 Z9:Z128 AB9:AB128">
      <formula1>0</formula1>
    </dataValidation>
    <dataValidation type="date" showInputMessage="1" showErrorMessage="1" sqref="L9:L128 F9:F128">
      <formula1>41640</formula1>
      <formula2>42004</formula2>
    </dataValidation>
  </dataValidations>
  <printOptions horizontalCentered="1"/>
  <pageMargins left="0.19685039370078741" right="0.19685039370078741" top="0.78740157480314965" bottom="0.78740157480314965" header="0.31496062992125984" footer="0.31496062992125984"/>
  <pageSetup paperSize="9" scale="38" fitToHeight="0" orientation="landscape" horizontalDpi="300" verticalDpi="300" r:id="rId1"/>
  <headerFooter>
    <oddFooter>&amp;L&amp;"Segoe UI,Standard"&amp;9&amp;Z&amp;F\&amp;A&amp;R&amp;"Segoe UI,Standard"&amp;9&amp;D
Seite &amp;P von &amp;N</oddFooter>
  </headerFooter>
  <ignoredErrors>
    <ignoredError sqref="B21:B107" twoDigitTextYear="1"/>
    <ignoredError sqref="B1 B126:B128" numberStoredAsText="1"/>
    <ignoredError sqref="B108:B125" twoDigitTextYear="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AG128"/>
  <sheetViews>
    <sheetView showGridLines="0" view="pageBreakPreview" zoomScaleNormal="130" zoomScaleSheetLayoutView="100" workbookViewId="0">
      <pane ySplit="7" topLeftCell="A8" activePane="bottomLeft" state="frozen"/>
      <selection pane="bottomLeft"/>
    </sheetView>
  </sheetViews>
  <sheetFormatPr baseColWidth="10" defaultColWidth="60.7109375" defaultRowHeight="16.5" x14ac:dyDescent="0.3"/>
  <cols>
    <col min="1" max="1" width="1.28515625" style="110" customWidth="1"/>
    <col min="2" max="2" width="7.85546875" style="110" customWidth="1"/>
    <col min="3" max="3" width="1.28515625" style="110" customWidth="1"/>
    <col min="4" max="4" width="11.28515625" style="110" customWidth="1"/>
    <col min="5" max="5" width="1.28515625" style="110" customWidth="1"/>
    <col min="6" max="6" width="17.42578125" style="110" bestFit="1" customWidth="1"/>
    <col min="7" max="7" width="1.28515625" style="110" customWidth="1"/>
    <col min="8" max="8" width="21.7109375" style="110" bestFit="1" customWidth="1"/>
    <col min="9" max="9" width="1.28515625" style="110" customWidth="1"/>
    <col min="10" max="10" width="17.42578125" style="110" bestFit="1" customWidth="1"/>
    <col min="11" max="11" width="1.28515625" style="110" customWidth="1"/>
    <col min="12" max="12" width="11" style="110" bestFit="1" customWidth="1"/>
    <col min="13" max="13" width="1.28515625" style="110" customWidth="1"/>
    <col min="14" max="14" width="11" style="110" bestFit="1" customWidth="1"/>
    <col min="15" max="15" width="1.28515625" style="110" customWidth="1"/>
    <col min="16" max="16" width="14.140625" style="110" bestFit="1" customWidth="1"/>
    <col min="17" max="17" width="1.28515625" style="110" customWidth="1"/>
    <col min="18" max="18" width="11" style="110" bestFit="1" customWidth="1"/>
    <col min="19" max="19" width="1.28515625" style="110" customWidth="1"/>
    <col min="20" max="20" width="28" style="110" bestFit="1" customWidth="1"/>
    <col min="21" max="21" width="1.28515625" style="110" customWidth="1"/>
    <col min="22" max="22" width="16.7109375" style="110" bestFit="1" customWidth="1"/>
    <col min="23" max="23" width="1.28515625" style="110" customWidth="1"/>
    <col min="24" max="24" width="29.5703125" style="110" bestFit="1" customWidth="1"/>
    <col min="25" max="25" width="1.28515625" style="110" customWidth="1"/>
    <col min="26" max="26" width="30.42578125" style="110" bestFit="1" customWidth="1"/>
    <col min="27" max="27" width="1.28515625" style="110" customWidth="1"/>
    <col min="28" max="28" width="30.42578125" style="110" bestFit="1" customWidth="1"/>
    <col min="29" max="29" width="1.28515625" style="110" customWidth="1"/>
    <col min="30" max="30" width="30.42578125" style="110" bestFit="1" customWidth="1"/>
    <col min="31" max="31" width="1.28515625" style="110" customWidth="1"/>
    <col min="32" max="32" width="60.7109375" style="110" customWidth="1"/>
    <col min="33" max="33" width="1.28515625" style="110" customWidth="1"/>
    <col min="34" max="16384" width="60.7109375" style="110"/>
  </cols>
  <sheetData>
    <row r="1" spans="1:33" ht="24" x14ac:dyDescent="0.45">
      <c r="A1" s="107"/>
      <c r="B1" s="107" t="s">
        <v>395</v>
      </c>
      <c r="C1" s="108"/>
      <c r="D1" s="109" t="s">
        <v>431</v>
      </c>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row>
    <row r="2" spans="1:33" s="111" customFormat="1" x14ac:dyDescent="0.3">
      <c r="D2" s="112"/>
      <c r="E2" s="112"/>
      <c r="F2" s="112"/>
      <c r="G2" s="112"/>
      <c r="H2" s="112"/>
      <c r="I2" s="112"/>
      <c r="J2" s="112"/>
      <c r="K2" s="112"/>
      <c r="L2" s="112"/>
      <c r="M2" s="112"/>
      <c r="N2" s="112"/>
      <c r="O2" s="112"/>
      <c r="P2" s="112"/>
      <c r="Q2" s="112"/>
      <c r="R2" s="112"/>
      <c r="S2" s="112"/>
      <c r="T2" s="113"/>
      <c r="U2" s="113"/>
      <c r="V2" s="113"/>
      <c r="W2" s="113"/>
      <c r="X2" s="113"/>
      <c r="Y2" s="113"/>
      <c r="Z2" s="113"/>
      <c r="AA2" s="113"/>
      <c r="AB2" s="113"/>
      <c r="AC2" s="113"/>
      <c r="AD2" s="113"/>
      <c r="AE2" s="113"/>
      <c r="AF2" s="113"/>
      <c r="AG2" s="113"/>
    </row>
    <row r="3" spans="1:33" s="117" customFormat="1" x14ac:dyDescent="0.3">
      <c r="A3" s="114"/>
      <c r="B3" s="115" t="s">
        <v>381</v>
      </c>
      <c r="C3" s="116"/>
      <c r="E3" s="118"/>
      <c r="F3" s="119"/>
      <c r="G3" s="118"/>
      <c r="H3" s="120"/>
      <c r="I3" s="118"/>
      <c r="J3" s="118"/>
      <c r="K3" s="118"/>
      <c r="L3" s="118"/>
      <c r="M3" s="118"/>
      <c r="N3" s="118"/>
      <c r="O3" s="118"/>
      <c r="P3" s="118"/>
      <c r="Q3" s="118"/>
      <c r="R3" s="118"/>
      <c r="S3" s="118"/>
      <c r="AF3" s="121"/>
      <c r="AG3" s="121"/>
    </row>
    <row r="4" spans="1:33" s="122" customFormat="1" x14ac:dyDescent="0.3">
      <c r="B4" s="115" t="s">
        <v>92</v>
      </c>
      <c r="C4" s="123"/>
      <c r="E4" s="124"/>
      <c r="F4" s="124"/>
      <c r="G4" s="124"/>
      <c r="H4" s="124"/>
      <c r="I4" s="124"/>
      <c r="J4" s="124"/>
      <c r="K4" s="124"/>
      <c r="L4" s="124"/>
      <c r="M4" s="124"/>
      <c r="N4" s="124"/>
      <c r="O4" s="124"/>
      <c r="P4" s="124"/>
      <c r="Q4" s="124"/>
      <c r="R4" s="124"/>
      <c r="S4" s="124"/>
      <c r="T4" s="125"/>
      <c r="U4" s="125"/>
      <c r="V4" s="125"/>
      <c r="W4" s="125"/>
      <c r="X4" s="125"/>
      <c r="Y4" s="125"/>
      <c r="Z4" s="125"/>
      <c r="AA4" s="125"/>
      <c r="AB4" s="125"/>
      <c r="AC4" s="125"/>
      <c r="AD4" s="125"/>
      <c r="AE4" s="125"/>
      <c r="AF4" s="125"/>
      <c r="AG4" s="125"/>
    </row>
    <row r="5" spans="1:33" s="122" customFormat="1" x14ac:dyDescent="0.3">
      <c r="B5" s="126" t="s">
        <v>61</v>
      </c>
      <c r="C5" s="123"/>
      <c r="D5" s="126"/>
      <c r="E5" s="124"/>
      <c r="F5" s="124"/>
      <c r="G5" s="124"/>
      <c r="H5" s="124"/>
      <c r="I5" s="124"/>
      <c r="J5" s="124"/>
      <c r="K5" s="124"/>
      <c r="L5" s="124"/>
      <c r="M5" s="124"/>
      <c r="N5" s="124"/>
      <c r="O5" s="124"/>
      <c r="P5" s="124"/>
      <c r="Q5" s="124"/>
      <c r="R5" s="124"/>
      <c r="S5" s="124"/>
      <c r="T5" s="125"/>
      <c r="U5" s="125"/>
      <c r="V5" s="125"/>
      <c r="W5" s="125"/>
      <c r="X5" s="125"/>
      <c r="Y5" s="125"/>
      <c r="Z5" s="125"/>
      <c r="AA5" s="125"/>
      <c r="AB5" s="125"/>
      <c r="AC5" s="125"/>
      <c r="AD5" s="125"/>
      <c r="AE5" s="125"/>
      <c r="AF5" s="125"/>
      <c r="AG5" s="125"/>
    </row>
    <row r="6" spans="1:33" s="122" customFormat="1" x14ac:dyDescent="0.3">
      <c r="B6" s="127"/>
    </row>
    <row r="7" spans="1:33" ht="61.5" x14ac:dyDescent="0.3">
      <c r="B7" s="25" t="s">
        <v>38</v>
      </c>
      <c r="D7" s="49" t="s">
        <v>103</v>
      </c>
      <c r="F7" s="49" t="s">
        <v>59</v>
      </c>
      <c r="H7" s="49" t="s">
        <v>104</v>
      </c>
      <c r="J7" s="49" t="s">
        <v>455</v>
      </c>
      <c r="L7" s="49" t="s">
        <v>102</v>
      </c>
      <c r="N7" s="49" t="s">
        <v>105</v>
      </c>
      <c r="P7" s="49" t="s">
        <v>454</v>
      </c>
      <c r="R7" s="49" t="s">
        <v>94</v>
      </c>
      <c r="T7" s="49" t="s">
        <v>95</v>
      </c>
      <c r="V7" s="49" t="s">
        <v>97</v>
      </c>
      <c r="X7" s="128" t="s">
        <v>98</v>
      </c>
      <c r="Z7" s="128" t="s">
        <v>99</v>
      </c>
      <c r="AB7" s="128" t="s">
        <v>100</v>
      </c>
      <c r="AD7" s="128" t="s">
        <v>101</v>
      </c>
      <c r="AF7" s="128" t="s">
        <v>60</v>
      </c>
    </row>
    <row r="8" spans="1:33" x14ac:dyDescent="0.3">
      <c r="B8" s="129"/>
      <c r="D8" s="129"/>
      <c r="F8" s="129"/>
      <c r="H8" s="129"/>
      <c r="J8" s="129"/>
      <c r="L8" s="129"/>
      <c r="N8" s="129"/>
      <c r="P8" s="129"/>
      <c r="R8" s="129"/>
      <c r="T8" s="129"/>
      <c r="V8" s="129"/>
      <c r="X8" s="129"/>
      <c r="Z8" s="129"/>
      <c r="AB8" s="129"/>
      <c r="AD8" s="129"/>
      <c r="AF8" s="129"/>
    </row>
    <row r="9" spans="1:33" s="130" customFormat="1" x14ac:dyDescent="0.3">
      <c r="B9" s="131" t="s">
        <v>162</v>
      </c>
      <c r="D9" s="154"/>
      <c r="F9" s="155"/>
      <c r="H9" s="156"/>
      <c r="J9" s="157"/>
      <c r="L9" s="155"/>
      <c r="N9" s="156"/>
      <c r="P9" s="157"/>
      <c r="R9" s="158" t="s">
        <v>91</v>
      </c>
      <c r="T9" s="158" t="s">
        <v>93</v>
      </c>
      <c r="V9" s="160" t="s">
        <v>96</v>
      </c>
      <c r="X9" s="162"/>
      <c r="Z9" s="165"/>
      <c r="AB9" s="162"/>
      <c r="AD9" s="162"/>
      <c r="AF9" s="166"/>
    </row>
    <row r="10" spans="1:33" x14ac:dyDescent="0.3">
      <c r="B10" s="133" t="s">
        <v>163</v>
      </c>
      <c r="D10" s="154"/>
      <c r="E10" s="130"/>
      <c r="F10" s="155"/>
      <c r="G10" s="130"/>
      <c r="H10" s="156"/>
      <c r="I10" s="130"/>
      <c r="J10" s="157"/>
      <c r="K10" s="130"/>
      <c r="L10" s="155"/>
      <c r="M10" s="130"/>
      <c r="N10" s="156"/>
      <c r="O10" s="130"/>
      <c r="P10" s="157"/>
      <c r="R10" s="159" t="s">
        <v>91</v>
      </c>
      <c r="T10" s="158" t="s">
        <v>93</v>
      </c>
      <c r="V10" s="161" t="s">
        <v>96</v>
      </c>
      <c r="X10" s="163"/>
      <c r="Z10" s="163"/>
      <c r="AA10" s="130"/>
      <c r="AB10" s="163"/>
      <c r="AC10" s="130"/>
      <c r="AD10" s="163"/>
      <c r="AF10" s="167"/>
    </row>
    <row r="11" spans="1:33" x14ac:dyDescent="0.3">
      <c r="B11" s="131" t="s">
        <v>164</v>
      </c>
      <c r="D11" s="154"/>
      <c r="E11" s="130"/>
      <c r="F11" s="155"/>
      <c r="G11" s="130"/>
      <c r="H11" s="156"/>
      <c r="I11" s="130"/>
      <c r="J11" s="157"/>
      <c r="K11" s="130"/>
      <c r="L11" s="155"/>
      <c r="M11" s="130"/>
      <c r="N11" s="156"/>
      <c r="O11" s="130"/>
      <c r="P11" s="157"/>
      <c r="R11" s="159" t="s">
        <v>91</v>
      </c>
      <c r="T11" s="158" t="s">
        <v>93</v>
      </c>
      <c r="V11" s="161" t="s">
        <v>96</v>
      </c>
      <c r="X11" s="163"/>
      <c r="Z11" s="163"/>
      <c r="AA11" s="130"/>
      <c r="AB11" s="163"/>
      <c r="AC11" s="130"/>
      <c r="AD11" s="163"/>
      <c r="AF11" s="167"/>
    </row>
    <row r="12" spans="1:33" x14ac:dyDescent="0.3">
      <c r="B12" s="133" t="s">
        <v>165</v>
      </c>
      <c r="D12" s="154"/>
      <c r="E12" s="130"/>
      <c r="F12" s="155"/>
      <c r="G12" s="130"/>
      <c r="H12" s="156"/>
      <c r="I12" s="130"/>
      <c r="J12" s="157"/>
      <c r="K12" s="130"/>
      <c r="L12" s="155"/>
      <c r="M12" s="130"/>
      <c r="N12" s="156"/>
      <c r="O12" s="130"/>
      <c r="P12" s="157"/>
      <c r="R12" s="159" t="s">
        <v>91</v>
      </c>
      <c r="T12" s="158" t="s">
        <v>93</v>
      </c>
      <c r="V12" s="161" t="s">
        <v>96</v>
      </c>
      <c r="X12" s="163"/>
      <c r="Z12" s="163"/>
      <c r="AA12" s="130"/>
      <c r="AB12" s="163"/>
      <c r="AC12" s="130"/>
      <c r="AD12" s="163"/>
      <c r="AF12" s="167"/>
    </row>
    <row r="13" spans="1:33" x14ac:dyDescent="0.3">
      <c r="B13" s="131" t="s">
        <v>166</v>
      </c>
      <c r="D13" s="154"/>
      <c r="E13" s="130"/>
      <c r="F13" s="155"/>
      <c r="G13" s="130"/>
      <c r="H13" s="156"/>
      <c r="I13" s="130"/>
      <c r="J13" s="157"/>
      <c r="K13" s="130"/>
      <c r="L13" s="155"/>
      <c r="M13" s="130"/>
      <c r="N13" s="156"/>
      <c r="O13" s="130"/>
      <c r="P13" s="157"/>
      <c r="R13" s="159" t="s">
        <v>91</v>
      </c>
      <c r="T13" s="158" t="s">
        <v>93</v>
      </c>
      <c r="V13" s="161" t="s">
        <v>96</v>
      </c>
      <c r="X13" s="163"/>
      <c r="Z13" s="163"/>
      <c r="AA13" s="130"/>
      <c r="AB13" s="163"/>
      <c r="AC13" s="130"/>
      <c r="AD13" s="163"/>
      <c r="AF13" s="167"/>
    </row>
    <row r="14" spans="1:33" x14ac:dyDescent="0.3">
      <c r="B14" s="133" t="s">
        <v>167</v>
      </c>
      <c r="D14" s="154"/>
      <c r="E14" s="130"/>
      <c r="F14" s="155"/>
      <c r="G14" s="130"/>
      <c r="H14" s="156"/>
      <c r="I14" s="130"/>
      <c r="J14" s="157"/>
      <c r="K14" s="130"/>
      <c r="L14" s="155"/>
      <c r="M14" s="130"/>
      <c r="N14" s="156"/>
      <c r="O14" s="130"/>
      <c r="P14" s="157"/>
      <c r="R14" s="159" t="s">
        <v>91</v>
      </c>
      <c r="T14" s="158" t="s">
        <v>93</v>
      </c>
      <c r="V14" s="161" t="s">
        <v>96</v>
      </c>
      <c r="X14" s="163"/>
      <c r="Z14" s="163"/>
      <c r="AA14" s="130"/>
      <c r="AB14" s="163"/>
      <c r="AC14" s="130"/>
      <c r="AD14" s="163"/>
      <c r="AF14" s="167"/>
    </row>
    <row r="15" spans="1:33" x14ac:dyDescent="0.3">
      <c r="B15" s="131" t="s">
        <v>168</v>
      </c>
      <c r="D15" s="154"/>
      <c r="E15" s="130"/>
      <c r="F15" s="155"/>
      <c r="G15" s="130"/>
      <c r="H15" s="156"/>
      <c r="I15" s="130"/>
      <c r="J15" s="157"/>
      <c r="K15" s="130"/>
      <c r="L15" s="155"/>
      <c r="M15" s="130"/>
      <c r="N15" s="156"/>
      <c r="O15" s="130"/>
      <c r="P15" s="157"/>
      <c r="R15" s="159" t="s">
        <v>91</v>
      </c>
      <c r="T15" s="158" t="s">
        <v>93</v>
      </c>
      <c r="V15" s="161" t="s">
        <v>96</v>
      </c>
      <c r="X15" s="163"/>
      <c r="Z15" s="163"/>
      <c r="AA15" s="130"/>
      <c r="AB15" s="163"/>
      <c r="AC15" s="130"/>
      <c r="AD15" s="163"/>
      <c r="AF15" s="167"/>
    </row>
    <row r="16" spans="1:33" x14ac:dyDescent="0.3">
      <c r="B16" s="133" t="s">
        <v>169</v>
      </c>
      <c r="D16" s="154"/>
      <c r="E16" s="130"/>
      <c r="F16" s="155"/>
      <c r="G16" s="130"/>
      <c r="H16" s="156"/>
      <c r="I16" s="130"/>
      <c r="J16" s="157"/>
      <c r="K16" s="130"/>
      <c r="L16" s="155"/>
      <c r="M16" s="130"/>
      <c r="N16" s="156"/>
      <c r="O16" s="130"/>
      <c r="P16" s="157"/>
      <c r="R16" s="159" t="s">
        <v>91</v>
      </c>
      <c r="T16" s="158" t="s">
        <v>93</v>
      </c>
      <c r="V16" s="161" t="s">
        <v>96</v>
      </c>
      <c r="X16" s="163"/>
      <c r="Z16" s="163"/>
      <c r="AA16" s="130"/>
      <c r="AB16" s="163"/>
      <c r="AC16" s="130"/>
      <c r="AD16" s="163"/>
      <c r="AF16" s="167"/>
    </row>
    <row r="17" spans="2:32" x14ac:dyDescent="0.3">
      <c r="B17" s="131" t="s">
        <v>170</v>
      </c>
      <c r="D17" s="154"/>
      <c r="E17" s="130"/>
      <c r="F17" s="155"/>
      <c r="G17" s="130"/>
      <c r="H17" s="156"/>
      <c r="I17" s="130"/>
      <c r="J17" s="157"/>
      <c r="K17" s="130"/>
      <c r="L17" s="155"/>
      <c r="M17" s="130"/>
      <c r="N17" s="156"/>
      <c r="O17" s="130"/>
      <c r="P17" s="157"/>
      <c r="R17" s="159" t="s">
        <v>91</v>
      </c>
      <c r="T17" s="158" t="s">
        <v>93</v>
      </c>
      <c r="V17" s="161" t="s">
        <v>96</v>
      </c>
      <c r="X17" s="163"/>
      <c r="Z17" s="163"/>
      <c r="AA17" s="130"/>
      <c r="AB17" s="163"/>
      <c r="AC17" s="130"/>
      <c r="AD17" s="163"/>
      <c r="AF17" s="167"/>
    </row>
    <row r="18" spans="2:32" x14ac:dyDescent="0.3">
      <c r="B18" s="133" t="s">
        <v>171</v>
      </c>
      <c r="D18" s="154"/>
      <c r="E18" s="130"/>
      <c r="F18" s="155"/>
      <c r="G18" s="130"/>
      <c r="H18" s="156"/>
      <c r="I18" s="130"/>
      <c r="J18" s="157"/>
      <c r="K18" s="130"/>
      <c r="L18" s="155"/>
      <c r="M18" s="130"/>
      <c r="N18" s="156"/>
      <c r="O18" s="130"/>
      <c r="P18" s="157"/>
      <c r="R18" s="159" t="s">
        <v>91</v>
      </c>
      <c r="T18" s="158" t="s">
        <v>93</v>
      </c>
      <c r="V18" s="161" t="s">
        <v>96</v>
      </c>
      <c r="X18" s="163"/>
      <c r="Z18" s="163"/>
      <c r="AA18" s="130"/>
      <c r="AB18" s="163"/>
      <c r="AC18" s="130"/>
      <c r="AD18" s="163"/>
      <c r="AF18" s="167"/>
    </row>
    <row r="19" spans="2:32" x14ac:dyDescent="0.3">
      <c r="B19" s="131" t="s">
        <v>172</v>
      </c>
      <c r="D19" s="154"/>
      <c r="E19" s="130"/>
      <c r="F19" s="155"/>
      <c r="G19" s="130"/>
      <c r="H19" s="156"/>
      <c r="I19" s="130"/>
      <c r="J19" s="157"/>
      <c r="K19" s="130"/>
      <c r="L19" s="155"/>
      <c r="M19" s="130"/>
      <c r="N19" s="156"/>
      <c r="O19" s="130"/>
      <c r="P19" s="157"/>
      <c r="R19" s="159" t="s">
        <v>91</v>
      </c>
      <c r="T19" s="158" t="s">
        <v>93</v>
      </c>
      <c r="V19" s="161" t="s">
        <v>96</v>
      </c>
      <c r="X19" s="163"/>
      <c r="Z19" s="163"/>
      <c r="AA19" s="130"/>
      <c r="AB19" s="163"/>
      <c r="AC19" s="130"/>
      <c r="AD19" s="163"/>
      <c r="AF19" s="167"/>
    </row>
    <row r="20" spans="2:32" x14ac:dyDescent="0.3">
      <c r="B20" s="133" t="s">
        <v>173</v>
      </c>
      <c r="D20" s="154"/>
      <c r="E20" s="130"/>
      <c r="F20" s="155"/>
      <c r="G20" s="130"/>
      <c r="H20" s="156"/>
      <c r="I20" s="130"/>
      <c r="J20" s="157"/>
      <c r="K20" s="130"/>
      <c r="L20" s="155"/>
      <c r="M20" s="130"/>
      <c r="N20" s="156"/>
      <c r="O20" s="130"/>
      <c r="P20" s="157"/>
      <c r="R20" s="159" t="s">
        <v>91</v>
      </c>
      <c r="T20" s="158" t="s">
        <v>93</v>
      </c>
      <c r="V20" s="161" t="s">
        <v>96</v>
      </c>
      <c r="X20" s="163"/>
      <c r="Z20" s="163"/>
      <c r="AA20" s="130"/>
      <c r="AB20" s="163"/>
      <c r="AC20" s="130"/>
      <c r="AD20" s="163"/>
      <c r="AF20" s="167"/>
    </row>
    <row r="21" spans="2:32" x14ac:dyDescent="0.3">
      <c r="B21" s="131" t="s">
        <v>174</v>
      </c>
      <c r="D21" s="154"/>
      <c r="E21" s="130"/>
      <c r="F21" s="155"/>
      <c r="G21" s="130"/>
      <c r="H21" s="156"/>
      <c r="I21" s="130"/>
      <c r="J21" s="157"/>
      <c r="K21" s="130"/>
      <c r="L21" s="155"/>
      <c r="M21" s="130"/>
      <c r="N21" s="156"/>
      <c r="O21" s="130"/>
      <c r="P21" s="157"/>
      <c r="R21" s="159" t="s">
        <v>91</v>
      </c>
      <c r="T21" s="158" t="s">
        <v>93</v>
      </c>
      <c r="V21" s="161" t="s">
        <v>96</v>
      </c>
      <c r="X21" s="163"/>
      <c r="Z21" s="163"/>
      <c r="AA21" s="130"/>
      <c r="AB21" s="163"/>
      <c r="AC21" s="130"/>
      <c r="AD21" s="163"/>
      <c r="AF21" s="167"/>
    </row>
    <row r="22" spans="2:32" x14ac:dyDescent="0.3">
      <c r="B22" s="133" t="s">
        <v>175</v>
      </c>
      <c r="D22" s="154"/>
      <c r="E22" s="130"/>
      <c r="F22" s="155"/>
      <c r="G22" s="130"/>
      <c r="H22" s="156"/>
      <c r="I22" s="130"/>
      <c r="J22" s="157"/>
      <c r="K22" s="130"/>
      <c r="L22" s="155"/>
      <c r="M22" s="130"/>
      <c r="N22" s="156"/>
      <c r="O22" s="130"/>
      <c r="P22" s="157"/>
      <c r="R22" s="159" t="s">
        <v>91</v>
      </c>
      <c r="T22" s="158" t="s">
        <v>93</v>
      </c>
      <c r="V22" s="161" t="s">
        <v>96</v>
      </c>
      <c r="X22" s="163"/>
      <c r="Z22" s="163"/>
      <c r="AA22" s="130"/>
      <c r="AB22" s="163"/>
      <c r="AC22" s="130"/>
      <c r="AD22" s="163"/>
      <c r="AF22" s="167"/>
    </row>
    <row r="23" spans="2:32" x14ac:dyDescent="0.3">
      <c r="B23" s="131" t="s">
        <v>176</v>
      </c>
      <c r="D23" s="154"/>
      <c r="E23" s="130"/>
      <c r="F23" s="155"/>
      <c r="G23" s="130"/>
      <c r="H23" s="156"/>
      <c r="I23" s="130"/>
      <c r="J23" s="157"/>
      <c r="K23" s="130"/>
      <c r="L23" s="155"/>
      <c r="M23" s="130"/>
      <c r="N23" s="156"/>
      <c r="O23" s="130"/>
      <c r="P23" s="157"/>
      <c r="R23" s="159" t="s">
        <v>91</v>
      </c>
      <c r="T23" s="158" t="s">
        <v>93</v>
      </c>
      <c r="V23" s="161" t="s">
        <v>96</v>
      </c>
      <c r="X23" s="163"/>
      <c r="Z23" s="163"/>
      <c r="AA23" s="130"/>
      <c r="AB23" s="163"/>
      <c r="AC23" s="130"/>
      <c r="AD23" s="163"/>
      <c r="AF23" s="167"/>
    </row>
    <row r="24" spans="2:32" x14ac:dyDescent="0.3">
      <c r="B24" s="133" t="s">
        <v>177</v>
      </c>
      <c r="D24" s="154"/>
      <c r="E24" s="130"/>
      <c r="F24" s="155"/>
      <c r="G24" s="130"/>
      <c r="H24" s="156"/>
      <c r="I24" s="130"/>
      <c r="J24" s="157"/>
      <c r="K24" s="130"/>
      <c r="L24" s="155"/>
      <c r="M24" s="130"/>
      <c r="N24" s="156"/>
      <c r="O24" s="130"/>
      <c r="P24" s="157"/>
      <c r="R24" s="159" t="s">
        <v>91</v>
      </c>
      <c r="T24" s="158" t="s">
        <v>93</v>
      </c>
      <c r="V24" s="161" t="s">
        <v>96</v>
      </c>
      <c r="X24" s="163"/>
      <c r="Z24" s="163"/>
      <c r="AA24" s="130"/>
      <c r="AB24" s="163"/>
      <c r="AC24" s="130"/>
      <c r="AD24" s="163"/>
      <c r="AF24" s="167"/>
    </row>
    <row r="25" spans="2:32" x14ac:dyDescent="0.3">
      <c r="B25" s="131" t="s">
        <v>178</v>
      </c>
      <c r="D25" s="154"/>
      <c r="E25" s="130"/>
      <c r="F25" s="155"/>
      <c r="G25" s="130"/>
      <c r="H25" s="156"/>
      <c r="I25" s="130"/>
      <c r="J25" s="157"/>
      <c r="K25" s="130"/>
      <c r="L25" s="155"/>
      <c r="M25" s="130"/>
      <c r="N25" s="156"/>
      <c r="O25" s="130"/>
      <c r="P25" s="157"/>
      <c r="R25" s="159" t="s">
        <v>91</v>
      </c>
      <c r="T25" s="158" t="s">
        <v>93</v>
      </c>
      <c r="V25" s="161" t="s">
        <v>96</v>
      </c>
      <c r="X25" s="163"/>
      <c r="Z25" s="163"/>
      <c r="AA25" s="130"/>
      <c r="AB25" s="163"/>
      <c r="AC25" s="130"/>
      <c r="AD25" s="163"/>
      <c r="AF25" s="167"/>
    </row>
    <row r="26" spans="2:32" x14ac:dyDescent="0.3">
      <c r="B26" s="133" t="s">
        <v>179</v>
      </c>
      <c r="D26" s="154"/>
      <c r="E26" s="130"/>
      <c r="F26" s="155"/>
      <c r="G26" s="130"/>
      <c r="H26" s="156"/>
      <c r="I26" s="130"/>
      <c r="J26" s="157"/>
      <c r="K26" s="130"/>
      <c r="L26" s="155"/>
      <c r="M26" s="130"/>
      <c r="N26" s="156"/>
      <c r="O26" s="130"/>
      <c r="P26" s="157"/>
      <c r="R26" s="159" t="s">
        <v>91</v>
      </c>
      <c r="T26" s="158" t="s">
        <v>93</v>
      </c>
      <c r="V26" s="161" t="s">
        <v>96</v>
      </c>
      <c r="X26" s="163"/>
      <c r="Z26" s="163"/>
      <c r="AA26" s="130"/>
      <c r="AB26" s="163"/>
      <c r="AC26" s="130"/>
      <c r="AD26" s="163"/>
      <c r="AF26" s="167"/>
    </row>
    <row r="27" spans="2:32" x14ac:dyDescent="0.3">
      <c r="B27" s="131" t="s">
        <v>180</v>
      </c>
      <c r="D27" s="154"/>
      <c r="E27" s="130"/>
      <c r="F27" s="155"/>
      <c r="G27" s="130"/>
      <c r="H27" s="156"/>
      <c r="I27" s="130"/>
      <c r="J27" s="157"/>
      <c r="K27" s="130"/>
      <c r="L27" s="155"/>
      <c r="M27" s="130"/>
      <c r="N27" s="156"/>
      <c r="O27" s="130"/>
      <c r="P27" s="157"/>
      <c r="R27" s="159" t="s">
        <v>91</v>
      </c>
      <c r="T27" s="158" t="s">
        <v>93</v>
      </c>
      <c r="V27" s="161" t="s">
        <v>96</v>
      </c>
      <c r="X27" s="163"/>
      <c r="Z27" s="163"/>
      <c r="AA27" s="130"/>
      <c r="AB27" s="163"/>
      <c r="AC27" s="130"/>
      <c r="AD27" s="163"/>
      <c r="AF27" s="167"/>
    </row>
    <row r="28" spans="2:32" x14ac:dyDescent="0.3">
      <c r="B28" s="133" t="s">
        <v>181</v>
      </c>
      <c r="D28" s="154"/>
      <c r="E28" s="130"/>
      <c r="F28" s="155"/>
      <c r="G28" s="130"/>
      <c r="H28" s="156"/>
      <c r="I28" s="130"/>
      <c r="J28" s="157"/>
      <c r="K28" s="130"/>
      <c r="L28" s="155"/>
      <c r="M28" s="130"/>
      <c r="N28" s="156"/>
      <c r="O28" s="130"/>
      <c r="P28" s="157"/>
      <c r="R28" s="159" t="s">
        <v>91</v>
      </c>
      <c r="T28" s="158" t="s">
        <v>93</v>
      </c>
      <c r="V28" s="161" t="s">
        <v>96</v>
      </c>
      <c r="X28" s="163"/>
      <c r="Z28" s="163"/>
      <c r="AA28" s="130"/>
      <c r="AB28" s="163"/>
      <c r="AC28" s="130"/>
      <c r="AD28" s="163"/>
      <c r="AF28" s="167"/>
    </row>
    <row r="29" spans="2:32" x14ac:dyDescent="0.3">
      <c r="B29" s="131" t="s">
        <v>182</v>
      </c>
      <c r="D29" s="154"/>
      <c r="E29" s="130"/>
      <c r="F29" s="155"/>
      <c r="G29" s="130"/>
      <c r="H29" s="156"/>
      <c r="I29" s="130"/>
      <c r="J29" s="157"/>
      <c r="K29" s="130"/>
      <c r="L29" s="155"/>
      <c r="M29" s="130"/>
      <c r="N29" s="156"/>
      <c r="O29" s="130"/>
      <c r="P29" s="157"/>
      <c r="R29" s="159" t="s">
        <v>91</v>
      </c>
      <c r="T29" s="158" t="s">
        <v>93</v>
      </c>
      <c r="V29" s="161" t="s">
        <v>96</v>
      </c>
      <c r="X29" s="163"/>
      <c r="Z29" s="163"/>
      <c r="AA29" s="130"/>
      <c r="AB29" s="163"/>
      <c r="AC29" s="130"/>
      <c r="AD29" s="163"/>
      <c r="AF29" s="167"/>
    </row>
    <row r="30" spans="2:32" x14ac:dyDescent="0.3">
      <c r="B30" s="133" t="s">
        <v>183</v>
      </c>
      <c r="D30" s="154"/>
      <c r="E30" s="130"/>
      <c r="F30" s="155"/>
      <c r="G30" s="130"/>
      <c r="H30" s="156"/>
      <c r="I30" s="130"/>
      <c r="J30" s="157"/>
      <c r="K30" s="130"/>
      <c r="L30" s="155"/>
      <c r="M30" s="130"/>
      <c r="N30" s="156"/>
      <c r="O30" s="130"/>
      <c r="P30" s="157"/>
      <c r="R30" s="159" t="s">
        <v>91</v>
      </c>
      <c r="T30" s="158" t="s">
        <v>93</v>
      </c>
      <c r="V30" s="161" t="s">
        <v>96</v>
      </c>
      <c r="X30" s="163"/>
      <c r="Z30" s="163"/>
      <c r="AA30" s="130"/>
      <c r="AB30" s="163"/>
      <c r="AC30" s="130"/>
      <c r="AD30" s="163"/>
      <c r="AF30" s="167"/>
    </row>
    <row r="31" spans="2:32" x14ac:dyDescent="0.3">
      <c r="B31" s="131" t="s">
        <v>184</v>
      </c>
      <c r="D31" s="154"/>
      <c r="E31" s="130"/>
      <c r="F31" s="155"/>
      <c r="G31" s="130"/>
      <c r="H31" s="156"/>
      <c r="I31" s="130"/>
      <c r="J31" s="157"/>
      <c r="K31" s="130"/>
      <c r="L31" s="155"/>
      <c r="M31" s="130"/>
      <c r="N31" s="156"/>
      <c r="O31" s="130"/>
      <c r="P31" s="157"/>
      <c r="R31" s="159" t="s">
        <v>91</v>
      </c>
      <c r="T31" s="158" t="s">
        <v>93</v>
      </c>
      <c r="V31" s="161" t="s">
        <v>96</v>
      </c>
      <c r="X31" s="163"/>
      <c r="Z31" s="163"/>
      <c r="AA31" s="130"/>
      <c r="AB31" s="163"/>
      <c r="AC31" s="130"/>
      <c r="AD31" s="163"/>
      <c r="AF31" s="167"/>
    </row>
    <row r="32" spans="2:32" x14ac:dyDescent="0.3">
      <c r="B32" s="133" t="s">
        <v>185</v>
      </c>
      <c r="D32" s="154"/>
      <c r="E32" s="130"/>
      <c r="F32" s="155"/>
      <c r="G32" s="130"/>
      <c r="H32" s="156"/>
      <c r="I32" s="130"/>
      <c r="J32" s="157"/>
      <c r="K32" s="130"/>
      <c r="L32" s="155"/>
      <c r="M32" s="130"/>
      <c r="N32" s="156"/>
      <c r="O32" s="130"/>
      <c r="P32" s="157"/>
      <c r="R32" s="159" t="s">
        <v>91</v>
      </c>
      <c r="T32" s="158" t="s">
        <v>93</v>
      </c>
      <c r="V32" s="161" t="s">
        <v>96</v>
      </c>
      <c r="X32" s="163"/>
      <c r="Z32" s="163"/>
      <c r="AA32" s="130"/>
      <c r="AB32" s="163"/>
      <c r="AC32" s="130"/>
      <c r="AD32" s="163"/>
      <c r="AF32" s="167"/>
    </row>
    <row r="33" spans="2:32" x14ac:dyDescent="0.3">
      <c r="B33" s="131" t="s">
        <v>186</v>
      </c>
      <c r="D33" s="154"/>
      <c r="E33" s="130"/>
      <c r="F33" s="155"/>
      <c r="G33" s="130"/>
      <c r="H33" s="156"/>
      <c r="I33" s="130"/>
      <c r="J33" s="157"/>
      <c r="K33" s="130"/>
      <c r="L33" s="155"/>
      <c r="M33" s="130"/>
      <c r="N33" s="156"/>
      <c r="O33" s="130"/>
      <c r="P33" s="157"/>
      <c r="R33" s="159" t="s">
        <v>91</v>
      </c>
      <c r="T33" s="158" t="s">
        <v>93</v>
      </c>
      <c r="V33" s="161" t="s">
        <v>96</v>
      </c>
      <c r="X33" s="163"/>
      <c r="Z33" s="163"/>
      <c r="AA33" s="130"/>
      <c r="AB33" s="163"/>
      <c r="AC33" s="130"/>
      <c r="AD33" s="163"/>
      <c r="AF33" s="167"/>
    </row>
    <row r="34" spans="2:32" x14ac:dyDescent="0.3">
      <c r="B34" s="133" t="s">
        <v>187</v>
      </c>
      <c r="D34" s="154"/>
      <c r="E34" s="130"/>
      <c r="F34" s="155"/>
      <c r="G34" s="130"/>
      <c r="H34" s="156"/>
      <c r="I34" s="130"/>
      <c r="J34" s="157"/>
      <c r="K34" s="130"/>
      <c r="L34" s="155"/>
      <c r="M34" s="130"/>
      <c r="N34" s="156"/>
      <c r="O34" s="130"/>
      <c r="P34" s="157"/>
      <c r="R34" s="159" t="s">
        <v>91</v>
      </c>
      <c r="T34" s="158" t="s">
        <v>93</v>
      </c>
      <c r="V34" s="161" t="s">
        <v>96</v>
      </c>
      <c r="X34" s="163"/>
      <c r="Z34" s="163"/>
      <c r="AA34" s="130"/>
      <c r="AB34" s="163"/>
      <c r="AC34" s="130"/>
      <c r="AD34" s="163"/>
      <c r="AF34" s="167"/>
    </row>
    <row r="35" spans="2:32" x14ac:dyDescent="0.3">
      <c r="B35" s="131" t="s">
        <v>188</v>
      </c>
      <c r="D35" s="154"/>
      <c r="E35" s="130"/>
      <c r="F35" s="155"/>
      <c r="G35" s="130"/>
      <c r="H35" s="156"/>
      <c r="I35" s="130"/>
      <c r="J35" s="157"/>
      <c r="K35" s="130"/>
      <c r="L35" s="155"/>
      <c r="M35" s="130"/>
      <c r="N35" s="156"/>
      <c r="O35" s="130"/>
      <c r="P35" s="157"/>
      <c r="R35" s="159" t="s">
        <v>91</v>
      </c>
      <c r="T35" s="158" t="s">
        <v>93</v>
      </c>
      <c r="V35" s="161" t="s">
        <v>96</v>
      </c>
      <c r="X35" s="163"/>
      <c r="Z35" s="163"/>
      <c r="AA35" s="130"/>
      <c r="AB35" s="163"/>
      <c r="AC35" s="130"/>
      <c r="AD35" s="163"/>
      <c r="AF35" s="167"/>
    </row>
    <row r="36" spans="2:32" x14ac:dyDescent="0.3">
      <c r="B36" s="133" t="s">
        <v>189</v>
      </c>
      <c r="D36" s="154"/>
      <c r="E36" s="130"/>
      <c r="F36" s="155"/>
      <c r="G36" s="130"/>
      <c r="H36" s="156"/>
      <c r="I36" s="130"/>
      <c r="J36" s="157"/>
      <c r="K36" s="130"/>
      <c r="L36" s="155"/>
      <c r="M36" s="130"/>
      <c r="N36" s="156"/>
      <c r="O36" s="130"/>
      <c r="P36" s="157"/>
      <c r="R36" s="159" t="s">
        <v>91</v>
      </c>
      <c r="T36" s="158" t="s">
        <v>93</v>
      </c>
      <c r="V36" s="161" t="s">
        <v>96</v>
      </c>
      <c r="X36" s="163"/>
      <c r="Z36" s="163"/>
      <c r="AA36" s="130"/>
      <c r="AB36" s="163"/>
      <c r="AC36" s="130"/>
      <c r="AD36" s="163"/>
      <c r="AF36" s="167"/>
    </row>
    <row r="37" spans="2:32" x14ac:dyDescent="0.3">
      <c r="B37" s="131" t="s">
        <v>190</v>
      </c>
      <c r="D37" s="154"/>
      <c r="E37" s="130"/>
      <c r="F37" s="155"/>
      <c r="G37" s="130"/>
      <c r="H37" s="156"/>
      <c r="I37" s="130"/>
      <c r="J37" s="157"/>
      <c r="K37" s="130"/>
      <c r="L37" s="155"/>
      <c r="M37" s="130"/>
      <c r="N37" s="156"/>
      <c r="O37" s="130"/>
      <c r="P37" s="157"/>
      <c r="R37" s="159" t="s">
        <v>91</v>
      </c>
      <c r="T37" s="158" t="s">
        <v>93</v>
      </c>
      <c r="V37" s="161" t="s">
        <v>96</v>
      </c>
      <c r="X37" s="163"/>
      <c r="Z37" s="163"/>
      <c r="AA37" s="130"/>
      <c r="AB37" s="163"/>
      <c r="AC37" s="130"/>
      <c r="AD37" s="163"/>
      <c r="AF37" s="167"/>
    </row>
    <row r="38" spans="2:32" x14ac:dyDescent="0.3">
      <c r="B38" s="133" t="s">
        <v>191</v>
      </c>
      <c r="D38" s="154"/>
      <c r="E38" s="130"/>
      <c r="F38" s="155"/>
      <c r="G38" s="130"/>
      <c r="H38" s="156"/>
      <c r="I38" s="130"/>
      <c r="J38" s="157"/>
      <c r="K38" s="130"/>
      <c r="L38" s="155"/>
      <c r="M38" s="130"/>
      <c r="N38" s="156"/>
      <c r="O38" s="130"/>
      <c r="P38" s="157"/>
      <c r="R38" s="159" t="s">
        <v>91</v>
      </c>
      <c r="T38" s="158" t="s">
        <v>93</v>
      </c>
      <c r="V38" s="161" t="s">
        <v>96</v>
      </c>
      <c r="X38" s="163"/>
      <c r="Z38" s="163"/>
      <c r="AA38" s="130"/>
      <c r="AB38" s="163"/>
      <c r="AC38" s="130"/>
      <c r="AD38" s="163"/>
      <c r="AF38" s="167"/>
    </row>
    <row r="39" spans="2:32" x14ac:dyDescent="0.3">
      <c r="B39" s="131" t="s">
        <v>192</v>
      </c>
      <c r="D39" s="154"/>
      <c r="E39" s="130"/>
      <c r="F39" s="155"/>
      <c r="G39" s="130"/>
      <c r="H39" s="156"/>
      <c r="I39" s="130"/>
      <c r="J39" s="157"/>
      <c r="K39" s="130"/>
      <c r="L39" s="155"/>
      <c r="M39" s="130"/>
      <c r="N39" s="156"/>
      <c r="O39" s="130"/>
      <c r="P39" s="157"/>
      <c r="R39" s="159" t="s">
        <v>91</v>
      </c>
      <c r="T39" s="158" t="s">
        <v>93</v>
      </c>
      <c r="V39" s="161" t="s">
        <v>96</v>
      </c>
      <c r="X39" s="163"/>
      <c r="Z39" s="163"/>
      <c r="AA39" s="130"/>
      <c r="AB39" s="163"/>
      <c r="AC39" s="130"/>
      <c r="AD39" s="163"/>
      <c r="AF39" s="167"/>
    </row>
    <row r="40" spans="2:32" x14ac:dyDescent="0.3">
      <c r="B40" s="133" t="s">
        <v>193</v>
      </c>
      <c r="D40" s="154"/>
      <c r="E40" s="130"/>
      <c r="F40" s="155"/>
      <c r="G40" s="130"/>
      <c r="H40" s="156"/>
      <c r="I40" s="130"/>
      <c r="J40" s="157"/>
      <c r="K40" s="130"/>
      <c r="L40" s="155"/>
      <c r="M40" s="130"/>
      <c r="N40" s="156"/>
      <c r="O40" s="130"/>
      <c r="P40" s="157"/>
      <c r="R40" s="159" t="s">
        <v>91</v>
      </c>
      <c r="T40" s="158" t="s">
        <v>93</v>
      </c>
      <c r="V40" s="161" t="s">
        <v>96</v>
      </c>
      <c r="X40" s="163"/>
      <c r="Z40" s="163"/>
      <c r="AA40" s="130"/>
      <c r="AB40" s="163"/>
      <c r="AC40" s="130"/>
      <c r="AD40" s="163"/>
      <c r="AF40" s="167"/>
    </row>
    <row r="41" spans="2:32" x14ac:dyDescent="0.3">
      <c r="B41" s="131" t="s">
        <v>194</v>
      </c>
      <c r="D41" s="154"/>
      <c r="E41" s="130"/>
      <c r="F41" s="155"/>
      <c r="G41" s="130"/>
      <c r="H41" s="156"/>
      <c r="I41" s="130"/>
      <c r="J41" s="157"/>
      <c r="K41" s="130"/>
      <c r="L41" s="155"/>
      <c r="M41" s="130"/>
      <c r="N41" s="156"/>
      <c r="O41" s="130"/>
      <c r="P41" s="157"/>
      <c r="R41" s="159" t="s">
        <v>91</v>
      </c>
      <c r="T41" s="158" t="s">
        <v>93</v>
      </c>
      <c r="V41" s="161" t="s">
        <v>96</v>
      </c>
      <c r="X41" s="163"/>
      <c r="Z41" s="163"/>
      <c r="AA41" s="130"/>
      <c r="AB41" s="163"/>
      <c r="AC41" s="130"/>
      <c r="AD41" s="163"/>
      <c r="AF41" s="167"/>
    </row>
    <row r="42" spans="2:32" x14ac:dyDescent="0.3">
      <c r="B42" s="133" t="s">
        <v>195</v>
      </c>
      <c r="D42" s="154"/>
      <c r="E42" s="130"/>
      <c r="F42" s="155"/>
      <c r="G42" s="130"/>
      <c r="H42" s="156"/>
      <c r="I42" s="130"/>
      <c r="J42" s="157"/>
      <c r="K42" s="130"/>
      <c r="L42" s="155"/>
      <c r="M42" s="130"/>
      <c r="N42" s="156"/>
      <c r="O42" s="130"/>
      <c r="P42" s="157"/>
      <c r="R42" s="159" t="s">
        <v>91</v>
      </c>
      <c r="T42" s="158" t="s">
        <v>93</v>
      </c>
      <c r="V42" s="161" t="s">
        <v>96</v>
      </c>
      <c r="X42" s="163"/>
      <c r="Z42" s="163"/>
      <c r="AA42" s="130"/>
      <c r="AB42" s="163"/>
      <c r="AC42" s="130"/>
      <c r="AD42" s="163"/>
      <c r="AF42" s="167"/>
    </row>
    <row r="43" spans="2:32" x14ac:dyDescent="0.3">
      <c r="B43" s="131" t="s">
        <v>196</v>
      </c>
      <c r="D43" s="154"/>
      <c r="E43" s="130"/>
      <c r="F43" s="155"/>
      <c r="G43" s="130"/>
      <c r="H43" s="156"/>
      <c r="I43" s="130"/>
      <c r="J43" s="157"/>
      <c r="K43" s="130"/>
      <c r="L43" s="155"/>
      <c r="M43" s="130"/>
      <c r="N43" s="156"/>
      <c r="O43" s="130"/>
      <c r="P43" s="157"/>
      <c r="R43" s="159" t="s">
        <v>91</v>
      </c>
      <c r="T43" s="158" t="s">
        <v>93</v>
      </c>
      <c r="V43" s="161" t="s">
        <v>96</v>
      </c>
      <c r="X43" s="163"/>
      <c r="Z43" s="163"/>
      <c r="AA43" s="130"/>
      <c r="AB43" s="163"/>
      <c r="AC43" s="130"/>
      <c r="AD43" s="163"/>
      <c r="AF43" s="167"/>
    </row>
    <row r="44" spans="2:32" x14ac:dyDescent="0.3">
      <c r="B44" s="133" t="s">
        <v>197</v>
      </c>
      <c r="D44" s="154"/>
      <c r="E44" s="130"/>
      <c r="F44" s="155"/>
      <c r="G44" s="130"/>
      <c r="H44" s="156"/>
      <c r="I44" s="130"/>
      <c r="J44" s="157"/>
      <c r="K44" s="130"/>
      <c r="L44" s="155"/>
      <c r="M44" s="130"/>
      <c r="N44" s="156"/>
      <c r="O44" s="130"/>
      <c r="P44" s="157"/>
      <c r="R44" s="159" t="s">
        <v>91</v>
      </c>
      <c r="T44" s="158" t="s">
        <v>93</v>
      </c>
      <c r="V44" s="161" t="s">
        <v>96</v>
      </c>
      <c r="X44" s="163"/>
      <c r="Z44" s="163"/>
      <c r="AA44" s="130"/>
      <c r="AB44" s="163"/>
      <c r="AC44" s="130"/>
      <c r="AD44" s="163"/>
      <c r="AF44" s="167"/>
    </row>
    <row r="45" spans="2:32" x14ac:dyDescent="0.3">
      <c r="B45" s="131" t="s">
        <v>198</v>
      </c>
      <c r="D45" s="154"/>
      <c r="E45" s="130"/>
      <c r="F45" s="155"/>
      <c r="G45" s="130"/>
      <c r="H45" s="156"/>
      <c r="I45" s="130"/>
      <c r="J45" s="157"/>
      <c r="K45" s="130"/>
      <c r="L45" s="155"/>
      <c r="M45" s="130"/>
      <c r="N45" s="156"/>
      <c r="O45" s="130"/>
      <c r="P45" s="157"/>
      <c r="R45" s="159" t="s">
        <v>91</v>
      </c>
      <c r="T45" s="158" t="s">
        <v>93</v>
      </c>
      <c r="V45" s="161" t="s">
        <v>96</v>
      </c>
      <c r="X45" s="163"/>
      <c r="Z45" s="163"/>
      <c r="AA45" s="130"/>
      <c r="AB45" s="163"/>
      <c r="AC45" s="130"/>
      <c r="AD45" s="163"/>
      <c r="AF45" s="167"/>
    </row>
    <row r="46" spans="2:32" x14ac:dyDescent="0.3">
      <c r="B46" s="133" t="s">
        <v>199</v>
      </c>
      <c r="D46" s="154"/>
      <c r="E46" s="130"/>
      <c r="F46" s="155"/>
      <c r="G46" s="130"/>
      <c r="H46" s="156"/>
      <c r="I46" s="130"/>
      <c r="J46" s="157"/>
      <c r="K46" s="130"/>
      <c r="L46" s="155"/>
      <c r="M46" s="130"/>
      <c r="N46" s="156"/>
      <c r="O46" s="130"/>
      <c r="P46" s="157"/>
      <c r="R46" s="159" t="s">
        <v>91</v>
      </c>
      <c r="T46" s="158" t="s">
        <v>93</v>
      </c>
      <c r="V46" s="161" t="s">
        <v>96</v>
      </c>
      <c r="X46" s="163"/>
      <c r="Z46" s="163"/>
      <c r="AA46" s="130"/>
      <c r="AB46" s="163"/>
      <c r="AC46" s="130"/>
      <c r="AD46" s="163"/>
      <c r="AF46" s="167"/>
    </row>
    <row r="47" spans="2:32" x14ac:dyDescent="0.3">
      <c r="B47" s="131" t="s">
        <v>200</v>
      </c>
      <c r="D47" s="154"/>
      <c r="E47" s="130"/>
      <c r="F47" s="155"/>
      <c r="G47" s="130"/>
      <c r="H47" s="156"/>
      <c r="I47" s="130"/>
      <c r="J47" s="157"/>
      <c r="K47" s="130"/>
      <c r="L47" s="155"/>
      <c r="M47" s="130"/>
      <c r="N47" s="156"/>
      <c r="O47" s="130"/>
      <c r="P47" s="157"/>
      <c r="R47" s="159" t="s">
        <v>91</v>
      </c>
      <c r="T47" s="158" t="s">
        <v>93</v>
      </c>
      <c r="V47" s="161" t="s">
        <v>96</v>
      </c>
      <c r="X47" s="163"/>
      <c r="Z47" s="163"/>
      <c r="AA47" s="130"/>
      <c r="AB47" s="163"/>
      <c r="AC47" s="130"/>
      <c r="AD47" s="163"/>
      <c r="AF47" s="167"/>
    </row>
    <row r="48" spans="2:32" x14ac:dyDescent="0.3">
      <c r="B48" s="133" t="s">
        <v>201</v>
      </c>
      <c r="D48" s="154"/>
      <c r="E48" s="130"/>
      <c r="F48" s="155"/>
      <c r="G48" s="130"/>
      <c r="H48" s="156"/>
      <c r="I48" s="130"/>
      <c r="J48" s="157"/>
      <c r="K48" s="130"/>
      <c r="L48" s="155"/>
      <c r="M48" s="130"/>
      <c r="N48" s="156"/>
      <c r="O48" s="130"/>
      <c r="P48" s="157"/>
      <c r="R48" s="159" t="s">
        <v>91</v>
      </c>
      <c r="T48" s="158" t="s">
        <v>93</v>
      </c>
      <c r="V48" s="161" t="s">
        <v>96</v>
      </c>
      <c r="X48" s="163"/>
      <c r="Z48" s="163"/>
      <c r="AA48" s="130"/>
      <c r="AB48" s="163"/>
      <c r="AC48" s="130"/>
      <c r="AD48" s="163"/>
      <c r="AF48" s="167"/>
    </row>
    <row r="49" spans="2:32" x14ac:dyDescent="0.3">
      <c r="B49" s="131" t="s">
        <v>202</v>
      </c>
      <c r="D49" s="154"/>
      <c r="E49" s="130"/>
      <c r="F49" s="155"/>
      <c r="G49" s="130"/>
      <c r="H49" s="156"/>
      <c r="I49" s="130"/>
      <c r="J49" s="157"/>
      <c r="K49" s="130"/>
      <c r="L49" s="155"/>
      <c r="M49" s="130"/>
      <c r="N49" s="156"/>
      <c r="O49" s="130"/>
      <c r="P49" s="157"/>
      <c r="R49" s="159" t="s">
        <v>91</v>
      </c>
      <c r="T49" s="158" t="s">
        <v>93</v>
      </c>
      <c r="V49" s="161" t="s">
        <v>96</v>
      </c>
      <c r="X49" s="163"/>
      <c r="Z49" s="163"/>
      <c r="AA49" s="130"/>
      <c r="AB49" s="163"/>
      <c r="AC49" s="130"/>
      <c r="AD49" s="163"/>
      <c r="AF49" s="167"/>
    </row>
    <row r="50" spans="2:32" x14ac:dyDescent="0.3">
      <c r="B50" s="133" t="s">
        <v>203</v>
      </c>
      <c r="D50" s="154"/>
      <c r="E50" s="130"/>
      <c r="F50" s="155"/>
      <c r="G50" s="130"/>
      <c r="H50" s="156"/>
      <c r="I50" s="130"/>
      <c r="J50" s="157"/>
      <c r="K50" s="130"/>
      <c r="L50" s="155"/>
      <c r="M50" s="130"/>
      <c r="N50" s="156"/>
      <c r="O50" s="130"/>
      <c r="P50" s="157"/>
      <c r="R50" s="159" t="s">
        <v>91</v>
      </c>
      <c r="T50" s="158" t="s">
        <v>93</v>
      </c>
      <c r="V50" s="161" t="s">
        <v>96</v>
      </c>
      <c r="X50" s="163"/>
      <c r="Z50" s="163"/>
      <c r="AA50" s="130"/>
      <c r="AB50" s="163"/>
      <c r="AC50" s="130"/>
      <c r="AD50" s="163"/>
      <c r="AF50" s="167"/>
    </row>
    <row r="51" spans="2:32" x14ac:dyDescent="0.3">
      <c r="B51" s="131" t="s">
        <v>204</v>
      </c>
      <c r="D51" s="154"/>
      <c r="E51" s="130"/>
      <c r="F51" s="155"/>
      <c r="G51" s="130"/>
      <c r="H51" s="156"/>
      <c r="I51" s="130"/>
      <c r="J51" s="157"/>
      <c r="K51" s="130"/>
      <c r="L51" s="155"/>
      <c r="M51" s="130"/>
      <c r="N51" s="156"/>
      <c r="O51" s="130"/>
      <c r="P51" s="157"/>
      <c r="R51" s="159" t="s">
        <v>91</v>
      </c>
      <c r="T51" s="158" t="s">
        <v>93</v>
      </c>
      <c r="V51" s="161" t="s">
        <v>96</v>
      </c>
      <c r="X51" s="163"/>
      <c r="Z51" s="163"/>
      <c r="AA51" s="130"/>
      <c r="AB51" s="163"/>
      <c r="AC51" s="130"/>
      <c r="AD51" s="163"/>
      <c r="AF51" s="167"/>
    </row>
    <row r="52" spans="2:32" x14ac:dyDescent="0.3">
      <c r="B52" s="133" t="s">
        <v>205</v>
      </c>
      <c r="D52" s="154"/>
      <c r="E52" s="130"/>
      <c r="F52" s="155"/>
      <c r="G52" s="130"/>
      <c r="H52" s="156"/>
      <c r="I52" s="130"/>
      <c r="J52" s="157"/>
      <c r="K52" s="130"/>
      <c r="L52" s="155"/>
      <c r="M52" s="130"/>
      <c r="N52" s="156"/>
      <c r="O52" s="130"/>
      <c r="P52" s="157"/>
      <c r="R52" s="159" t="s">
        <v>91</v>
      </c>
      <c r="T52" s="158" t="s">
        <v>93</v>
      </c>
      <c r="V52" s="161" t="s">
        <v>96</v>
      </c>
      <c r="X52" s="163"/>
      <c r="Z52" s="163"/>
      <c r="AA52" s="130"/>
      <c r="AB52" s="163"/>
      <c r="AC52" s="130"/>
      <c r="AD52" s="163"/>
      <c r="AF52" s="167"/>
    </row>
    <row r="53" spans="2:32" x14ac:dyDescent="0.3">
      <c r="B53" s="131" t="s">
        <v>206</v>
      </c>
      <c r="D53" s="154"/>
      <c r="E53" s="130"/>
      <c r="F53" s="155"/>
      <c r="G53" s="130"/>
      <c r="H53" s="156"/>
      <c r="I53" s="130"/>
      <c r="J53" s="157"/>
      <c r="K53" s="130"/>
      <c r="L53" s="155"/>
      <c r="M53" s="130"/>
      <c r="N53" s="156"/>
      <c r="O53" s="130"/>
      <c r="P53" s="157"/>
      <c r="R53" s="159" t="s">
        <v>91</v>
      </c>
      <c r="T53" s="158" t="s">
        <v>93</v>
      </c>
      <c r="V53" s="161" t="s">
        <v>96</v>
      </c>
      <c r="X53" s="163"/>
      <c r="Z53" s="163"/>
      <c r="AA53" s="130"/>
      <c r="AB53" s="163"/>
      <c r="AC53" s="130"/>
      <c r="AD53" s="163"/>
      <c r="AF53" s="167"/>
    </row>
    <row r="54" spans="2:32" x14ac:dyDescent="0.3">
      <c r="B54" s="133" t="s">
        <v>207</v>
      </c>
      <c r="D54" s="154"/>
      <c r="E54" s="130"/>
      <c r="F54" s="155"/>
      <c r="G54" s="130"/>
      <c r="H54" s="156"/>
      <c r="I54" s="130"/>
      <c r="J54" s="157"/>
      <c r="K54" s="130"/>
      <c r="L54" s="155"/>
      <c r="M54" s="130"/>
      <c r="N54" s="156"/>
      <c r="O54" s="130"/>
      <c r="P54" s="157"/>
      <c r="R54" s="159" t="s">
        <v>91</v>
      </c>
      <c r="T54" s="158" t="s">
        <v>93</v>
      </c>
      <c r="V54" s="161" t="s">
        <v>96</v>
      </c>
      <c r="X54" s="163"/>
      <c r="Z54" s="163"/>
      <c r="AA54" s="130"/>
      <c r="AB54" s="163"/>
      <c r="AC54" s="130"/>
      <c r="AD54" s="163"/>
      <c r="AF54" s="167"/>
    </row>
    <row r="55" spans="2:32" x14ac:dyDescent="0.3">
      <c r="B55" s="131" t="s">
        <v>208</v>
      </c>
      <c r="D55" s="154"/>
      <c r="E55" s="130"/>
      <c r="F55" s="155"/>
      <c r="G55" s="130"/>
      <c r="H55" s="156"/>
      <c r="I55" s="130"/>
      <c r="J55" s="157"/>
      <c r="K55" s="130"/>
      <c r="L55" s="155"/>
      <c r="M55" s="130"/>
      <c r="N55" s="156"/>
      <c r="O55" s="130"/>
      <c r="P55" s="157"/>
      <c r="R55" s="159" t="s">
        <v>91</v>
      </c>
      <c r="T55" s="158" t="s">
        <v>93</v>
      </c>
      <c r="V55" s="161" t="s">
        <v>96</v>
      </c>
      <c r="X55" s="163"/>
      <c r="Z55" s="163"/>
      <c r="AA55" s="130"/>
      <c r="AB55" s="163"/>
      <c r="AC55" s="130"/>
      <c r="AD55" s="163"/>
      <c r="AF55" s="167"/>
    </row>
    <row r="56" spans="2:32" x14ac:dyDescent="0.3">
      <c r="B56" s="133" t="s">
        <v>209</v>
      </c>
      <c r="D56" s="154"/>
      <c r="E56" s="130"/>
      <c r="F56" s="155"/>
      <c r="G56" s="130"/>
      <c r="H56" s="156"/>
      <c r="I56" s="130"/>
      <c r="J56" s="157"/>
      <c r="K56" s="130"/>
      <c r="L56" s="155"/>
      <c r="M56" s="130"/>
      <c r="N56" s="156"/>
      <c r="O56" s="130"/>
      <c r="P56" s="157"/>
      <c r="R56" s="159" t="s">
        <v>91</v>
      </c>
      <c r="T56" s="158" t="s">
        <v>93</v>
      </c>
      <c r="V56" s="161" t="s">
        <v>96</v>
      </c>
      <c r="X56" s="163"/>
      <c r="Z56" s="163"/>
      <c r="AA56" s="130"/>
      <c r="AB56" s="163"/>
      <c r="AC56" s="130"/>
      <c r="AD56" s="163"/>
      <c r="AF56" s="167"/>
    </row>
    <row r="57" spans="2:32" x14ac:dyDescent="0.3">
      <c r="B57" s="131" t="s">
        <v>210</v>
      </c>
      <c r="D57" s="154"/>
      <c r="E57" s="130"/>
      <c r="F57" s="155"/>
      <c r="G57" s="130"/>
      <c r="H57" s="156"/>
      <c r="I57" s="130"/>
      <c r="J57" s="157"/>
      <c r="K57" s="130"/>
      <c r="L57" s="155"/>
      <c r="M57" s="130"/>
      <c r="N57" s="156"/>
      <c r="O57" s="130"/>
      <c r="P57" s="157"/>
      <c r="R57" s="159" t="s">
        <v>91</v>
      </c>
      <c r="T57" s="158" t="s">
        <v>93</v>
      </c>
      <c r="V57" s="161" t="s">
        <v>96</v>
      </c>
      <c r="X57" s="163"/>
      <c r="Z57" s="163"/>
      <c r="AA57" s="130"/>
      <c r="AB57" s="163"/>
      <c r="AC57" s="130"/>
      <c r="AD57" s="163"/>
      <c r="AF57" s="167"/>
    </row>
    <row r="58" spans="2:32" x14ac:dyDescent="0.3">
      <c r="B58" s="133" t="s">
        <v>211</v>
      </c>
      <c r="D58" s="154"/>
      <c r="E58" s="130"/>
      <c r="F58" s="155"/>
      <c r="G58" s="130"/>
      <c r="H58" s="156"/>
      <c r="I58" s="130"/>
      <c r="J58" s="157"/>
      <c r="K58" s="130"/>
      <c r="L58" s="155"/>
      <c r="M58" s="130"/>
      <c r="N58" s="156"/>
      <c r="O58" s="130"/>
      <c r="P58" s="157"/>
      <c r="R58" s="159" t="s">
        <v>91</v>
      </c>
      <c r="T58" s="158" t="s">
        <v>93</v>
      </c>
      <c r="V58" s="161" t="s">
        <v>96</v>
      </c>
      <c r="X58" s="163"/>
      <c r="Z58" s="163"/>
      <c r="AA58" s="130"/>
      <c r="AB58" s="163"/>
      <c r="AC58" s="130"/>
      <c r="AD58" s="163"/>
      <c r="AF58" s="167"/>
    </row>
    <row r="59" spans="2:32" x14ac:dyDescent="0.3">
      <c r="B59" s="131" t="s">
        <v>212</v>
      </c>
      <c r="D59" s="154"/>
      <c r="E59" s="130"/>
      <c r="F59" s="155"/>
      <c r="G59" s="130"/>
      <c r="H59" s="156"/>
      <c r="I59" s="130"/>
      <c r="J59" s="157"/>
      <c r="K59" s="130"/>
      <c r="L59" s="155"/>
      <c r="M59" s="130"/>
      <c r="N59" s="156"/>
      <c r="O59" s="130"/>
      <c r="P59" s="157"/>
      <c r="R59" s="159" t="s">
        <v>91</v>
      </c>
      <c r="T59" s="158" t="s">
        <v>93</v>
      </c>
      <c r="V59" s="161" t="s">
        <v>96</v>
      </c>
      <c r="X59" s="163"/>
      <c r="Z59" s="163"/>
      <c r="AA59" s="130"/>
      <c r="AB59" s="163"/>
      <c r="AC59" s="130"/>
      <c r="AD59" s="163"/>
      <c r="AF59" s="167"/>
    </row>
    <row r="60" spans="2:32" x14ac:dyDescent="0.3">
      <c r="B60" s="133" t="s">
        <v>213</v>
      </c>
      <c r="D60" s="154"/>
      <c r="E60" s="130"/>
      <c r="F60" s="155"/>
      <c r="G60" s="130"/>
      <c r="H60" s="156"/>
      <c r="I60" s="130"/>
      <c r="J60" s="157"/>
      <c r="K60" s="130"/>
      <c r="L60" s="155"/>
      <c r="M60" s="130"/>
      <c r="N60" s="156"/>
      <c r="O60" s="130"/>
      <c r="P60" s="157"/>
      <c r="R60" s="159" t="s">
        <v>91</v>
      </c>
      <c r="T60" s="158" t="s">
        <v>93</v>
      </c>
      <c r="V60" s="161" t="s">
        <v>96</v>
      </c>
      <c r="X60" s="163"/>
      <c r="Z60" s="163"/>
      <c r="AA60" s="130"/>
      <c r="AB60" s="163"/>
      <c r="AC60" s="130"/>
      <c r="AD60" s="163"/>
      <c r="AF60" s="167"/>
    </row>
    <row r="61" spans="2:32" x14ac:dyDescent="0.3">
      <c r="B61" s="131" t="s">
        <v>214</v>
      </c>
      <c r="D61" s="154"/>
      <c r="E61" s="130"/>
      <c r="F61" s="155"/>
      <c r="G61" s="130"/>
      <c r="H61" s="156"/>
      <c r="I61" s="130"/>
      <c r="J61" s="157"/>
      <c r="K61" s="130"/>
      <c r="L61" s="155"/>
      <c r="M61" s="130"/>
      <c r="N61" s="156"/>
      <c r="O61" s="130"/>
      <c r="P61" s="157"/>
      <c r="R61" s="159" t="s">
        <v>91</v>
      </c>
      <c r="T61" s="158" t="s">
        <v>93</v>
      </c>
      <c r="V61" s="161" t="s">
        <v>96</v>
      </c>
      <c r="X61" s="163"/>
      <c r="Z61" s="163"/>
      <c r="AA61" s="130"/>
      <c r="AB61" s="163"/>
      <c r="AC61" s="130"/>
      <c r="AD61" s="163"/>
      <c r="AF61" s="167"/>
    </row>
    <row r="62" spans="2:32" x14ac:dyDescent="0.3">
      <c r="B62" s="133" t="s">
        <v>215</v>
      </c>
      <c r="D62" s="154"/>
      <c r="E62" s="130"/>
      <c r="F62" s="155"/>
      <c r="G62" s="130"/>
      <c r="H62" s="156"/>
      <c r="I62" s="130"/>
      <c r="J62" s="157"/>
      <c r="K62" s="130"/>
      <c r="L62" s="155"/>
      <c r="M62" s="130"/>
      <c r="N62" s="156"/>
      <c r="O62" s="130"/>
      <c r="P62" s="157"/>
      <c r="R62" s="159" t="s">
        <v>91</v>
      </c>
      <c r="T62" s="158" t="s">
        <v>93</v>
      </c>
      <c r="V62" s="161" t="s">
        <v>96</v>
      </c>
      <c r="X62" s="163"/>
      <c r="Z62" s="163"/>
      <c r="AA62" s="130"/>
      <c r="AB62" s="163"/>
      <c r="AC62" s="130"/>
      <c r="AD62" s="163"/>
      <c r="AF62" s="167"/>
    </row>
    <row r="63" spans="2:32" x14ac:dyDescent="0.3">
      <c r="B63" s="131" t="s">
        <v>216</v>
      </c>
      <c r="D63" s="154"/>
      <c r="E63" s="130"/>
      <c r="F63" s="155"/>
      <c r="G63" s="130"/>
      <c r="H63" s="156"/>
      <c r="I63" s="130"/>
      <c r="J63" s="157"/>
      <c r="K63" s="130"/>
      <c r="L63" s="155"/>
      <c r="M63" s="130"/>
      <c r="N63" s="156"/>
      <c r="O63" s="130"/>
      <c r="P63" s="157"/>
      <c r="R63" s="159" t="s">
        <v>91</v>
      </c>
      <c r="T63" s="158" t="s">
        <v>93</v>
      </c>
      <c r="V63" s="161" t="s">
        <v>96</v>
      </c>
      <c r="X63" s="163"/>
      <c r="Z63" s="163"/>
      <c r="AA63" s="130"/>
      <c r="AB63" s="163"/>
      <c r="AC63" s="130"/>
      <c r="AD63" s="163"/>
      <c r="AF63" s="167"/>
    </row>
    <row r="64" spans="2:32" x14ac:dyDescent="0.3">
      <c r="B64" s="133" t="s">
        <v>217</v>
      </c>
      <c r="D64" s="154"/>
      <c r="E64" s="130"/>
      <c r="F64" s="155"/>
      <c r="G64" s="130"/>
      <c r="H64" s="156"/>
      <c r="I64" s="130"/>
      <c r="J64" s="157"/>
      <c r="K64" s="130"/>
      <c r="L64" s="155"/>
      <c r="M64" s="130"/>
      <c r="N64" s="156"/>
      <c r="O64" s="130"/>
      <c r="P64" s="157"/>
      <c r="R64" s="159" t="s">
        <v>91</v>
      </c>
      <c r="T64" s="158" t="s">
        <v>93</v>
      </c>
      <c r="V64" s="161" t="s">
        <v>96</v>
      </c>
      <c r="X64" s="163"/>
      <c r="Z64" s="163"/>
      <c r="AA64" s="130"/>
      <c r="AB64" s="163"/>
      <c r="AC64" s="130"/>
      <c r="AD64" s="163"/>
      <c r="AF64" s="167"/>
    </row>
    <row r="65" spans="2:32" x14ac:dyDescent="0.3">
      <c r="B65" s="131" t="s">
        <v>218</v>
      </c>
      <c r="D65" s="154"/>
      <c r="E65" s="130"/>
      <c r="F65" s="155"/>
      <c r="G65" s="130"/>
      <c r="H65" s="156"/>
      <c r="I65" s="130"/>
      <c r="J65" s="157"/>
      <c r="K65" s="130"/>
      <c r="L65" s="155"/>
      <c r="M65" s="130"/>
      <c r="N65" s="156"/>
      <c r="O65" s="130"/>
      <c r="P65" s="157"/>
      <c r="R65" s="159" t="s">
        <v>91</v>
      </c>
      <c r="T65" s="158" t="s">
        <v>93</v>
      </c>
      <c r="V65" s="161" t="s">
        <v>96</v>
      </c>
      <c r="X65" s="163"/>
      <c r="Z65" s="163"/>
      <c r="AA65" s="130"/>
      <c r="AB65" s="163"/>
      <c r="AC65" s="130"/>
      <c r="AD65" s="163"/>
      <c r="AF65" s="167"/>
    </row>
    <row r="66" spans="2:32" x14ac:dyDescent="0.3">
      <c r="B66" s="133" t="s">
        <v>219</v>
      </c>
      <c r="D66" s="154"/>
      <c r="E66" s="130"/>
      <c r="F66" s="155"/>
      <c r="G66" s="130"/>
      <c r="H66" s="156"/>
      <c r="I66" s="130"/>
      <c r="J66" s="157"/>
      <c r="K66" s="130"/>
      <c r="L66" s="155"/>
      <c r="M66" s="130"/>
      <c r="N66" s="156"/>
      <c r="O66" s="130"/>
      <c r="P66" s="157"/>
      <c r="R66" s="159" t="s">
        <v>91</v>
      </c>
      <c r="T66" s="158" t="s">
        <v>93</v>
      </c>
      <c r="V66" s="161" t="s">
        <v>96</v>
      </c>
      <c r="X66" s="163"/>
      <c r="Z66" s="163"/>
      <c r="AA66" s="130"/>
      <c r="AB66" s="163"/>
      <c r="AC66" s="130"/>
      <c r="AD66" s="163"/>
      <c r="AF66" s="167"/>
    </row>
    <row r="67" spans="2:32" x14ac:dyDescent="0.3">
      <c r="B67" s="131" t="s">
        <v>220</v>
      </c>
      <c r="D67" s="154"/>
      <c r="E67" s="130"/>
      <c r="F67" s="155"/>
      <c r="G67" s="130"/>
      <c r="H67" s="156"/>
      <c r="I67" s="130"/>
      <c r="J67" s="157"/>
      <c r="K67" s="130"/>
      <c r="L67" s="155"/>
      <c r="M67" s="130"/>
      <c r="N67" s="156"/>
      <c r="O67" s="130"/>
      <c r="P67" s="157"/>
      <c r="R67" s="159" t="s">
        <v>91</v>
      </c>
      <c r="T67" s="158" t="s">
        <v>93</v>
      </c>
      <c r="V67" s="161" t="s">
        <v>96</v>
      </c>
      <c r="X67" s="163"/>
      <c r="Z67" s="163"/>
      <c r="AA67" s="130"/>
      <c r="AB67" s="163"/>
      <c r="AC67" s="130"/>
      <c r="AD67" s="163"/>
      <c r="AF67" s="167"/>
    </row>
    <row r="68" spans="2:32" x14ac:dyDescent="0.3">
      <c r="B68" s="133" t="s">
        <v>221</v>
      </c>
      <c r="D68" s="154"/>
      <c r="E68" s="130"/>
      <c r="F68" s="155"/>
      <c r="G68" s="130"/>
      <c r="H68" s="156"/>
      <c r="I68" s="130"/>
      <c r="J68" s="157"/>
      <c r="K68" s="130"/>
      <c r="L68" s="155"/>
      <c r="M68" s="130"/>
      <c r="N68" s="156"/>
      <c r="O68" s="130"/>
      <c r="P68" s="157"/>
      <c r="R68" s="159" t="s">
        <v>91</v>
      </c>
      <c r="T68" s="158" t="s">
        <v>93</v>
      </c>
      <c r="V68" s="161" t="s">
        <v>96</v>
      </c>
      <c r="X68" s="163"/>
      <c r="Z68" s="163"/>
      <c r="AA68" s="130"/>
      <c r="AB68" s="163"/>
      <c r="AC68" s="130"/>
      <c r="AD68" s="163"/>
      <c r="AF68" s="167"/>
    </row>
    <row r="69" spans="2:32" x14ac:dyDescent="0.3">
      <c r="B69" s="131" t="s">
        <v>222</v>
      </c>
      <c r="D69" s="154"/>
      <c r="E69" s="130"/>
      <c r="F69" s="155"/>
      <c r="G69" s="130"/>
      <c r="H69" s="156"/>
      <c r="I69" s="130"/>
      <c r="J69" s="157"/>
      <c r="K69" s="130"/>
      <c r="L69" s="155"/>
      <c r="M69" s="130"/>
      <c r="N69" s="156"/>
      <c r="O69" s="130"/>
      <c r="P69" s="157"/>
      <c r="R69" s="159" t="s">
        <v>91</v>
      </c>
      <c r="T69" s="158" t="s">
        <v>93</v>
      </c>
      <c r="V69" s="161" t="s">
        <v>96</v>
      </c>
      <c r="X69" s="163"/>
      <c r="Z69" s="163"/>
      <c r="AA69" s="130"/>
      <c r="AB69" s="163"/>
      <c r="AC69" s="130"/>
      <c r="AD69" s="163"/>
      <c r="AF69" s="167"/>
    </row>
    <row r="70" spans="2:32" x14ac:dyDescent="0.3">
      <c r="B70" s="133" t="s">
        <v>223</v>
      </c>
      <c r="D70" s="154"/>
      <c r="E70" s="130"/>
      <c r="F70" s="155"/>
      <c r="G70" s="130"/>
      <c r="H70" s="156"/>
      <c r="I70" s="130"/>
      <c r="J70" s="157"/>
      <c r="K70" s="130"/>
      <c r="L70" s="155"/>
      <c r="M70" s="130"/>
      <c r="N70" s="156"/>
      <c r="O70" s="130"/>
      <c r="P70" s="157"/>
      <c r="R70" s="159" t="s">
        <v>91</v>
      </c>
      <c r="T70" s="158" t="s">
        <v>93</v>
      </c>
      <c r="V70" s="161" t="s">
        <v>96</v>
      </c>
      <c r="X70" s="163"/>
      <c r="Z70" s="163"/>
      <c r="AA70" s="130"/>
      <c r="AB70" s="163"/>
      <c r="AC70" s="130"/>
      <c r="AD70" s="163"/>
      <c r="AF70" s="167"/>
    </row>
    <row r="71" spans="2:32" x14ac:dyDescent="0.3">
      <c r="B71" s="131" t="s">
        <v>224</v>
      </c>
      <c r="D71" s="154"/>
      <c r="E71" s="130"/>
      <c r="F71" s="155"/>
      <c r="G71" s="130"/>
      <c r="H71" s="156"/>
      <c r="I71" s="130"/>
      <c r="J71" s="157"/>
      <c r="K71" s="130"/>
      <c r="L71" s="155"/>
      <c r="M71" s="130"/>
      <c r="N71" s="156"/>
      <c r="O71" s="130"/>
      <c r="P71" s="157"/>
      <c r="R71" s="159" t="s">
        <v>91</v>
      </c>
      <c r="T71" s="158" t="s">
        <v>93</v>
      </c>
      <c r="V71" s="161" t="s">
        <v>96</v>
      </c>
      <c r="X71" s="163"/>
      <c r="Z71" s="163"/>
      <c r="AA71" s="130"/>
      <c r="AB71" s="163"/>
      <c r="AC71" s="130"/>
      <c r="AD71" s="163"/>
      <c r="AF71" s="167"/>
    </row>
    <row r="72" spans="2:32" x14ac:dyDescent="0.3">
      <c r="B72" s="133" t="s">
        <v>225</v>
      </c>
      <c r="D72" s="154"/>
      <c r="E72" s="130"/>
      <c r="F72" s="155"/>
      <c r="G72" s="130"/>
      <c r="H72" s="156"/>
      <c r="I72" s="130"/>
      <c r="J72" s="157"/>
      <c r="K72" s="130"/>
      <c r="L72" s="155"/>
      <c r="M72" s="130"/>
      <c r="N72" s="156"/>
      <c r="O72" s="130"/>
      <c r="P72" s="157"/>
      <c r="R72" s="159" t="s">
        <v>91</v>
      </c>
      <c r="T72" s="158" t="s">
        <v>93</v>
      </c>
      <c r="V72" s="161" t="s">
        <v>96</v>
      </c>
      <c r="X72" s="163"/>
      <c r="Z72" s="163"/>
      <c r="AA72" s="130"/>
      <c r="AB72" s="163"/>
      <c r="AC72" s="130"/>
      <c r="AD72" s="163"/>
      <c r="AF72" s="167"/>
    </row>
    <row r="73" spans="2:32" x14ac:dyDescent="0.3">
      <c r="B73" s="131" t="s">
        <v>226</v>
      </c>
      <c r="D73" s="154"/>
      <c r="E73" s="130"/>
      <c r="F73" s="155"/>
      <c r="G73" s="130"/>
      <c r="H73" s="156"/>
      <c r="I73" s="130"/>
      <c r="J73" s="157"/>
      <c r="K73" s="130"/>
      <c r="L73" s="155"/>
      <c r="M73" s="130"/>
      <c r="N73" s="156"/>
      <c r="O73" s="130"/>
      <c r="P73" s="157"/>
      <c r="R73" s="159" t="s">
        <v>91</v>
      </c>
      <c r="T73" s="158" t="s">
        <v>93</v>
      </c>
      <c r="V73" s="161" t="s">
        <v>96</v>
      </c>
      <c r="X73" s="163"/>
      <c r="Z73" s="163"/>
      <c r="AA73" s="130"/>
      <c r="AB73" s="163"/>
      <c r="AC73" s="130"/>
      <c r="AD73" s="163"/>
      <c r="AF73" s="167"/>
    </row>
    <row r="74" spans="2:32" x14ac:dyDescent="0.3">
      <c r="B74" s="133" t="s">
        <v>227</v>
      </c>
      <c r="D74" s="154"/>
      <c r="E74" s="130"/>
      <c r="F74" s="155"/>
      <c r="G74" s="130"/>
      <c r="H74" s="156"/>
      <c r="I74" s="130"/>
      <c r="J74" s="157"/>
      <c r="K74" s="130"/>
      <c r="L74" s="155"/>
      <c r="M74" s="130"/>
      <c r="N74" s="156"/>
      <c r="O74" s="130"/>
      <c r="P74" s="157"/>
      <c r="R74" s="159" t="s">
        <v>91</v>
      </c>
      <c r="T74" s="158" t="s">
        <v>93</v>
      </c>
      <c r="V74" s="161" t="s">
        <v>96</v>
      </c>
      <c r="X74" s="163"/>
      <c r="Z74" s="163"/>
      <c r="AA74" s="130"/>
      <c r="AB74" s="163"/>
      <c r="AC74" s="130"/>
      <c r="AD74" s="163"/>
      <c r="AF74" s="167"/>
    </row>
    <row r="75" spans="2:32" x14ac:dyDescent="0.3">
      <c r="B75" s="131" t="s">
        <v>228</v>
      </c>
      <c r="D75" s="154"/>
      <c r="E75" s="130"/>
      <c r="F75" s="155"/>
      <c r="G75" s="130"/>
      <c r="H75" s="156"/>
      <c r="I75" s="130"/>
      <c r="J75" s="157"/>
      <c r="K75" s="130"/>
      <c r="L75" s="155"/>
      <c r="M75" s="130"/>
      <c r="N75" s="156"/>
      <c r="O75" s="130"/>
      <c r="P75" s="157"/>
      <c r="R75" s="159" t="s">
        <v>91</v>
      </c>
      <c r="T75" s="158" t="s">
        <v>93</v>
      </c>
      <c r="V75" s="161" t="s">
        <v>96</v>
      </c>
      <c r="X75" s="163"/>
      <c r="Z75" s="163"/>
      <c r="AA75" s="130"/>
      <c r="AB75" s="163"/>
      <c r="AC75" s="130"/>
      <c r="AD75" s="163"/>
      <c r="AF75" s="167"/>
    </row>
    <row r="76" spans="2:32" x14ac:dyDescent="0.3">
      <c r="B76" s="133" t="s">
        <v>229</v>
      </c>
      <c r="D76" s="154"/>
      <c r="E76" s="130"/>
      <c r="F76" s="155"/>
      <c r="G76" s="130"/>
      <c r="H76" s="156"/>
      <c r="I76" s="130"/>
      <c r="J76" s="157"/>
      <c r="K76" s="130"/>
      <c r="L76" s="155"/>
      <c r="M76" s="130"/>
      <c r="N76" s="156"/>
      <c r="O76" s="130"/>
      <c r="P76" s="157"/>
      <c r="R76" s="159" t="s">
        <v>91</v>
      </c>
      <c r="T76" s="158" t="s">
        <v>93</v>
      </c>
      <c r="V76" s="161" t="s">
        <v>96</v>
      </c>
      <c r="X76" s="163"/>
      <c r="Z76" s="163"/>
      <c r="AA76" s="130"/>
      <c r="AB76" s="163"/>
      <c r="AC76" s="130"/>
      <c r="AD76" s="163"/>
      <c r="AF76" s="167"/>
    </row>
    <row r="77" spans="2:32" x14ac:dyDescent="0.3">
      <c r="B77" s="131" t="s">
        <v>230</v>
      </c>
      <c r="D77" s="154"/>
      <c r="E77" s="130"/>
      <c r="F77" s="155"/>
      <c r="G77" s="130"/>
      <c r="H77" s="156"/>
      <c r="I77" s="130"/>
      <c r="J77" s="157"/>
      <c r="K77" s="130"/>
      <c r="L77" s="155"/>
      <c r="M77" s="130"/>
      <c r="N77" s="156"/>
      <c r="O77" s="130"/>
      <c r="P77" s="157"/>
      <c r="R77" s="159" t="s">
        <v>91</v>
      </c>
      <c r="T77" s="158" t="s">
        <v>93</v>
      </c>
      <c r="V77" s="161" t="s">
        <v>96</v>
      </c>
      <c r="X77" s="163"/>
      <c r="Z77" s="163"/>
      <c r="AA77" s="130"/>
      <c r="AB77" s="163"/>
      <c r="AC77" s="130"/>
      <c r="AD77" s="163"/>
      <c r="AF77" s="167"/>
    </row>
    <row r="78" spans="2:32" x14ac:dyDescent="0.3">
      <c r="B78" s="133" t="s">
        <v>231</v>
      </c>
      <c r="D78" s="154"/>
      <c r="E78" s="130"/>
      <c r="F78" s="155"/>
      <c r="G78" s="130"/>
      <c r="H78" s="156"/>
      <c r="I78" s="130"/>
      <c r="J78" s="157"/>
      <c r="K78" s="130"/>
      <c r="L78" s="155"/>
      <c r="M78" s="130"/>
      <c r="N78" s="156"/>
      <c r="O78" s="130"/>
      <c r="P78" s="157"/>
      <c r="R78" s="159" t="s">
        <v>91</v>
      </c>
      <c r="T78" s="158" t="s">
        <v>93</v>
      </c>
      <c r="V78" s="161" t="s">
        <v>96</v>
      </c>
      <c r="X78" s="163"/>
      <c r="Z78" s="163"/>
      <c r="AA78" s="130"/>
      <c r="AB78" s="163"/>
      <c r="AC78" s="130"/>
      <c r="AD78" s="163"/>
      <c r="AF78" s="167"/>
    </row>
    <row r="79" spans="2:32" x14ac:dyDescent="0.3">
      <c r="B79" s="131" t="s">
        <v>232</v>
      </c>
      <c r="D79" s="154"/>
      <c r="E79" s="130"/>
      <c r="F79" s="155"/>
      <c r="G79" s="130"/>
      <c r="H79" s="156"/>
      <c r="I79" s="130"/>
      <c r="J79" s="157"/>
      <c r="K79" s="130"/>
      <c r="L79" s="155"/>
      <c r="M79" s="130"/>
      <c r="N79" s="156"/>
      <c r="O79" s="130"/>
      <c r="P79" s="157"/>
      <c r="R79" s="159" t="s">
        <v>91</v>
      </c>
      <c r="T79" s="158" t="s">
        <v>93</v>
      </c>
      <c r="V79" s="161" t="s">
        <v>96</v>
      </c>
      <c r="X79" s="163"/>
      <c r="Z79" s="163"/>
      <c r="AA79" s="130"/>
      <c r="AB79" s="163"/>
      <c r="AC79" s="130"/>
      <c r="AD79" s="163"/>
      <c r="AF79" s="167"/>
    </row>
    <row r="80" spans="2:32" x14ac:dyDescent="0.3">
      <c r="B80" s="133" t="s">
        <v>233</v>
      </c>
      <c r="D80" s="154"/>
      <c r="E80" s="130"/>
      <c r="F80" s="155"/>
      <c r="G80" s="130"/>
      <c r="H80" s="156"/>
      <c r="I80" s="130"/>
      <c r="J80" s="157"/>
      <c r="K80" s="130"/>
      <c r="L80" s="155"/>
      <c r="M80" s="130"/>
      <c r="N80" s="156"/>
      <c r="O80" s="130"/>
      <c r="P80" s="157"/>
      <c r="R80" s="159" t="s">
        <v>91</v>
      </c>
      <c r="T80" s="158" t="s">
        <v>93</v>
      </c>
      <c r="V80" s="161" t="s">
        <v>96</v>
      </c>
      <c r="X80" s="163"/>
      <c r="Z80" s="163"/>
      <c r="AA80" s="130"/>
      <c r="AB80" s="163"/>
      <c r="AC80" s="130"/>
      <c r="AD80" s="163"/>
      <c r="AF80" s="167"/>
    </row>
    <row r="81" spans="2:32" x14ac:dyDescent="0.3">
      <c r="B81" s="131" t="s">
        <v>234</v>
      </c>
      <c r="D81" s="154"/>
      <c r="E81" s="130"/>
      <c r="F81" s="155"/>
      <c r="G81" s="130"/>
      <c r="H81" s="156"/>
      <c r="I81" s="130"/>
      <c r="J81" s="157"/>
      <c r="K81" s="130"/>
      <c r="L81" s="155"/>
      <c r="M81" s="130"/>
      <c r="N81" s="156"/>
      <c r="O81" s="130"/>
      <c r="P81" s="157"/>
      <c r="R81" s="159" t="s">
        <v>91</v>
      </c>
      <c r="T81" s="158" t="s">
        <v>93</v>
      </c>
      <c r="V81" s="161" t="s">
        <v>96</v>
      </c>
      <c r="X81" s="163"/>
      <c r="Z81" s="163"/>
      <c r="AA81" s="130"/>
      <c r="AB81" s="163"/>
      <c r="AC81" s="130"/>
      <c r="AD81" s="163"/>
      <c r="AF81" s="167"/>
    </row>
    <row r="82" spans="2:32" x14ac:dyDescent="0.3">
      <c r="B82" s="133" t="s">
        <v>235</v>
      </c>
      <c r="D82" s="154"/>
      <c r="E82" s="130"/>
      <c r="F82" s="155"/>
      <c r="G82" s="130"/>
      <c r="H82" s="156"/>
      <c r="I82" s="130"/>
      <c r="J82" s="157"/>
      <c r="K82" s="130"/>
      <c r="L82" s="155"/>
      <c r="M82" s="130"/>
      <c r="N82" s="156"/>
      <c r="O82" s="130"/>
      <c r="P82" s="157"/>
      <c r="R82" s="159" t="s">
        <v>91</v>
      </c>
      <c r="T82" s="158" t="s">
        <v>93</v>
      </c>
      <c r="V82" s="161" t="s">
        <v>96</v>
      </c>
      <c r="X82" s="163"/>
      <c r="Z82" s="163"/>
      <c r="AA82" s="130"/>
      <c r="AB82" s="163"/>
      <c r="AC82" s="130"/>
      <c r="AD82" s="163"/>
      <c r="AF82" s="167"/>
    </row>
    <row r="83" spans="2:32" x14ac:dyDescent="0.3">
      <c r="B83" s="131" t="s">
        <v>236</v>
      </c>
      <c r="D83" s="154"/>
      <c r="E83" s="130"/>
      <c r="F83" s="155"/>
      <c r="G83" s="130"/>
      <c r="H83" s="156"/>
      <c r="I83" s="130"/>
      <c r="J83" s="157"/>
      <c r="K83" s="130"/>
      <c r="L83" s="155"/>
      <c r="M83" s="130"/>
      <c r="N83" s="156"/>
      <c r="O83" s="130"/>
      <c r="P83" s="157"/>
      <c r="R83" s="159" t="s">
        <v>91</v>
      </c>
      <c r="T83" s="158" t="s">
        <v>93</v>
      </c>
      <c r="V83" s="161" t="s">
        <v>96</v>
      </c>
      <c r="X83" s="163"/>
      <c r="Z83" s="163"/>
      <c r="AA83" s="130"/>
      <c r="AB83" s="163"/>
      <c r="AC83" s="130"/>
      <c r="AD83" s="163"/>
      <c r="AF83" s="167"/>
    </row>
    <row r="84" spans="2:32" x14ac:dyDescent="0.3">
      <c r="B84" s="133" t="s">
        <v>237</v>
      </c>
      <c r="D84" s="154"/>
      <c r="E84" s="130"/>
      <c r="F84" s="155"/>
      <c r="G84" s="130"/>
      <c r="H84" s="156"/>
      <c r="I84" s="130"/>
      <c r="J84" s="157"/>
      <c r="K84" s="130"/>
      <c r="L84" s="155"/>
      <c r="M84" s="130"/>
      <c r="N84" s="156"/>
      <c r="O84" s="130"/>
      <c r="P84" s="157"/>
      <c r="R84" s="159" t="s">
        <v>91</v>
      </c>
      <c r="T84" s="158" t="s">
        <v>93</v>
      </c>
      <c r="V84" s="161" t="s">
        <v>96</v>
      </c>
      <c r="X84" s="163"/>
      <c r="Z84" s="163"/>
      <c r="AA84" s="130"/>
      <c r="AB84" s="163"/>
      <c r="AC84" s="130"/>
      <c r="AD84" s="163"/>
      <c r="AF84" s="167"/>
    </row>
    <row r="85" spans="2:32" x14ac:dyDescent="0.3">
      <c r="B85" s="131" t="s">
        <v>238</v>
      </c>
      <c r="D85" s="154"/>
      <c r="E85" s="130"/>
      <c r="F85" s="155"/>
      <c r="G85" s="130"/>
      <c r="H85" s="156"/>
      <c r="I85" s="130"/>
      <c r="J85" s="157"/>
      <c r="K85" s="130"/>
      <c r="L85" s="155"/>
      <c r="M85" s="130"/>
      <c r="N85" s="156"/>
      <c r="O85" s="130"/>
      <c r="P85" s="157"/>
      <c r="R85" s="159" t="s">
        <v>91</v>
      </c>
      <c r="T85" s="158" t="s">
        <v>93</v>
      </c>
      <c r="V85" s="161" t="s">
        <v>96</v>
      </c>
      <c r="X85" s="163"/>
      <c r="Z85" s="163"/>
      <c r="AA85" s="130"/>
      <c r="AB85" s="163"/>
      <c r="AC85" s="130"/>
      <c r="AD85" s="163"/>
      <c r="AF85" s="167"/>
    </row>
    <row r="86" spans="2:32" x14ac:dyDescent="0.3">
      <c r="B86" s="133" t="s">
        <v>239</v>
      </c>
      <c r="D86" s="154"/>
      <c r="E86" s="130"/>
      <c r="F86" s="155"/>
      <c r="G86" s="130"/>
      <c r="H86" s="156"/>
      <c r="I86" s="130"/>
      <c r="J86" s="157"/>
      <c r="K86" s="130"/>
      <c r="L86" s="155"/>
      <c r="M86" s="130"/>
      <c r="N86" s="156"/>
      <c r="O86" s="130"/>
      <c r="P86" s="157"/>
      <c r="R86" s="159" t="s">
        <v>91</v>
      </c>
      <c r="T86" s="158" t="s">
        <v>93</v>
      </c>
      <c r="V86" s="161" t="s">
        <v>96</v>
      </c>
      <c r="X86" s="163"/>
      <c r="Z86" s="163"/>
      <c r="AA86" s="130"/>
      <c r="AB86" s="163"/>
      <c r="AC86" s="130"/>
      <c r="AD86" s="163"/>
      <c r="AF86" s="167"/>
    </row>
    <row r="87" spans="2:32" x14ac:dyDescent="0.3">
      <c r="B87" s="131" t="s">
        <v>240</v>
      </c>
      <c r="D87" s="154"/>
      <c r="E87" s="130"/>
      <c r="F87" s="155"/>
      <c r="G87" s="130"/>
      <c r="H87" s="156"/>
      <c r="I87" s="130"/>
      <c r="J87" s="157"/>
      <c r="K87" s="130"/>
      <c r="L87" s="155"/>
      <c r="M87" s="130"/>
      <c r="N87" s="156"/>
      <c r="O87" s="130"/>
      <c r="P87" s="157"/>
      <c r="R87" s="159" t="s">
        <v>91</v>
      </c>
      <c r="T87" s="158" t="s">
        <v>93</v>
      </c>
      <c r="V87" s="161" t="s">
        <v>96</v>
      </c>
      <c r="X87" s="163"/>
      <c r="Z87" s="163"/>
      <c r="AA87" s="130"/>
      <c r="AB87" s="163"/>
      <c r="AC87" s="130"/>
      <c r="AD87" s="163"/>
      <c r="AF87" s="167"/>
    </row>
    <row r="88" spans="2:32" x14ac:dyDescent="0.3">
      <c r="B88" s="133" t="s">
        <v>241</v>
      </c>
      <c r="D88" s="154"/>
      <c r="E88" s="130"/>
      <c r="F88" s="155"/>
      <c r="G88" s="130"/>
      <c r="H88" s="156"/>
      <c r="I88" s="130"/>
      <c r="J88" s="157"/>
      <c r="K88" s="130"/>
      <c r="L88" s="155"/>
      <c r="M88" s="130"/>
      <c r="N88" s="156"/>
      <c r="O88" s="130"/>
      <c r="P88" s="157"/>
      <c r="R88" s="159" t="s">
        <v>91</v>
      </c>
      <c r="T88" s="158" t="s">
        <v>93</v>
      </c>
      <c r="V88" s="161" t="s">
        <v>96</v>
      </c>
      <c r="X88" s="163"/>
      <c r="Z88" s="163"/>
      <c r="AA88" s="130"/>
      <c r="AB88" s="163"/>
      <c r="AC88" s="130"/>
      <c r="AD88" s="163"/>
      <c r="AF88" s="167"/>
    </row>
    <row r="89" spans="2:32" x14ac:dyDescent="0.3">
      <c r="B89" s="131" t="s">
        <v>242</v>
      </c>
      <c r="D89" s="154"/>
      <c r="E89" s="130"/>
      <c r="F89" s="155"/>
      <c r="G89" s="130"/>
      <c r="H89" s="156"/>
      <c r="I89" s="130"/>
      <c r="J89" s="157"/>
      <c r="K89" s="130"/>
      <c r="L89" s="155"/>
      <c r="M89" s="130"/>
      <c r="N89" s="156"/>
      <c r="O89" s="130"/>
      <c r="P89" s="157"/>
      <c r="R89" s="159" t="s">
        <v>91</v>
      </c>
      <c r="T89" s="158" t="s">
        <v>93</v>
      </c>
      <c r="V89" s="161" t="s">
        <v>96</v>
      </c>
      <c r="X89" s="163"/>
      <c r="Z89" s="163"/>
      <c r="AA89" s="130"/>
      <c r="AB89" s="163"/>
      <c r="AC89" s="130"/>
      <c r="AD89" s="163"/>
      <c r="AF89" s="167"/>
    </row>
    <row r="90" spans="2:32" x14ac:dyDescent="0.3">
      <c r="B90" s="133" t="s">
        <v>243</v>
      </c>
      <c r="D90" s="154"/>
      <c r="E90" s="130"/>
      <c r="F90" s="155"/>
      <c r="G90" s="130"/>
      <c r="H90" s="156"/>
      <c r="I90" s="130"/>
      <c r="J90" s="157"/>
      <c r="K90" s="130"/>
      <c r="L90" s="155"/>
      <c r="M90" s="130"/>
      <c r="N90" s="156"/>
      <c r="O90" s="130"/>
      <c r="P90" s="157"/>
      <c r="R90" s="159" t="s">
        <v>91</v>
      </c>
      <c r="T90" s="158" t="s">
        <v>93</v>
      </c>
      <c r="V90" s="161" t="s">
        <v>96</v>
      </c>
      <c r="X90" s="163"/>
      <c r="Z90" s="163"/>
      <c r="AA90" s="130"/>
      <c r="AB90" s="163"/>
      <c r="AC90" s="130"/>
      <c r="AD90" s="163"/>
      <c r="AF90" s="167"/>
    </row>
    <row r="91" spans="2:32" x14ac:dyDescent="0.3">
      <c r="B91" s="131" t="s">
        <v>244</v>
      </c>
      <c r="D91" s="154"/>
      <c r="E91" s="130"/>
      <c r="F91" s="155"/>
      <c r="G91" s="130"/>
      <c r="H91" s="156"/>
      <c r="I91" s="130"/>
      <c r="J91" s="157"/>
      <c r="K91" s="130"/>
      <c r="L91" s="155"/>
      <c r="M91" s="130"/>
      <c r="N91" s="156"/>
      <c r="O91" s="130"/>
      <c r="P91" s="157"/>
      <c r="R91" s="159" t="s">
        <v>91</v>
      </c>
      <c r="T91" s="158" t="s">
        <v>93</v>
      </c>
      <c r="V91" s="161" t="s">
        <v>96</v>
      </c>
      <c r="X91" s="163"/>
      <c r="Z91" s="163"/>
      <c r="AA91" s="130"/>
      <c r="AB91" s="163"/>
      <c r="AC91" s="130"/>
      <c r="AD91" s="163"/>
      <c r="AF91" s="167"/>
    </row>
    <row r="92" spans="2:32" x14ac:dyDescent="0.3">
      <c r="B92" s="133" t="s">
        <v>245</v>
      </c>
      <c r="D92" s="154"/>
      <c r="E92" s="130"/>
      <c r="F92" s="155"/>
      <c r="G92" s="130"/>
      <c r="H92" s="156"/>
      <c r="I92" s="130"/>
      <c r="J92" s="157"/>
      <c r="K92" s="130"/>
      <c r="L92" s="155"/>
      <c r="M92" s="130"/>
      <c r="N92" s="156"/>
      <c r="O92" s="130"/>
      <c r="P92" s="157"/>
      <c r="R92" s="159" t="s">
        <v>91</v>
      </c>
      <c r="T92" s="158" t="s">
        <v>93</v>
      </c>
      <c r="V92" s="161" t="s">
        <v>96</v>
      </c>
      <c r="X92" s="163"/>
      <c r="Z92" s="163"/>
      <c r="AA92" s="130"/>
      <c r="AB92" s="163"/>
      <c r="AC92" s="130"/>
      <c r="AD92" s="163"/>
      <c r="AF92" s="167"/>
    </row>
    <row r="93" spans="2:32" x14ac:dyDescent="0.3">
      <c r="B93" s="131" t="s">
        <v>246</v>
      </c>
      <c r="D93" s="154"/>
      <c r="E93" s="130"/>
      <c r="F93" s="155"/>
      <c r="G93" s="130"/>
      <c r="H93" s="156"/>
      <c r="I93" s="130"/>
      <c r="J93" s="157"/>
      <c r="K93" s="130"/>
      <c r="L93" s="155"/>
      <c r="M93" s="130"/>
      <c r="N93" s="156"/>
      <c r="O93" s="130"/>
      <c r="P93" s="157"/>
      <c r="R93" s="159" t="s">
        <v>91</v>
      </c>
      <c r="T93" s="158" t="s">
        <v>93</v>
      </c>
      <c r="V93" s="161" t="s">
        <v>96</v>
      </c>
      <c r="X93" s="163"/>
      <c r="Z93" s="163"/>
      <c r="AA93" s="130"/>
      <c r="AB93" s="163"/>
      <c r="AC93" s="130"/>
      <c r="AD93" s="163"/>
      <c r="AF93" s="167"/>
    </row>
    <row r="94" spans="2:32" x14ac:dyDescent="0.3">
      <c r="B94" s="133" t="s">
        <v>247</v>
      </c>
      <c r="D94" s="154"/>
      <c r="E94" s="130"/>
      <c r="F94" s="155"/>
      <c r="G94" s="130"/>
      <c r="H94" s="156"/>
      <c r="I94" s="130"/>
      <c r="J94" s="157"/>
      <c r="K94" s="130"/>
      <c r="L94" s="155"/>
      <c r="M94" s="130"/>
      <c r="N94" s="156"/>
      <c r="O94" s="130"/>
      <c r="P94" s="157"/>
      <c r="R94" s="159" t="s">
        <v>91</v>
      </c>
      <c r="T94" s="158" t="s">
        <v>93</v>
      </c>
      <c r="V94" s="161" t="s">
        <v>96</v>
      </c>
      <c r="X94" s="163"/>
      <c r="Z94" s="163"/>
      <c r="AA94" s="130"/>
      <c r="AB94" s="163"/>
      <c r="AC94" s="130"/>
      <c r="AD94" s="163"/>
      <c r="AF94" s="167"/>
    </row>
    <row r="95" spans="2:32" x14ac:dyDescent="0.3">
      <c r="B95" s="131" t="s">
        <v>248</v>
      </c>
      <c r="D95" s="154"/>
      <c r="E95" s="130"/>
      <c r="F95" s="155"/>
      <c r="G95" s="130"/>
      <c r="H95" s="156"/>
      <c r="I95" s="130"/>
      <c r="J95" s="157"/>
      <c r="K95" s="130"/>
      <c r="L95" s="155"/>
      <c r="M95" s="130"/>
      <c r="N95" s="156"/>
      <c r="O95" s="130"/>
      <c r="P95" s="157"/>
      <c r="R95" s="159" t="s">
        <v>91</v>
      </c>
      <c r="T95" s="158" t="s">
        <v>93</v>
      </c>
      <c r="V95" s="161" t="s">
        <v>96</v>
      </c>
      <c r="X95" s="163"/>
      <c r="Z95" s="163"/>
      <c r="AA95" s="130"/>
      <c r="AB95" s="163"/>
      <c r="AC95" s="130"/>
      <c r="AD95" s="163"/>
      <c r="AF95" s="167"/>
    </row>
    <row r="96" spans="2:32" x14ac:dyDescent="0.3">
      <c r="B96" s="133" t="s">
        <v>249</v>
      </c>
      <c r="D96" s="154"/>
      <c r="E96" s="130"/>
      <c r="F96" s="155"/>
      <c r="G96" s="130"/>
      <c r="H96" s="156"/>
      <c r="I96" s="130"/>
      <c r="J96" s="157"/>
      <c r="K96" s="130"/>
      <c r="L96" s="155"/>
      <c r="M96" s="130"/>
      <c r="N96" s="156"/>
      <c r="O96" s="130"/>
      <c r="P96" s="157"/>
      <c r="R96" s="159" t="s">
        <v>91</v>
      </c>
      <c r="T96" s="158" t="s">
        <v>93</v>
      </c>
      <c r="V96" s="161" t="s">
        <v>96</v>
      </c>
      <c r="X96" s="163"/>
      <c r="Z96" s="163"/>
      <c r="AA96" s="130"/>
      <c r="AB96" s="163"/>
      <c r="AC96" s="130"/>
      <c r="AD96" s="163"/>
      <c r="AF96" s="167"/>
    </row>
    <row r="97" spans="2:32" x14ac:dyDescent="0.3">
      <c r="B97" s="131" t="s">
        <v>250</v>
      </c>
      <c r="D97" s="154"/>
      <c r="E97" s="130"/>
      <c r="F97" s="155"/>
      <c r="G97" s="130"/>
      <c r="H97" s="156"/>
      <c r="I97" s="130"/>
      <c r="J97" s="157"/>
      <c r="K97" s="130"/>
      <c r="L97" s="155"/>
      <c r="M97" s="130"/>
      <c r="N97" s="156"/>
      <c r="O97" s="130"/>
      <c r="P97" s="157"/>
      <c r="R97" s="159" t="s">
        <v>91</v>
      </c>
      <c r="T97" s="158" t="s">
        <v>93</v>
      </c>
      <c r="V97" s="161" t="s">
        <v>96</v>
      </c>
      <c r="X97" s="163"/>
      <c r="Z97" s="163"/>
      <c r="AA97" s="130"/>
      <c r="AB97" s="163"/>
      <c r="AC97" s="130"/>
      <c r="AD97" s="163"/>
      <c r="AF97" s="167"/>
    </row>
    <row r="98" spans="2:32" x14ac:dyDescent="0.3">
      <c r="B98" s="133" t="s">
        <v>251</v>
      </c>
      <c r="D98" s="154"/>
      <c r="E98" s="130"/>
      <c r="F98" s="155"/>
      <c r="G98" s="130"/>
      <c r="H98" s="156"/>
      <c r="I98" s="130"/>
      <c r="J98" s="157"/>
      <c r="K98" s="130"/>
      <c r="L98" s="155"/>
      <c r="M98" s="130"/>
      <c r="N98" s="156"/>
      <c r="O98" s="130"/>
      <c r="P98" s="157"/>
      <c r="R98" s="159" t="s">
        <v>91</v>
      </c>
      <c r="T98" s="158" t="s">
        <v>93</v>
      </c>
      <c r="V98" s="161" t="s">
        <v>96</v>
      </c>
      <c r="X98" s="163"/>
      <c r="Z98" s="163"/>
      <c r="AA98" s="130"/>
      <c r="AB98" s="163"/>
      <c r="AC98" s="130"/>
      <c r="AD98" s="163"/>
      <c r="AF98" s="167"/>
    </row>
    <row r="99" spans="2:32" x14ac:dyDescent="0.3">
      <c r="B99" s="131" t="s">
        <v>252</v>
      </c>
      <c r="D99" s="154"/>
      <c r="E99" s="130"/>
      <c r="F99" s="155"/>
      <c r="G99" s="130"/>
      <c r="H99" s="156"/>
      <c r="I99" s="130"/>
      <c r="J99" s="157"/>
      <c r="K99" s="130"/>
      <c r="L99" s="155"/>
      <c r="M99" s="130"/>
      <c r="N99" s="156"/>
      <c r="O99" s="130"/>
      <c r="P99" s="157"/>
      <c r="R99" s="159" t="s">
        <v>91</v>
      </c>
      <c r="T99" s="158" t="s">
        <v>93</v>
      </c>
      <c r="V99" s="161" t="s">
        <v>96</v>
      </c>
      <c r="X99" s="163"/>
      <c r="Z99" s="163"/>
      <c r="AA99" s="130"/>
      <c r="AB99" s="163"/>
      <c r="AC99" s="130"/>
      <c r="AD99" s="163"/>
      <c r="AF99" s="167"/>
    </row>
    <row r="100" spans="2:32" x14ac:dyDescent="0.3">
      <c r="B100" s="133" t="s">
        <v>253</v>
      </c>
      <c r="D100" s="154"/>
      <c r="E100" s="130"/>
      <c r="F100" s="155"/>
      <c r="G100" s="130"/>
      <c r="H100" s="156"/>
      <c r="I100" s="130"/>
      <c r="J100" s="157"/>
      <c r="K100" s="130"/>
      <c r="L100" s="155"/>
      <c r="M100" s="130"/>
      <c r="N100" s="156"/>
      <c r="O100" s="130"/>
      <c r="P100" s="157"/>
      <c r="R100" s="159" t="s">
        <v>91</v>
      </c>
      <c r="T100" s="158" t="s">
        <v>93</v>
      </c>
      <c r="V100" s="161" t="s">
        <v>96</v>
      </c>
      <c r="X100" s="163"/>
      <c r="Z100" s="163"/>
      <c r="AA100" s="130"/>
      <c r="AB100" s="163"/>
      <c r="AC100" s="130"/>
      <c r="AD100" s="163"/>
      <c r="AF100" s="167"/>
    </row>
    <row r="101" spans="2:32" x14ac:dyDescent="0.3">
      <c r="B101" s="131" t="s">
        <v>254</v>
      </c>
      <c r="D101" s="154"/>
      <c r="E101" s="130"/>
      <c r="F101" s="155"/>
      <c r="G101" s="130"/>
      <c r="H101" s="156"/>
      <c r="I101" s="130"/>
      <c r="J101" s="157"/>
      <c r="K101" s="130"/>
      <c r="L101" s="155"/>
      <c r="M101" s="130"/>
      <c r="N101" s="156"/>
      <c r="O101" s="130"/>
      <c r="P101" s="157"/>
      <c r="R101" s="159" t="s">
        <v>91</v>
      </c>
      <c r="T101" s="158" t="s">
        <v>93</v>
      </c>
      <c r="V101" s="161" t="s">
        <v>96</v>
      </c>
      <c r="X101" s="163"/>
      <c r="Z101" s="163"/>
      <c r="AA101" s="130"/>
      <c r="AB101" s="163"/>
      <c r="AC101" s="130"/>
      <c r="AD101" s="163"/>
      <c r="AF101" s="167"/>
    </row>
    <row r="102" spans="2:32" x14ac:dyDescent="0.3">
      <c r="B102" s="133" t="s">
        <v>255</v>
      </c>
      <c r="D102" s="154"/>
      <c r="E102" s="130"/>
      <c r="F102" s="155"/>
      <c r="G102" s="130"/>
      <c r="H102" s="156"/>
      <c r="I102" s="130"/>
      <c r="J102" s="157"/>
      <c r="K102" s="130"/>
      <c r="L102" s="155"/>
      <c r="M102" s="130"/>
      <c r="N102" s="156"/>
      <c r="O102" s="130"/>
      <c r="P102" s="157"/>
      <c r="R102" s="159" t="s">
        <v>91</v>
      </c>
      <c r="T102" s="158" t="s">
        <v>93</v>
      </c>
      <c r="V102" s="161" t="s">
        <v>96</v>
      </c>
      <c r="X102" s="163"/>
      <c r="Z102" s="163"/>
      <c r="AA102" s="130"/>
      <c r="AB102" s="163"/>
      <c r="AC102" s="130"/>
      <c r="AD102" s="163"/>
      <c r="AF102" s="167"/>
    </row>
    <row r="103" spans="2:32" x14ac:dyDescent="0.3">
      <c r="B103" s="131" t="s">
        <v>256</v>
      </c>
      <c r="D103" s="154"/>
      <c r="E103" s="130"/>
      <c r="F103" s="155"/>
      <c r="G103" s="130"/>
      <c r="H103" s="156"/>
      <c r="I103" s="130"/>
      <c r="J103" s="157"/>
      <c r="K103" s="130"/>
      <c r="L103" s="155"/>
      <c r="M103" s="130"/>
      <c r="N103" s="156"/>
      <c r="O103" s="130"/>
      <c r="P103" s="157"/>
      <c r="R103" s="159" t="s">
        <v>91</v>
      </c>
      <c r="T103" s="158" t="s">
        <v>93</v>
      </c>
      <c r="V103" s="161" t="s">
        <v>96</v>
      </c>
      <c r="X103" s="163"/>
      <c r="Z103" s="163"/>
      <c r="AA103" s="130"/>
      <c r="AB103" s="163"/>
      <c r="AC103" s="130"/>
      <c r="AD103" s="163"/>
      <c r="AF103" s="167"/>
    </row>
    <row r="104" spans="2:32" x14ac:dyDescent="0.3">
      <c r="B104" s="133" t="s">
        <v>257</v>
      </c>
      <c r="D104" s="154"/>
      <c r="E104" s="130"/>
      <c r="F104" s="155"/>
      <c r="G104" s="130"/>
      <c r="H104" s="156"/>
      <c r="I104" s="130"/>
      <c r="J104" s="157"/>
      <c r="K104" s="130"/>
      <c r="L104" s="155"/>
      <c r="M104" s="130"/>
      <c r="N104" s="156"/>
      <c r="O104" s="130"/>
      <c r="P104" s="157"/>
      <c r="R104" s="159" t="s">
        <v>91</v>
      </c>
      <c r="T104" s="158" t="s">
        <v>93</v>
      </c>
      <c r="V104" s="161" t="s">
        <v>96</v>
      </c>
      <c r="X104" s="163"/>
      <c r="Z104" s="163"/>
      <c r="AA104" s="130"/>
      <c r="AB104" s="163"/>
      <c r="AC104" s="130"/>
      <c r="AD104" s="163"/>
      <c r="AF104" s="167"/>
    </row>
    <row r="105" spans="2:32" x14ac:dyDescent="0.3">
      <c r="B105" s="131" t="s">
        <v>258</v>
      </c>
      <c r="D105" s="154"/>
      <c r="E105" s="130"/>
      <c r="F105" s="155"/>
      <c r="G105" s="130"/>
      <c r="H105" s="156"/>
      <c r="I105" s="130"/>
      <c r="J105" s="157"/>
      <c r="K105" s="130"/>
      <c r="L105" s="155"/>
      <c r="M105" s="130"/>
      <c r="N105" s="156"/>
      <c r="O105" s="130"/>
      <c r="P105" s="157"/>
      <c r="R105" s="159" t="s">
        <v>91</v>
      </c>
      <c r="T105" s="158" t="s">
        <v>93</v>
      </c>
      <c r="V105" s="161" t="s">
        <v>96</v>
      </c>
      <c r="X105" s="163"/>
      <c r="Z105" s="163"/>
      <c r="AA105" s="130"/>
      <c r="AB105" s="163"/>
      <c r="AC105" s="130"/>
      <c r="AD105" s="163"/>
      <c r="AF105" s="167"/>
    </row>
    <row r="106" spans="2:32" x14ac:dyDescent="0.3">
      <c r="B106" s="133" t="s">
        <v>259</v>
      </c>
      <c r="D106" s="154"/>
      <c r="E106" s="130"/>
      <c r="F106" s="155"/>
      <c r="G106" s="130"/>
      <c r="H106" s="156"/>
      <c r="I106" s="130"/>
      <c r="J106" s="157"/>
      <c r="K106" s="130"/>
      <c r="L106" s="155"/>
      <c r="M106" s="130"/>
      <c r="N106" s="156"/>
      <c r="O106" s="130"/>
      <c r="P106" s="157"/>
      <c r="R106" s="159" t="s">
        <v>91</v>
      </c>
      <c r="T106" s="158" t="s">
        <v>93</v>
      </c>
      <c r="V106" s="161" t="s">
        <v>96</v>
      </c>
      <c r="X106" s="163"/>
      <c r="Z106" s="163"/>
      <c r="AA106" s="130"/>
      <c r="AB106" s="163"/>
      <c r="AC106" s="130"/>
      <c r="AD106" s="163"/>
      <c r="AF106" s="167"/>
    </row>
    <row r="107" spans="2:32" x14ac:dyDescent="0.3">
      <c r="B107" s="131" t="s">
        <v>260</v>
      </c>
      <c r="D107" s="154"/>
      <c r="E107" s="130"/>
      <c r="F107" s="155"/>
      <c r="G107" s="130"/>
      <c r="H107" s="156"/>
      <c r="I107" s="130"/>
      <c r="J107" s="157"/>
      <c r="K107" s="130"/>
      <c r="L107" s="155"/>
      <c r="M107" s="130"/>
      <c r="N107" s="156"/>
      <c r="O107" s="130"/>
      <c r="P107" s="157"/>
      <c r="R107" s="159" t="s">
        <v>91</v>
      </c>
      <c r="T107" s="158" t="s">
        <v>93</v>
      </c>
      <c r="V107" s="161" t="s">
        <v>96</v>
      </c>
      <c r="X107" s="163"/>
      <c r="Z107" s="163"/>
      <c r="AA107" s="130"/>
      <c r="AB107" s="163"/>
      <c r="AC107" s="130"/>
      <c r="AD107" s="163"/>
      <c r="AF107" s="167"/>
    </row>
    <row r="108" spans="2:32" x14ac:dyDescent="0.3">
      <c r="B108" s="133" t="s">
        <v>261</v>
      </c>
      <c r="D108" s="154"/>
      <c r="E108" s="130"/>
      <c r="F108" s="155"/>
      <c r="G108" s="130"/>
      <c r="H108" s="156"/>
      <c r="I108" s="130"/>
      <c r="J108" s="157"/>
      <c r="K108" s="130"/>
      <c r="L108" s="155"/>
      <c r="M108" s="130"/>
      <c r="N108" s="156"/>
      <c r="O108" s="130"/>
      <c r="P108" s="157"/>
      <c r="Q108" s="132"/>
      <c r="R108" s="159" t="s">
        <v>91</v>
      </c>
      <c r="S108" s="132"/>
      <c r="T108" s="158" t="s">
        <v>93</v>
      </c>
      <c r="U108" s="132"/>
      <c r="V108" s="159" t="s">
        <v>96</v>
      </c>
      <c r="X108" s="164"/>
      <c r="Z108" s="164"/>
      <c r="AA108" s="130"/>
      <c r="AB108" s="164"/>
      <c r="AC108" s="130"/>
      <c r="AD108" s="164"/>
      <c r="AF108" s="168"/>
    </row>
    <row r="109" spans="2:32" x14ac:dyDescent="0.3">
      <c r="B109" s="131" t="s">
        <v>686</v>
      </c>
      <c r="D109" s="154"/>
      <c r="E109" s="130"/>
      <c r="F109" s="155"/>
      <c r="G109" s="130"/>
      <c r="H109" s="156"/>
      <c r="I109" s="130"/>
      <c r="J109" s="157"/>
      <c r="K109" s="130"/>
      <c r="L109" s="155"/>
      <c r="M109" s="130"/>
      <c r="N109" s="156"/>
      <c r="O109" s="130"/>
      <c r="P109" s="157"/>
      <c r="Q109" s="132"/>
      <c r="R109" s="159" t="s">
        <v>91</v>
      </c>
      <c r="S109" s="132"/>
      <c r="T109" s="158" t="s">
        <v>93</v>
      </c>
      <c r="U109" s="132"/>
      <c r="V109" s="159" t="s">
        <v>96</v>
      </c>
      <c r="X109" s="164"/>
      <c r="Z109" s="164"/>
      <c r="AA109" s="130"/>
      <c r="AB109" s="164"/>
      <c r="AC109" s="130"/>
      <c r="AD109" s="164"/>
      <c r="AF109" s="168"/>
    </row>
    <row r="110" spans="2:32" x14ac:dyDescent="0.3">
      <c r="B110" s="133" t="s">
        <v>687</v>
      </c>
      <c r="D110" s="154"/>
      <c r="E110" s="130"/>
      <c r="F110" s="155"/>
      <c r="G110" s="130"/>
      <c r="H110" s="156"/>
      <c r="I110" s="130"/>
      <c r="J110" s="157"/>
      <c r="K110" s="130"/>
      <c r="L110" s="155"/>
      <c r="M110" s="130"/>
      <c r="N110" s="156"/>
      <c r="O110" s="130"/>
      <c r="P110" s="157"/>
      <c r="Q110" s="132"/>
      <c r="R110" s="159" t="s">
        <v>91</v>
      </c>
      <c r="S110" s="132"/>
      <c r="T110" s="158" t="s">
        <v>93</v>
      </c>
      <c r="U110" s="132"/>
      <c r="V110" s="159" t="s">
        <v>96</v>
      </c>
      <c r="X110" s="164"/>
      <c r="Z110" s="164"/>
      <c r="AA110" s="130"/>
      <c r="AB110" s="164"/>
      <c r="AC110" s="130"/>
      <c r="AD110" s="164"/>
      <c r="AF110" s="168"/>
    </row>
    <row r="111" spans="2:32" x14ac:dyDescent="0.3">
      <c r="B111" s="131" t="s">
        <v>688</v>
      </c>
      <c r="D111" s="154"/>
      <c r="E111" s="130"/>
      <c r="F111" s="155"/>
      <c r="G111" s="130"/>
      <c r="H111" s="156"/>
      <c r="I111" s="130"/>
      <c r="J111" s="157"/>
      <c r="K111" s="130"/>
      <c r="L111" s="155"/>
      <c r="M111" s="130"/>
      <c r="N111" s="156"/>
      <c r="O111" s="130"/>
      <c r="P111" s="157"/>
      <c r="Q111" s="132"/>
      <c r="R111" s="159" t="s">
        <v>91</v>
      </c>
      <c r="S111" s="132"/>
      <c r="T111" s="158" t="s">
        <v>93</v>
      </c>
      <c r="U111" s="132"/>
      <c r="V111" s="159" t="s">
        <v>96</v>
      </c>
      <c r="X111" s="164"/>
      <c r="Z111" s="164"/>
      <c r="AA111" s="130"/>
      <c r="AB111" s="164"/>
      <c r="AC111" s="130"/>
      <c r="AD111" s="164"/>
      <c r="AF111" s="168"/>
    </row>
    <row r="112" spans="2:32" x14ac:dyDescent="0.3">
      <c r="B112" s="133" t="s">
        <v>689</v>
      </c>
      <c r="D112" s="154"/>
      <c r="E112" s="130"/>
      <c r="F112" s="155"/>
      <c r="G112" s="130"/>
      <c r="H112" s="156"/>
      <c r="I112" s="130"/>
      <c r="J112" s="157"/>
      <c r="K112" s="130"/>
      <c r="L112" s="155"/>
      <c r="M112" s="130"/>
      <c r="N112" s="156"/>
      <c r="O112" s="130"/>
      <c r="P112" s="157"/>
      <c r="Q112" s="132"/>
      <c r="R112" s="159" t="s">
        <v>91</v>
      </c>
      <c r="S112" s="132"/>
      <c r="T112" s="158" t="s">
        <v>93</v>
      </c>
      <c r="U112" s="132"/>
      <c r="V112" s="159" t="s">
        <v>96</v>
      </c>
      <c r="X112" s="164"/>
      <c r="Z112" s="164"/>
      <c r="AA112" s="130"/>
      <c r="AB112" s="164"/>
      <c r="AC112" s="130"/>
      <c r="AD112" s="164"/>
      <c r="AF112" s="168"/>
    </row>
    <row r="113" spans="2:32" x14ac:dyDescent="0.3">
      <c r="B113" s="131" t="s">
        <v>690</v>
      </c>
      <c r="D113" s="154"/>
      <c r="E113" s="130"/>
      <c r="F113" s="155"/>
      <c r="G113" s="130"/>
      <c r="H113" s="156"/>
      <c r="I113" s="130"/>
      <c r="J113" s="157"/>
      <c r="K113" s="130"/>
      <c r="L113" s="155"/>
      <c r="M113" s="130"/>
      <c r="N113" s="156"/>
      <c r="O113" s="130"/>
      <c r="P113" s="157"/>
      <c r="Q113" s="132"/>
      <c r="R113" s="159" t="s">
        <v>91</v>
      </c>
      <c r="S113" s="132"/>
      <c r="T113" s="158" t="s">
        <v>93</v>
      </c>
      <c r="U113" s="132"/>
      <c r="V113" s="159" t="s">
        <v>96</v>
      </c>
      <c r="X113" s="164"/>
      <c r="Z113" s="164"/>
      <c r="AA113" s="130"/>
      <c r="AB113" s="164"/>
      <c r="AC113" s="130"/>
      <c r="AD113" s="164"/>
      <c r="AF113" s="168"/>
    </row>
    <row r="114" spans="2:32" x14ac:dyDescent="0.3">
      <c r="B114" s="133" t="s">
        <v>691</v>
      </c>
      <c r="D114" s="154"/>
      <c r="E114" s="130"/>
      <c r="F114" s="155"/>
      <c r="G114" s="130"/>
      <c r="H114" s="156"/>
      <c r="I114" s="130"/>
      <c r="J114" s="157"/>
      <c r="K114" s="130"/>
      <c r="L114" s="155"/>
      <c r="M114" s="130"/>
      <c r="N114" s="156"/>
      <c r="O114" s="130"/>
      <c r="P114" s="157"/>
      <c r="Q114" s="132"/>
      <c r="R114" s="159" t="s">
        <v>91</v>
      </c>
      <c r="S114" s="132"/>
      <c r="T114" s="158" t="s">
        <v>93</v>
      </c>
      <c r="U114" s="132"/>
      <c r="V114" s="159" t="s">
        <v>96</v>
      </c>
      <c r="X114" s="164"/>
      <c r="Z114" s="164"/>
      <c r="AA114" s="130"/>
      <c r="AB114" s="164"/>
      <c r="AC114" s="130"/>
      <c r="AD114" s="164"/>
      <c r="AF114" s="168"/>
    </row>
    <row r="115" spans="2:32" x14ac:dyDescent="0.3">
      <c r="B115" s="131" t="s">
        <v>692</v>
      </c>
      <c r="D115" s="154"/>
      <c r="E115" s="130"/>
      <c r="F115" s="155"/>
      <c r="G115" s="130"/>
      <c r="H115" s="156"/>
      <c r="I115" s="130"/>
      <c r="J115" s="157"/>
      <c r="K115" s="130"/>
      <c r="L115" s="155"/>
      <c r="M115" s="130"/>
      <c r="N115" s="156"/>
      <c r="O115" s="130"/>
      <c r="P115" s="157"/>
      <c r="Q115" s="132"/>
      <c r="R115" s="159" t="s">
        <v>91</v>
      </c>
      <c r="S115" s="132"/>
      <c r="T115" s="158" t="s">
        <v>93</v>
      </c>
      <c r="U115" s="132"/>
      <c r="V115" s="159" t="s">
        <v>96</v>
      </c>
      <c r="X115" s="164"/>
      <c r="Z115" s="164"/>
      <c r="AA115" s="130"/>
      <c r="AB115" s="164"/>
      <c r="AC115" s="130"/>
      <c r="AD115" s="164"/>
      <c r="AF115" s="168"/>
    </row>
    <row r="116" spans="2:32" x14ac:dyDescent="0.3">
      <c r="B116" s="133" t="s">
        <v>693</v>
      </c>
      <c r="D116" s="154"/>
      <c r="E116" s="130"/>
      <c r="F116" s="155"/>
      <c r="G116" s="130"/>
      <c r="H116" s="156"/>
      <c r="I116" s="130"/>
      <c r="J116" s="157"/>
      <c r="K116" s="130"/>
      <c r="L116" s="155"/>
      <c r="M116" s="130"/>
      <c r="N116" s="156"/>
      <c r="O116" s="130"/>
      <c r="P116" s="157"/>
      <c r="Q116" s="132"/>
      <c r="R116" s="159" t="s">
        <v>91</v>
      </c>
      <c r="S116" s="132"/>
      <c r="T116" s="158" t="s">
        <v>93</v>
      </c>
      <c r="U116" s="132"/>
      <c r="V116" s="159" t="s">
        <v>96</v>
      </c>
      <c r="X116" s="164"/>
      <c r="Z116" s="164"/>
      <c r="AA116" s="130"/>
      <c r="AB116" s="164"/>
      <c r="AC116" s="130"/>
      <c r="AD116" s="164"/>
      <c r="AF116" s="168"/>
    </row>
    <row r="117" spans="2:32" x14ac:dyDescent="0.3">
      <c r="B117" s="131" t="s">
        <v>694</v>
      </c>
      <c r="D117" s="154"/>
      <c r="E117" s="130"/>
      <c r="F117" s="155"/>
      <c r="G117" s="130"/>
      <c r="H117" s="156"/>
      <c r="I117" s="130"/>
      <c r="J117" s="157"/>
      <c r="K117" s="130"/>
      <c r="L117" s="155"/>
      <c r="M117" s="130"/>
      <c r="N117" s="156"/>
      <c r="O117" s="130"/>
      <c r="P117" s="157"/>
      <c r="Q117" s="132"/>
      <c r="R117" s="159" t="s">
        <v>91</v>
      </c>
      <c r="S117" s="132"/>
      <c r="T117" s="158" t="s">
        <v>93</v>
      </c>
      <c r="U117" s="132"/>
      <c r="V117" s="159" t="s">
        <v>96</v>
      </c>
      <c r="X117" s="164"/>
      <c r="Z117" s="164"/>
      <c r="AA117" s="130"/>
      <c r="AB117" s="164"/>
      <c r="AC117" s="130"/>
      <c r="AD117" s="164"/>
      <c r="AF117" s="168"/>
    </row>
    <row r="118" spans="2:32" x14ac:dyDescent="0.3">
      <c r="B118" s="133" t="s">
        <v>695</v>
      </c>
      <c r="D118" s="154"/>
      <c r="E118" s="130"/>
      <c r="F118" s="155"/>
      <c r="G118" s="130"/>
      <c r="H118" s="156"/>
      <c r="I118" s="130"/>
      <c r="J118" s="157"/>
      <c r="K118" s="130"/>
      <c r="L118" s="155"/>
      <c r="M118" s="130"/>
      <c r="N118" s="156"/>
      <c r="O118" s="130"/>
      <c r="P118" s="157"/>
      <c r="Q118" s="132"/>
      <c r="R118" s="159" t="s">
        <v>91</v>
      </c>
      <c r="S118" s="132"/>
      <c r="T118" s="158" t="s">
        <v>93</v>
      </c>
      <c r="U118" s="132"/>
      <c r="V118" s="159" t="s">
        <v>96</v>
      </c>
      <c r="X118" s="164"/>
      <c r="Z118" s="164"/>
      <c r="AA118" s="130"/>
      <c r="AB118" s="164"/>
      <c r="AC118" s="130"/>
      <c r="AD118" s="164"/>
      <c r="AF118" s="168"/>
    </row>
    <row r="119" spans="2:32" x14ac:dyDescent="0.3">
      <c r="B119" s="131" t="s">
        <v>696</v>
      </c>
      <c r="D119" s="154"/>
      <c r="E119" s="130"/>
      <c r="F119" s="155"/>
      <c r="G119" s="130"/>
      <c r="H119" s="156"/>
      <c r="I119" s="130"/>
      <c r="J119" s="157"/>
      <c r="K119" s="130"/>
      <c r="L119" s="155"/>
      <c r="M119" s="130"/>
      <c r="N119" s="156"/>
      <c r="O119" s="130"/>
      <c r="P119" s="157"/>
      <c r="Q119" s="132"/>
      <c r="R119" s="159" t="s">
        <v>91</v>
      </c>
      <c r="S119" s="132"/>
      <c r="T119" s="158" t="s">
        <v>93</v>
      </c>
      <c r="U119" s="132"/>
      <c r="V119" s="159" t="s">
        <v>96</v>
      </c>
      <c r="X119" s="164"/>
      <c r="Z119" s="164"/>
      <c r="AA119" s="130"/>
      <c r="AB119" s="164"/>
      <c r="AC119" s="130"/>
      <c r="AD119" s="164"/>
      <c r="AF119" s="168"/>
    </row>
    <row r="120" spans="2:32" x14ac:dyDescent="0.3">
      <c r="B120" s="133" t="s">
        <v>697</v>
      </c>
      <c r="D120" s="154"/>
      <c r="E120" s="130"/>
      <c r="F120" s="155"/>
      <c r="G120" s="130"/>
      <c r="H120" s="156"/>
      <c r="I120" s="130"/>
      <c r="J120" s="157"/>
      <c r="K120" s="130"/>
      <c r="L120" s="155"/>
      <c r="M120" s="130"/>
      <c r="N120" s="156"/>
      <c r="O120" s="130"/>
      <c r="P120" s="157"/>
      <c r="Q120" s="132"/>
      <c r="R120" s="159" t="s">
        <v>91</v>
      </c>
      <c r="S120" s="132"/>
      <c r="T120" s="158" t="s">
        <v>93</v>
      </c>
      <c r="U120" s="132"/>
      <c r="V120" s="159" t="s">
        <v>96</v>
      </c>
      <c r="X120" s="164"/>
      <c r="Z120" s="164"/>
      <c r="AA120" s="130"/>
      <c r="AB120" s="164"/>
      <c r="AC120" s="130"/>
      <c r="AD120" s="164"/>
      <c r="AF120" s="168"/>
    </row>
    <row r="121" spans="2:32" x14ac:dyDescent="0.3">
      <c r="B121" s="133" t="s">
        <v>748</v>
      </c>
      <c r="D121" s="154"/>
      <c r="E121" s="130"/>
      <c r="F121" s="155"/>
      <c r="G121" s="130"/>
      <c r="H121" s="156"/>
      <c r="I121" s="130"/>
      <c r="J121" s="157"/>
      <c r="K121" s="130"/>
      <c r="L121" s="155"/>
      <c r="M121" s="130"/>
      <c r="N121" s="156"/>
      <c r="O121" s="130"/>
      <c r="P121" s="157"/>
      <c r="Q121" s="132"/>
      <c r="R121" s="159" t="s">
        <v>91</v>
      </c>
      <c r="S121" s="132"/>
      <c r="T121" s="158" t="s">
        <v>93</v>
      </c>
      <c r="U121" s="132"/>
      <c r="V121" s="159" t="s">
        <v>96</v>
      </c>
      <c r="X121" s="164"/>
      <c r="Z121" s="164"/>
      <c r="AA121" s="130"/>
      <c r="AB121" s="164"/>
      <c r="AC121" s="130"/>
      <c r="AD121" s="164"/>
      <c r="AF121" s="168"/>
    </row>
    <row r="122" spans="2:32" x14ac:dyDescent="0.3">
      <c r="B122" s="133" t="s">
        <v>749</v>
      </c>
      <c r="D122" s="154"/>
      <c r="E122" s="130"/>
      <c r="F122" s="155"/>
      <c r="G122" s="130"/>
      <c r="H122" s="156"/>
      <c r="I122" s="130"/>
      <c r="J122" s="157"/>
      <c r="K122" s="130"/>
      <c r="L122" s="155"/>
      <c r="M122" s="130"/>
      <c r="N122" s="156"/>
      <c r="O122" s="130"/>
      <c r="P122" s="157"/>
      <c r="Q122" s="132"/>
      <c r="R122" s="159" t="s">
        <v>91</v>
      </c>
      <c r="S122" s="132"/>
      <c r="T122" s="158" t="s">
        <v>93</v>
      </c>
      <c r="U122" s="132"/>
      <c r="V122" s="159" t="s">
        <v>96</v>
      </c>
      <c r="X122" s="164"/>
      <c r="Z122" s="164"/>
      <c r="AA122" s="130"/>
      <c r="AB122" s="164"/>
      <c r="AC122" s="130"/>
      <c r="AD122" s="164"/>
      <c r="AF122" s="168"/>
    </row>
    <row r="123" spans="2:32" x14ac:dyDescent="0.3">
      <c r="B123" s="133" t="s">
        <v>750</v>
      </c>
      <c r="D123" s="154"/>
      <c r="E123" s="130"/>
      <c r="F123" s="155"/>
      <c r="G123" s="130"/>
      <c r="H123" s="156"/>
      <c r="I123" s="130"/>
      <c r="J123" s="157"/>
      <c r="K123" s="130"/>
      <c r="L123" s="155"/>
      <c r="M123" s="130"/>
      <c r="N123" s="156"/>
      <c r="O123" s="130"/>
      <c r="P123" s="157"/>
      <c r="Q123" s="132"/>
      <c r="R123" s="159" t="s">
        <v>91</v>
      </c>
      <c r="S123" s="132"/>
      <c r="T123" s="158" t="s">
        <v>93</v>
      </c>
      <c r="U123" s="132"/>
      <c r="V123" s="159" t="s">
        <v>96</v>
      </c>
      <c r="X123" s="164"/>
      <c r="Z123" s="164"/>
      <c r="AA123" s="130"/>
      <c r="AB123" s="164"/>
      <c r="AC123" s="130"/>
      <c r="AD123" s="164"/>
      <c r="AF123" s="168"/>
    </row>
    <row r="124" spans="2:32" x14ac:dyDescent="0.3">
      <c r="B124" s="133" t="s">
        <v>751</v>
      </c>
      <c r="D124" s="154"/>
      <c r="E124" s="130"/>
      <c r="F124" s="155"/>
      <c r="G124" s="130"/>
      <c r="H124" s="156"/>
      <c r="I124" s="130"/>
      <c r="J124" s="157"/>
      <c r="K124" s="130"/>
      <c r="L124" s="155"/>
      <c r="M124" s="130"/>
      <c r="N124" s="156"/>
      <c r="O124" s="130"/>
      <c r="P124" s="157"/>
      <c r="Q124" s="132"/>
      <c r="R124" s="159" t="s">
        <v>91</v>
      </c>
      <c r="S124" s="132"/>
      <c r="T124" s="158" t="s">
        <v>93</v>
      </c>
      <c r="U124" s="132"/>
      <c r="V124" s="159" t="s">
        <v>96</v>
      </c>
      <c r="X124" s="164"/>
      <c r="Z124" s="164"/>
      <c r="AA124" s="130"/>
      <c r="AB124" s="164"/>
      <c r="AC124" s="130"/>
      <c r="AD124" s="164"/>
      <c r="AF124" s="168"/>
    </row>
    <row r="125" spans="2:32" x14ac:dyDescent="0.3">
      <c r="B125" s="133" t="s">
        <v>752</v>
      </c>
      <c r="D125" s="154"/>
      <c r="E125" s="130"/>
      <c r="F125" s="155"/>
      <c r="G125" s="130"/>
      <c r="H125" s="156"/>
      <c r="I125" s="130"/>
      <c r="J125" s="157"/>
      <c r="K125" s="130"/>
      <c r="L125" s="155"/>
      <c r="M125" s="130"/>
      <c r="N125" s="156"/>
      <c r="O125" s="130"/>
      <c r="P125" s="157"/>
      <c r="Q125" s="132"/>
      <c r="R125" s="159" t="s">
        <v>91</v>
      </c>
      <c r="S125" s="132"/>
      <c r="T125" s="158" t="s">
        <v>93</v>
      </c>
      <c r="U125" s="132"/>
      <c r="V125" s="159" t="s">
        <v>96</v>
      </c>
      <c r="X125" s="164"/>
      <c r="Z125" s="164"/>
      <c r="AA125" s="130"/>
      <c r="AB125" s="164"/>
      <c r="AC125" s="130"/>
      <c r="AD125" s="164"/>
      <c r="AF125" s="168"/>
    </row>
    <row r="126" spans="2:32" x14ac:dyDescent="0.3">
      <c r="B126" s="133" t="s">
        <v>753</v>
      </c>
      <c r="D126" s="154"/>
      <c r="E126" s="130"/>
      <c r="F126" s="155"/>
      <c r="G126" s="130"/>
      <c r="H126" s="156"/>
      <c r="I126" s="130"/>
      <c r="J126" s="157"/>
      <c r="K126" s="130"/>
      <c r="L126" s="155"/>
      <c r="M126" s="130"/>
      <c r="N126" s="156"/>
      <c r="O126" s="130"/>
      <c r="P126" s="157"/>
      <c r="Q126" s="132"/>
      <c r="R126" s="159" t="s">
        <v>91</v>
      </c>
      <c r="S126" s="132"/>
      <c r="T126" s="158" t="s">
        <v>93</v>
      </c>
      <c r="U126" s="132"/>
      <c r="V126" s="159" t="s">
        <v>96</v>
      </c>
      <c r="X126" s="164"/>
      <c r="Z126" s="164"/>
      <c r="AA126" s="130"/>
      <c r="AB126" s="164"/>
      <c r="AC126" s="130"/>
      <c r="AD126" s="164"/>
      <c r="AF126" s="168"/>
    </row>
    <row r="127" spans="2:32" x14ac:dyDescent="0.3">
      <c r="B127" s="133" t="s">
        <v>754</v>
      </c>
      <c r="D127" s="154"/>
      <c r="E127" s="130"/>
      <c r="F127" s="155"/>
      <c r="G127" s="130"/>
      <c r="H127" s="156"/>
      <c r="I127" s="130"/>
      <c r="J127" s="157"/>
      <c r="K127" s="130"/>
      <c r="L127" s="155"/>
      <c r="M127" s="130"/>
      <c r="N127" s="156"/>
      <c r="O127" s="130"/>
      <c r="P127" s="157"/>
      <c r="Q127" s="132"/>
      <c r="R127" s="159" t="s">
        <v>91</v>
      </c>
      <c r="S127" s="132"/>
      <c r="T127" s="158" t="s">
        <v>93</v>
      </c>
      <c r="U127" s="132"/>
      <c r="V127" s="159" t="s">
        <v>96</v>
      </c>
      <c r="X127" s="164"/>
      <c r="Z127" s="164"/>
      <c r="AA127" s="130"/>
      <c r="AB127" s="164"/>
      <c r="AC127" s="130"/>
      <c r="AD127" s="164"/>
      <c r="AF127" s="168"/>
    </row>
    <row r="128" spans="2:32" x14ac:dyDescent="0.3">
      <c r="B128" s="133" t="s">
        <v>755</v>
      </c>
      <c r="D128" s="154"/>
      <c r="E128" s="130"/>
      <c r="F128" s="155"/>
      <c r="G128" s="130"/>
      <c r="H128" s="156"/>
      <c r="I128" s="130"/>
      <c r="J128" s="157"/>
      <c r="K128" s="130"/>
      <c r="L128" s="155"/>
      <c r="M128" s="130"/>
      <c r="N128" s="156"/>
      <c r="O128" s="130"/>
      <c r="P128" s="157"/>
      <c r="Q128" s="132"/>
      <c r="R128" s="159" t="s">
        <v>91</v>
      </c>
      <c r="S128" s="132"/>
      <c r="T128" s="158" t="s">
        <v>93</v>
      </c>
      <c r="U128" s="132"/>
      <c r="V128" s="159" t="s">
        <v>96</v>
      </c>
      <c r="X128" s="164"/>
      <c r="Z128" s="164"/>
      <c r="AA128" s="130"/>
      <c r="AB128" s="164"/>
      <c r="AC128" s="130"/>
      <c r="AD128" s="164"/>
      <c r="AF128" s="168"/>
    </row>
  </sheetData>
  <sheetProtection password="FDF3" sheet="1" objects="1" scenarios="1"/>
  <conditionalFormatting sqref="T8:T128">
    <cfRule type="expression" dxfId="3" priority="6">
      <formula>AND(R8="ungeplant",OR(T8="Zählerwechsel",T8="Sonstiges"))</formula>
    </cfRule>
  </conditionalFormatting>
  <conditionalFormatting sqref="X9 Z9 AB9 AD9 J9:J128 P9:P128">
    <cfRule type="cellIs" dxfId="2" priority="4" operator="lessThan">
      <formula>0</formula>
    </cfRule>
  </conditionalFormatting>
  <conditionalFormatting sqref="AD10:AD128 AB10:AB128 Z10:Z128 X10:X128">
    <cfRule type="cellIs" dxfId="1" priority="3" operator="lessThan">
      <formula>0</formula>
    </cfRule>
  </conditionalFormatting>
  <conditionalFormatting sqref="H9:H128 N9:N128">
    <cfRule type="containsErrors" dxfId="0" priority="2">
      <formula>ISERROR(H9)</formula>
    </cfRule>
  </conditionalFormatting>
  <dataValidations count="9">
    <dataValidation type="list" showInputMessage="1" showErrorMessage="1" prompt="- bitte wählen -" sqref="R9:R128">
      <formula1>"geplant, ungeplant"</formula1>
    </dataValidation>
    <dataValidation type="list" showInputMessage="1" showErrorMessage="1" prompt="- bitte wählen -" sqref="T9:T128">
      <formula1>"atmosphärische Einwirkung, Einwirkung Dritter, Zuständigkeit Netzbetreiber, Rückwirkungsstörung, höhere Gewalt, Sonstiges, Zählerwechsel"</formula1>
    </dataValidation>
    <dataValidation type="list" showInputMessage="1" showErrorMessage="1" prompt="- bitte wäheln -" sqref="V9:V128">
      <formula1>"Niederspannung, Mittelspannung"</formula1>
    </dataValidation>
    <dataValidation type="textLength" operator="greaterThanOrEqual" showInputMessage="1" showErrorMessage="1" sqref="AF9:AF128">
      <formula1>0</formula1>
    </dataValidation>
    <dataValidation type="whole" operator="greaterThanOrEqual" allowBlank="1" showInputMessage="1" showErrorMessage="1" sqref="D9:D128">
      <formula1>0</formula1>
    </dataValidation>
    <dataValidation type="time" showInputMessage="1" showErrorMessage="1" sqref="N9:N128 H9:H128">
      <formula1>0</formula1>
      <formula2>0.999988425925926</formula2>
    </dataValidation>
    <dataValidation type="whole" operator="greaterThanOrEqual" showInputMessage="1" showErrorMessage="1" sqref="P9:P128 J9:J128">
      <formula1>0</formula1>
    </dataValidation>
    <dataValidation type="decimal" operator="greaterThanOrEqual" showInputMessage="1" showErrorMessage="1" sqref="AD9:AD128 AB9:AB128 Z9:Z128 X9:X128">
      <formula1>0</formula1>
    </dataValidation>
    <dataValidation type="date" showInputMessage="1" showErrorMessage="1" sqref="F9:F128 L9:L128">
      <formula1>42005</formula1>
      <formula2>42369</formula2>
    </dataValidation>
  </dataValidations>
  <printOptions horizontalCentered="1"/>
  <pageMargins left="0.19685039370078741" right="0.19685039370078741" top="0.78740157480314965" bottom="0.78740157480314965" header="0.31496062992125984" footer="0.31496062992125984"/>
  <pageSetup paperSize="9" scale="38" fitToHeight="2" orientation="landscape" horizontalDpi="300" verticalDpi="300" r:id="rId1"/>
  <headerFooter>
    <oddFooter>&amp;L&amp;"Segoe UI,Standard"&amp;9&amp;Z&amp;F\&amp;A&amp;R&amp;"Segoe UI,Standard"&amp;9&amp;D
Seite &amp;P von &amp;N</oddFooter>
  </headerFooter>
  <rowBreaks count="1" manualBreakCount="1">
    <brk id="8" max="32" man="1"/>
  </rowBreaks>
  <colBreaks count="1" manualBreakCount="1">
    <brk id="31" max="128" man="1"/>
  </colBreaks>
  <ignoredErrors>
    <ignoredError sqref="B21:B107" twoDigitTextYear="1"/>
    <ignoredError sqref="B1 B121:B128" numberStoredAsText="1"/>
    <ignoredError sqref="B108:B120" twoDigitTextYear="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T104"/>
  <sheetViews>
    <sheetView showGridLines="0" view="pageBreakPreview" zoomScaleNormal="100" zoomScaleSheetLayoutView="100" workbookViewId="0">
      <pane ySplit="1" topLeftCell="A2" activePane="bottomLeft" state="frozen"/>
      <selection pane="bottomLeft"/>
    </sheetView>
  </sheetViews>
  <sheetFormatPr baseColWidth="10" defaultRowHeight="16.5" x14ac:dyDescent="0.25"/>
  <cols>
    <col min="1" max="1" width="1.28515625" style="26" customWidth="1"/>
    <col min="2" max="2" width="7.140625" style="5" bestFit="1" customWidth="1"/>
    <col min="3" max="3" width="1.28515625" style="5" customWidth="1"/>
    <col min="4" max="4" width="25.140625" style="5" customWidth="1"/>
    <col min="5" max="5" width="1.28515625" style="5" customWidth="1"/>
    <col min="6" max="6" width="38.7109375" style="5" bestFit="1" customWidth="1"/>
    <col min="7" max="7" width="1.28515625" style="5" customWidth="1"/>
    <col min="8" max="8" width="13.140625" style="5" bestFit="1" customWidth="1"/>
    <col min="9" max="9" width="1.28515625" style="5" customWidth="1"/>
    <col min="10" max="10" width="107" style="5" customWidth="1"/>
    <col min="11" max="11" width="1.28515625" style="5" customWidth="1"/>
    <col min="12" max="12" width="107" style="5" customWidth="1"/>
    <col min="13" max="13" width="1.28515625" style="137" customWidth="1"/>
    <col min="14" max="19" width="11.42578125" style="5"/>
    <col min="20" max="20" width="11.42578125" style="5" hidden="1" customWidth="1"/>
    <col min="21" max="16384" width="11.42578125" style="5"/>
  </cols>
  <sheetData>
    <row r="1" spans="1:20" ht="24" x14ac:dyDescent="0.25">
      <c r="A1" s="134"/>
      <c r="B1" s="13" t="s">
        <v>380</v>
      </c>
      <c r="C1" s="135"/>
      <c r="D1" s="15" t="s">
        <v>62</v>
      </c>
      <c r="E1" s="135"/>
      <c r="F1" s="135"/>
      <c r="G1" s="135"/>
      <c r="H1" s="135"/>
      <c r="I1" s="135"/>
      <c r="J1" s="16"/>
      <c r="K1" s="135"/>
      <c r="L1" s="16"/>
      <c r="M1" s="136"/>
    </row>
    <row r="3" spans="1:20" x14ac:dyDescent="0.25">
      <c r="B3" s="25" t="s">
        <v>38</v>
      </c>
      <c r="D3" s="25" t="s">
        <v>63</v>
      </c>
      <c r="F3" s="25" t="s">
        <v>65</v>
      </c>
      <c r="H3" s="25" t="s">
        <v>64</v>
      </c>
      <c r="J3" s="25" t="s">
        <v>397</v>
      </c>
      <c r="L3" s="25" t="s">
        <v>398</v>
      </c>
    </row>
    <row r="4" spans="1:20" x14ac:dyDescent="0.25">
      <c r="B4" s="72"/>
      <c r="D4" s="72"/>
      <c r="F4" s="72"/>
      <c r="H4" s="72"/>
      <c r="J4" s="72"/>
      <c r="L4" s="72"/>
      <c r="T4" s="5" t="str">
        <f>'1_Allgemeine_Angaben'!D12</f>
        <v>Definitionen</v>
      </c>
    </row>
    <row r="5" spans="1:20" s="26" customFormat="1" ht="33" x14ac:dyDescent="0.25">
      <c r="B5" s="69" t="s">
        <v>776</v>
      </c>
      <c r="C5" s="45"/>
      <c r="D5" s="35" t="s">
        <v>453</v>
      </c>
      <c r="E5" s="45"/>
      <c r="F5" s="35" t="s">
        <v>8</v>
      </c>
      <c r="H5" s="35"/>
      <c r="J5" s="35"/>
      <c r="L5" s="35"/>
      <c r="M5" s="138"/>
      <c r="T5" s="5" t="str">
        <f>'1_Allgemeine_Angaben'!D13</f>
        <v>Allgemeine Angaben des Netzbetreibers</v>
      </c>
    </row>
    <row r="6" spans="1:20" ht="33" x14ac:dyDescent="0.25">
      <c r="B6" s="69" t="s">
        <v>777</v>
      </c>
      <c r="C6" s="45"/>
      <c r="D6" s="35" t="s">
        <v>453</v>
      </c>
      <c r="E6" s="45"/>
      <c r="F6" s="35" t="s">
        <v>8</v>
      </c>
      <c r="G6" s="26"/>
      <c r="H6" s="35"/>
      <c r="I6" s="26"/>
      <c r="J6" s="35"/>
      <c r="K6" s="26"/>
      <c r="L6" s="35"/>
      <c r="M6" s="138"/>
      <c r="T6" s="5" t="str">
        <f>'1_Allgemeine_Angaben'!D14</f>
        <v>Erlösobergrenze (EOG), Kostenstellenrechnung und dnbK im Jahr 2015</v>
      </c>
    </row>
    <row r="7" spans="1:20" ht="33" x14ac:dyDescent="0.25">
      <c r="B7" s="69" t="s">
        <v>778</v>
      </c>
      <c r="C7" s="45"/>
      <c r="D7" s="35" t="s">
        <v>453</v>
      </c>
      <c r="E7" s="45"/>
      <c r="F7" s="35" t="s">
        <v>8</v>
      </c>
      <c r="G7" s="26"/>
      <c r="H7" s="35"/>
      <c r="I7" s="26"/>
      <c r="J7" s="35"/>
      <c r="K7" s="26"/>
      <c r="L7" s="35"/>
      <c r="M7" s="138"/>
      <c r="T7" s="5" t="str">
        <f>'1_Allgemeine_Angaben'!D15</f>
        <v>Korrekturen von Angaben zu Versorgungsunterbrechungen</v>
      </c>
    </row>
    <row r="8" spans="1:20" ht="33" x14ac:dyDescent="0.25">
      <c r="B8" s="69" t="s">
        <v>779</v>
      </c>
      <c r="C8" s="45"/>
      <c r="D8" s="35" t="s">
        <v>453</v>
      </c>
      <c r="E8" s="45"/>
      <c r="F8" s="35" t="s">
        <v>8</v>
      </c>
      <c r="G8" s="26"/>
      <c r="H8" s="35"/>
      <c r="I8" s="26"/>
      <c r="J8" s="35"/>
      <c r="K8" s="26"/>
      <c r="L8" s="35"/>
      <c r="M8" s="138"/>
      <c r="T8" s="5" t="str">
        <f>'1_Allgemeine_Angaben'!D16</f>
        <v>Strukturparameter der Niederspannung</v>
      </c>
    </row>
    <row r="9" spans="1:20" ht="33" x14ac:dyDescent="0.25">
      <c r="B9" s="69" t="s">
        <v>780</v>
      </c>
      <c r="C9" s="45"/>
      <c r="D9" s="35" t="s">
        <v>453</v>
      </c>
      <c r="E9" s="45"/>
      <c r="F9" s="35" t="s">
        <v>8</v>
      </c>
      <c r="G9" s="26"/>
      <c r="H9" s="35"/>
      <c r="I9" s="26"/>
      <c r="J9" s="35"/>
      <c r="K9" s="26"/>
      <c r="L9" s="35"/>
      <c r="M9" s="138"/>
      <c r="T9" s="5" t="str">
        <f>'1_Allgemeine_Angaben'!D17</f>
        <v>Versorgungsunterbrechungen der Niederspannung</v>
      </c>
    </row>
    <row r="10" spans="1:20" ht="33" x14ac:dyDescent="0.25">
      <c r="B10" s="69" t="s">
        <v>781</v>
      </c>
      <c r="C10" s="45"/>
      <c r="D10" s="35" t="s">
        <v>453</v>
      </c>
      <c r="E10" s="45"/>
      <c r="F10" s="35" t="s">
        <v>8</v>
      </c>
      <c r="G10" s="26"/>
      <c r="H10" s="35"/>
      <c r="I10" s="26"/>
      <c r="J10" s="35"/>
      <c r="K10" s="26"/>
      <c r="L10" s="35"/>
      <c r="M10" s="138"/>
      <c r="T10" s="5" t="str">
        <f>'1_Allgemeine_Angaben'!D18</f>
        <v>Strukturparameter der Mittelspannung</v>
      </c>
    </row>
    <row r="11" spans="1:20" ht="33" x14ac:dyDescent="0.25">
      <c r="B11" s="69" t="s">
        <v>782</v>
      </c>
      <c r="C11" s="45"/>
      <c r="D11" s="35" t="s">
        <v>453</v>
      </c>
      <c r="E11" s="45"/>
      <c r="F11" s="35" t="s">
        <v>8</v>
      </c>
      <c r="G11" s="26"/>
      <c r="H11" s="35"/>
      <c r="I11" s="26"/>
      <c r="J11" s="35"/>
      <c r="K11" s="26"/>
      <c r="L11" s="35"/>
      <c r="M11" s="138"/>
      <c r="T11" s="5" t="str">
        <f>'1_Allgemeine_Angaben'!D19</f>
        <v>Versorgungsunterbrechungen der Mittelspannung</v>
      </c>
    </row>
    <row r="12" spans="1:20" ht="33" x14ac:dyDescent="0.25">
      <c r="B12" s="69" t="s">
        <v>783</v>
      </c>
      <c r="C12" s="45"/>
      <c r="D12" s="35" t="s">
        <v>453</v>
      </c>
      <c r="E12" s="45"/>
      <c r="F12" s="35" t="s">
        <v>8</v>
      </c>
      <c r="G12" s="26"/>
      <c r="H12" s="35"/>
      <c r="I12" s="26"/>
      <c r="J12" s="35"/>
      <c r="K12" s="26"/>
      <c r="L12" s="35"/>
      <c r="M12" s="138"/>
      <c r="T12" s="5" t="str">
        <f>'1_Allgemeine_Angaben'!D20</f>
        <v>Änderungen gegenüber der Datenmeldung nach § 52 EnWG für das Jahr 2013</v>
      </c>
    </row>
    <row r="13" spans="1:20" ht="33" x14ac:dyDescent="0.25">
      <c r="B13" s="69" t="s">
        <v>784</v>
      </c>
      <c r="C13" s="45"/>
      <c r="D13" s="35" t="s">
        <v>453</v>
      </c>
      <c r="E13" s="45"/>
      <c r="F13" s="35" t="s">
        <v>8</v>
      </c>
      <c r="G13" s="26"/>
      <c r="H13" s="35"/>
      <c r="I13" s="26"/>
      <c r="J13" s="35"/>
      <c r="K13" s="26"/>
      <c r="L13" s="35"/>
      <c r="M13" s="138"/>
      <c r="T13" s="5" t="str">
        <f>'1_Allgemeine_Angaben'!D21</f>
        <v>Änderungen gegenüber der Datenmeldung nach § 52 EnWG für das Jahr 2014</v>
      </c>
    </row>
    <row r="14" spans="1:20" ht="33" x14ac:dyDescent="0.25">
      <c r="B14" s="69" t="s">
        <v>785</v>
      </c>
      <c r="C14" s="45"/>
      <c r="D14" s="35" t="s">
        <v>453</v>
      </c>
      <c r="E14" s="45"/>
      <c r="F14" s="35" t="s">
        <v>8</v>
      </c>
      <c r="G14" s="26"/>
      <c r="H14" s="35"/>
      <c r="I14" s="26"/>
      <c r="J14" s="35"/>
      <c r="K14" s="26"/>
      <c r="L14" s="35"/>
      <c r="M14" s="138"/>
      <c r="T14" s="5" t="str">
        <f>'1_Allgemeine_Angaben'!D22</f>
        <v>Änderungen gegenüber der Datenmeldung nach § 52 EnWG für das Jahr 2015</v>
      </c>
    </row>
    <row r="15" spans="1:20" ht="33" x14ac:dyDescent="0.25">
      <c r="B15" s="69" t="s">
        <v>786</v>
      </c>
      <c r="C15" s="45"/>
      <c r="D15" s="35" t="s">
        <v>453</v>
      </c>
      <c r="E15" s="45"/>
      <c r="F15" s="35" t="s">
        <v>8</v>
      </c>
      <c r="G15" s="26"/>
      <c r="H15" s="35"/>
      <c r="I15" s="26"/>
      <c r="J15" s="35"/>
      <c r="K15" s="26"/>
      <c r="L15" s="35"/>
      <c r="M15" s="138"/>
      <c r="T15" s="5" t="str">
        <f>'1_Allgemeine_Angaben'!D23</f>
        <v>Erläuterungen des Elektizitätsverteilnetzbetreibers</v>
      </c>
    </row>
    <row r="16" spans="1:20" ht="33" x14ac:dyDescent="0.25">
      <c r="B16" s="69" t="s">
        <v>787</v>
      </c>
      <c r="C16" s="45"/>
      <c r="D16" s="35" t="s">
        <v>453</v>
      </c>
      <c r="E16" s="45"/>
      <c r="F16" s="35" t="s">
        <v>8</v>
      </c>
      <c r="G16" s="26"/>
      <c r="H16" s="35"/>
      <c r="I16" s="26"/>
      <c r="J16" s="35"/>
      <c r="K16" s="26"/>
      <c r="L16" s="35"/>
      <c r="M16" s="138"/>
    </row>
    <row r="17" spans="2:13" ht="33" x14ac:dyDescent="0.25">
      <c r="B17" s="69" t="s">
        <v>788</v>
      </c>
      <c r="C17" s="45"/>
      <c r="D17" s="35" t="s">
        <v>453</v>
      </c>
      <c r="E17" s="45"/>
      <c r="F17" s="35" t="s">
        <v>8</v>
      </c>
      <c r="G17" s="26"/>
      <c r="H17" s="35"/>
      <c r="I17" s="26"/>
      <c r="J17" s="35"/>
      <c r="K17" s="26"/>
      <c r="L17" s="35"/>
      <c r="M17" s="138"/>
    </row>
    <row r="18" spans="2:13" ht="33" x14ac:dyDescent="0.25">
      <c r="B18" s="69" t="s">
        <v>789</v>
      </c>
      <c r="C18" s="45"/>
      <c r="D18" s="35" t="s">
        <v>453</v>
      </c>
      <c r="E18" s="45"/>
      <c r="F18" s="35" t="s">
        <v>8</v>
      </c>
      <c r="G18" s="26"/>
      <c r="H18" s="35"/>
      <c r="I18" s="26"/>
      <c r="J18" s="35"/>
      <c r="K18" s="26"/>
      <c r="L18" s="35"/>
      <c r="M18" s="138"/>
    </row>
    <row r="19" spans="2:13" ht="33" x14ac:dyDescent="0.25">
      <c r="B19" s="69" t="s">
        <v>790</v>
      </c>
      <c r="C19" s="45"/>
      <c r="D19" s="35" t="s">
        <v>453</v>
      </c>
      <c r="E19" s="45"/>
      <c r="F19" s="35" t="s">
        <v>8</v>
      </c>
      <c r="G19" s="26"/>
      <c r="H19" s="35"/>
      <c r="I19" s="26"/>
      <c r="J19" s="35"/>
      <c r="K19" s="26"/>
      <c r="L19" s="35"/>
    </row>
    <row r="20" spans="2:13" ht="33" x14ac:dyDescent="0.25">
      <c r="B20" s="69" t="s">
        <v>791</v>
      </c>
      <c r="C20" s="45"/>
      <c r="D20" s="35" t="s">
        <v>453</v>
      </c>
      <c r="E20" s="45"/>
      <c r="F20" s="35" t="s">
        <v>8</v>
      </c>
      <c r="G20" s="26"/>
      <c r="H20" s="35"/>
      <c r="I20" s="26"/>
      <c r="J20" s="35"/>
      <c r="K20" s="26"/>
      <c r="L20" s="35"/>
    </row>
    <row r="21" spans="2:13" ht="33" x14ac:dyDescent="0.25">
      <c r="B21" s="69" t="s">
        <v>792</v>
      </c>
      <c r="C21" s="45"/>
      <c r="D21" s="35" t="s">
        <v>453</v>
      </c>
      <c r="E21" s="45"/>
      <c r="F21" s="35" t="s">
        <v>8</v>
      </c>
      <c r="G21" s="26"/>
      <c r="H21" s="35"/>
      <c r="I21" s="26"/>
      <c r="J21" s="35"/>
      <c r="K21" s="26"/>
      <c r="L21" s="35"/>
    </row>
    <row r="22" spans="2:13" ht="33" x14ac:dyDescent="0.25">
      <c r="B22" s="69" t="s">
        <v>793</v>
      </c>
      <c r="C22" s="45"/>
      <c r="D22" s="35" t="s">
        <v>453</v>
      </c>
      <c r="E22" s="45"/>
      <c r="F22" s="35" t="s">
        <v>8</v>
      </c>
      <c r="G22" s="26"/>
      <c r="H22" s="35"/>
      <c r="I22" s="26"/>
      <c r="J22" s="35"/>
      <c r="K22" s="26"/>
      <c r="L22" s="35"/>
    </row>
    <row r="23" spans="2:13" ht="33" x14ac:dyDescent="0.25">
      <c r="B23" s="69" t="s">
        <v>794</v>
      </c>
      <c r="C23" s="45"/>
      <c r="D23" s="35" t="s">
        <v>453</v>
      </c>
      <c r="E23" s="45"/>
      <c r="F23" s="35" t="s">
        <v>8</v>
      </c>
      <c r="G23" s="26"/>
      <c r="H23" s="35"/>
      <c r="I23" s="26"/>
      <c r="J23" s="35"/>
      <c r="K23" s="26"/>
      <c r="L23" s="35"/>
    </row>
    <row r="24" spans="2:13" ht="33" x14ac:dyDescent="0.25">
      <c r="B24" s="69" t="s">
        <v>795</v>
      </c>
      <c r="C24" s="45"/>
      <c r="D24" s="35" t="s">
        <v>453</v>
      </c>
      <c r="E24" s="45"/>
      <c r="F24" s="35" t="s">
        <v>8</v>
      </c>
      <c r="G24" s="26"/>
      <c r="H24" s="35"/>
      <c r="I24" s="26"/>
      <c r="J24" s="35"/>
      <c r="K24" s="26"/>
      <c r="L24" s="35"/>
    </row>
    <row r="25" spans="2:13" ht="33" x14ac:dyDescent="0.25">
      <c r="B25" s="69" t="s">
        <v>796</v>
      </c>
      <c r="C25" s="45"/>
      <c r="D25" s="35" t="s">
        <v>453</v>
      </c>
      <c r="E25" s="45"/>
      <c r="F25" s="35" t="s">
        <v>8</v>
      </c>
      <c r="G25" s="26"/>
      <c r="H25" s="35"/>
      <c r="I25" s="26"/>
      <c r="J25" s="35"/>
      <c r="K25" s="26"/>
      <c r="L25" s="35"/>
    </row>
    <row r="26" spans="2:13" ht="33" x14ac:dyDescent="0.25">
      <c r="B26" s="69" t="s">
        <v>797</v>
      </c>
      <c r="C26" s="45"/>
      <c r="D26" s="35" t="s">
        <v>453</v>
      </c>
      <c r="E26" s="45"/>
      <c r="F26" s="35" t="s">
        <v>8</v>
      </c>
      <c r="G26" s="26"/>
      <c r="H26" s="35"/>
      <c r="I26" s="26"/>
      <c r="J26" s="35"/>
      <c r="K26" s="26"/>
      <c r="L26" s="35"/>
    </row>
    <row r="27" spans="2:13" ht="33" x14ac:dyDescent="0.25">
      <c r="B27" s="69" t="s">
        <v>798</v>
      </c>
      <c r="C27" s="45"/>
      <c r="D27" s="35" t="s">
        <v>453</v>
      </c>
      <c r="E27" s="45"/>
      <c r="F27" s="35" t="s">
        <v>8</v>
      </c>
      <c r="G27" s="26"/>
      <c r="H27" s="35"/>
      <c r="I27" s="26"/>
      <c r="J27" s="35"/>
      <c r="K27" s="26"/>
      <c r="L27" s="35"/>
    </row>
    <row r="28" spans="2:13" ht="33" x14ac:dyDescent="0.25">
      <c r="B28" s="69" t="s">
        <v>799</v>
      </c>
      <c r="C28" s="45"/>
      <c r="D28" s="35" t="s">
        <v>453</v>
      </c>
      <c r="E28" s="45"/>
      <c r="F28" s="35" t="s">
        <v>8</v>
      </c>
      <c r="G28" s="26"/>
      <c r="H28" s="35"/>
      <c r="I28" s="26"/>
      <c r="J28" s="35"/>
      <c r="K28" s="26"/>
      <c r="L28" s="35"/>
    </row>
    <row r="29" spans="2:13" ht="33" x14ac:dyDescent="0.25">
      <c r="B29" s="69" t="s">
        <v>800</v>
      </c>
      <c r="C29" s="45"/>
      <c r="D29" s="35" t="s">
        <v>453</v>
      </c>
      <c r="E29" s="45"/>
      <c r="F29" s="35" t="s">
        <v>8</v>
      </c>
      <c r="G29" s="26"/>
      <c r="H29" s="35"/>
      <c r="I29" s="26"/>
      <c r="J29" s="35"/>
      <c r="K29" s="26"/>
      <c r="L29" s="35"/>
    </row>
    <row r="30" spans="2:13" ht="33" x14ac:dyDescent="0.25">
      <c r="B30" s="69" t="s">
        <v>801</v>
      </c>
      <c r="C30" s="45"/>
      <c r="D30" s="35" t="s">
        <v>453</v>
      </c>
      <c r="E30" s="45"/>
      <c r="F30" s="35" t="s">
        <v>8</v>
      </c>
      <c r="G30" s="26"/>
      <c r="H30" s="35"/>
      <c r="I30" s="26"/>
      <c r="J30" s="35"/>
      <c r="K30" s="26"/>
      <c r="L30" s="35"/>
    </row>
    <row r="31" spans="2:13" ht="33" x14ac:dyDescent="0.25">
      <c r="B31" s="69" t="s">
        <v>802</v>
      </c>
      <c r="C31" s="45"/>
      <c r="D31" s="35" t="s">
        <v>453</v>
      </c>
      <c r="E31" s="45"/>
      <c r="F31" s="35" t="s">
        <v>8</v>
      </c>
      <c r="G31" s="26"/>
      <c r="H31" s="35"/>
      <c r="I31" s="26"/>
      <c r="J31" s="35"/>
      <c r="K31" s="26"/>
      <c r="L31" s="35"/>
    </row>
    <row r="32" spans="2:13" ht="33" x14ac:dyDescent="0.25">
      <c r="B32" s="69" t="s">
        <v>803</v>
      </c>
      <c r="C32" s="45"/>
      <c r="D32" s="35" t="s">
        <v>453</v>
      </c>
      <c r="E32" s="45"/>
      <c r="F32" s="35" t="s">
        <v>8</v>
      </c>
      <c r="G32" s="26"/>
      <c r="H32" s="35"/>
      <c r="I32" s="26"/>
      <c r="J32" s="35"/>
      <c r="K32" s="26"/>
      <c r="L32" s="35"/>
    </row>
    <row r="33" spans="2:12" ht="33" x14ac:dyDescent="0.25">
      <c r="B33" s="69" t="s">
        <v>804</v>
      </c>
      <c r="C33" s="45"/>
      <c r="D33" s="35" t="s">
        <v>453</v>
      </c>
      <c r="E33" s="45"/>
      <c r="F33" s="35" t="s">
        <v>8</v>
      </c>
      <c r="G33" s="26"/>
      <c r="H33" s="35"/>
      <c r="I33" s="26"/>
      <c r="J33" s="35"/>
      <c r="K33" s="26"/>
      <c r="L33" s="35"/>
    </row>
    <row r="34" spans="2:12" ht="33" x14ac:dyDescent="0.25">
      <c r="B34" s="69" t="s">
        <v>805</v>
      </c>
      <c r="C34" s="45"/>
      <c r="D34" s="35" t="s">
        <v>453</v>
      </c>
      <c r="E34" s="45"/>
      <c r="F34" s="35" t="s">
        <v>8</v>
      </c>
      <c r="G34" s="26"/>
      <c r="H34" s="35"/>
      <c r="I34" s="26"/>
      <c r="J34" s="35"/>
      <c r="K34" s="26"/>
      <c r="L34" s="35"/>
    </row>
    <row r="35" spans="2:12" ht="33" x14ac:dyDescent="0.25">
      <c r="B35" s="69" t="s">
        <v>806</v>
      </c>
      <c r="C35" s="45"/>
      <c r="D35" s="35" t="s">
        <v>453</v>
      </c>
      <c r="E35" s="45"/>
      <c r="F35" s="35" t="s">
        <v>8</v>
      </c>
      <c r="G35" s="26"/>
      <c r="H35" s="35"/>
      <c r="I35" s="26"/>
      <c r="J35" s="35"/>
      <c r="K35" s="26"/>
      <c r="L35" s="35"/>
    </row>
    <row r="36" spans="2:12" ht="33" x14ac:dyDescent="0.25">
      <c r="B36" s="69" t="s">
        <v>807</v>
      </c>
      <c r="C36" s="45"/>
      <c r="D36" s="35" t="s">
        <v>453</v>
      </c>
      <c r="E36" s="45"/>
      <c r="F36" s="35" t="s">
        <v>8</v>
      </c>
      <c r="G36" s="26"/>
      <c r="H36" s="35"/>
      <c r="I36" s="26"/>
      <c r="J36" s="35"/>
      <c r="K36" s="26"/>
      <c r="L36" s="35"/>
    </row>
    <row r="37" spans="2:12" ht="33" x14ac:dyDescent="0.25">
      <c r="B37" s="69" t="s">
        <v>808</v>
      </c>
      <c r="C37" s="45"/>
      <c r="D37" s="35" t="s">
        <v>453</v>
      </c>
      <c r="E37" s="45"/>
      <c r="F37" s="35" t="s">
        <v>8</v>
      </c>
      <c r="G37" s="26"/>
      <c r="H37" s="35"/>
      <c r="I37" s="26"/>
      <c r="J37" s="35"/>
      <c r="K37" s="26"/>
      <c r="L37" s="35"/>
    </row>
    <row r="38" spans="2:12" ht="33" x14ac:dyDescent="0.25">
      <c r="B38" s="69" t="s">
        <v>809</v>
      </c>
      <c r="C38" s="45"/>
      <c r="D38" s="35" t="s">
        <v>453</v>
      </c>
      <c r="E38" s="45"/>
      <c r="F38" s="35" t="s">
        <v>8</v>
      </c>
      <c r="G38" s="26"/>
      <c r="H38" s="35"/>
      <c r="I38" s="26"/>
      <c r="J38" s="35"/>
      <c r="K38" s="26"/>
      <c r="L38" s="35"/>
    </row>
    <row r="39" spans="2:12" ht="33" x14ac:dyDescent="0.25">
      <c r="B39" s="69" t="s">
        <v>810</v>
      </c>
      <c r="C39" s="45"/>
      <c r="D39" s="35" t="s">
        <v>453</v>
      </c>
      <c r="E39" s="45"/>
      <c r="F39" s="35" t="s">
        <v>8</v>
      </c>
      <c r="G39" s="26"/>
      <c r="H39" s="35"/>
      <c r="I39" s="26"/>
      <c r="J39" s="35"/>
      <c r="K39" s="26"/>
      <c r="L39" s="35"/>
    </row>
    <row r="40" spans="2:12" ht="33" x14ac:dyDescent="0.25">
      <c r="B40" s="69" t="s">
        <v>811</v>
      </c>
      <c r="C40" s="45"/>
      <c r="D40" s="35" t="s">
        <v>453</v>
      </c>
      <c r="E40" s="45"/>
      <c r="F40" s="35" t="s">
        <v>8</v>
      </c>
      <c r="G40" s="26"/>
      <c r="H40" s="35"/>
      <c r="I40" s="26"/>
      <c r="J40" s="35"/>
      <c r="K40" s="26"/>
      <c r="L40" s="35"/>
    </row>
    <row r="41" spans="2:12" ht="33" x14ac:dyDescent="0.25">
      <c r="B41" s="69" t="s">
        <v>812</v>
      </c>
      <c r="C41" s="45"/>
      <c r="D41" s="35" t="s">
        <v>453</v>
      </c>
      <c r="E41" s="45"/>
      <c r="F41" s="35" t="s">
        <v>8</v>
      </c>
      <c r="G41" s="26"/>
      <c r="H41" s="35"/>
      <c r="I41" s="26"/>
      <c r="J41" s="35"/>
      <c r="K41" s="26"/>
      <c r="L41" s="35"/>
    </row>
    <row r="42" spans="2:12" ht="33" x14ac:dyDescent="0.25">
      <c r="B42" s="69" t="s">
        <v>813</v>
      </c>
      <c r="C42" s="45"/>
      <c r="D42" s="35" t="s">
        <v>453</v>
      </c>
      <c r="E42" s="45"/>
      <c r="F42" s="35" t="s">
        <v>8</v>
      </c>
      <c r="G42" s="26"/>
      <c r="H42" s="35"/>
      <c r="I42" s="26"/>
      <c r="J42" s="35"/>
      <c r="K42" s="26"/>
      <c r="L42" s="35"/>
    </row>
    <row r="43" spans="2:12" ht="33" x14ac:dyDescent="0.25">
      <c r="B43" s="69" t="s">
        <v>814</v>
      </c>
      <c r="C43" s="45"/>
      <c r="D43" s="35" t="s">
        <v>453</v>
      </c>
      <c r="E43" s="45"/>
      <c r="F43" s="35" t="s">
        <v>8</v>
      </c>
      <c r="G43" s="26"/>
      <c r="H43" s="35"/>
      <c r="I43" s="26"/>
      <c r="J43" s="35"/>
      <c r="K43" s="26"/>
      <c r="L43" s="35"/>
    </row>
    <row r="44" spans="2:12" ht="33" x14ac:dyDescent="0.25">
      <c r="B44" s="69" t="s">
        <v>815</v>
      </c>
      <c r="C44" s="45"/>
      <c r="D44" s="35" t="s">
        <v>453</v>
      </c>
      <c r="E44" s="45"/>
      <c r="F44" s="35" t="s">
        <v>8</v>
      </c>
      <c r="G44" s="26"/>
      <c r="H44" s="35"/>
      <c r="I44" s="26"/>
      <c r="J44" s="35"/>
      <c r="K44" s="26"/>
      <c r="L44" s="35"/>
    </row>
    <row r="45" spans="2:12" ht="33" x14ac:dyDescent="0.25">
      <c r="B45" s="69" t="s">
        <v>816</v>
      </c>
      <c r="C45" s="45"/>
      <c r="D45" s="35" t="s">
        <v>453</v>
      </c>
      <c r="E45" s="45"/>
      <c r="F45" s="35" t="s">
        <v>8</v>
      </c>
      <c r="G45" s="26"/>
      <c r="H45" s="35"/>
      <c r="I45" s="26"/>
      <c r="J45" s="35"/>
      <c r="K45" s="26"/>
      <c r="L45" s="35"/>
    </row>
    <row r="46" spans="2:12" ht="33" x14ac:dyDescent="0.25">
      <c r="B46" s="69" t="s">
        <v>817</v>
      </c>
      <c r="C46" s="45"/>
      <c r="D46" s="35" t="s">
        <v>453</v>
      </c>
      <c r="E46" s="45"/>
      <c r="F46" s="35" t="s">
        <v>8</v>
      </c>
      <c r="G46" s="26"/>
      <c r="H46" s="35"/>
      <c r="I46" s="26"/>
      <c r="J46" s="35"/>
      <c r="K46" s="26"/>
      <c r="L46" s="35"/>
    </row>
    <row r="47" spans="2:12" ht="33" x14ac:dyDescent="0.25">
      <c r="B47" s="69" t="s">
        <v>818</v>
      </c>
      <c r="C47" s="45"/>
      <c r="D47" s="35" t="s">
        <v>453</v>
      </c>
      <c r="E47" s="45"/>
      <c r="F47" s="35" t="s">
        <v>8</v>
      </c>
      <c r="G47" s="26"/>
      <c r="H47" s="35"/>
      <c r="I47" s="26"/>
      <c r="J47" s="35"/>
      <c r="K47" s="26"/>
      <c r="L47" s="35"/>
    </row>
    <row r="48" spans="2:12" ht="33" x14ac:dyDescent="0.25">
      <c r="B48" s="69" t="s">
        <v>819</v>
      </c>
      <c r="C48" s="45"/>
      <c r="D48" s="35" t="s">
        <v>453</v>
      </c>
      <c r="E48" s="45"/>
      <c r="F48" s="35" t="s">
        <v>8</v>
      </c>
      <c r="G48" s="26"/>
      <c r="H48" s="35"/>
      <c r="I48" s="26"/>
      <c r="J48" s="35"/>
      <c r="K48" s="26"/>
      <c r="L48" s="35"/>
    </row>
    <row r="49" spans="2:12" ht="33" x14ac:dyDescent="0.25">
      <c r="B49" s="69" t="s">
        <v>820</v>
      </c>
      <c r="C49" s="45"/>
      <c r="D49" s="35" t="s">
        <v>453</v>
      </c>
      <c r="E49" s="45"/>
      <c r="F49" s="35" t="s">
        <v>8</v>
      </c>
      <c r="G49" s="26"/>
      <c r="H49" s="35"/>
      <c r="I49" s="26"/>
      <c r="J49" s="35"/>
      <c r="K49" s="26"/>
      <c r="L49" s="35"/>
    </row>
    <row r="50" spans="2:12" ht="33" x14ac:dyDescent="0.25">
      <c r="B50" s="69" t="s">
        <v>821</v>
      </c>
      <c r="C50" s="45"/>
      <c r="D50" s="35" t="s">
        <v>453</v>
      </c>
      <c r="E50" s="45"/>
      <c r="F50" s="35" t="s">
        <v>8</v>
      </c>
      <c r="G50" s="26"/>
      <c r="H50" s="35"/>
      <c r="I50" s="26"/>
      <c r="J50" s="35"/>
      <c r="K50" s="26"/>
      <c r="L50" s="35"/>
    </row>
    <row r="51" spans="2:12" ht="33" x14ac:dyDescent="0.25">
      <c r="B51" s="69" t="s">
        <v>822</v>
      </c>
      <c r="C51" s="45"/>
      <c r="D51" s="35" t="s">
        <v>453</v>
      </c>
      <c r="E51" s="45"/>
      <c r="F51" s="35" t="s">
        <v>8</v>
      </c>
      <c r="G51" s="26"/>
      <c r="H51" s="35"/>
      <c r="I51" s="26"/>
      <c r="J51" s="35"/>
      <c r="K51" s="26"/>
      <c r="L51" s="35"/>
    </row>
    <row r="52" spans="2:12" ht="33" x14ac:dyDescent="0.25">
      <c r="B52" s="69" t="s">
        <v>823</v>
      </c>
      <c r="C52" s="45"/>
      <c r="D52" s="35" t="s">
        <v>453</v>
      </c>
      <c r="E52" s="45"/>
      <c r="F52" s="35" t="s">
        <v>8</v>
      </c>
      <c r="G52" s="26"/>
      <c r="H52" s="35"/>
      <c r="I52" s="26"/>
      <c r="J52" s="35"/>
      <c r="K52" s="26"/>
      <c r="L52" s="35"/>
    </row>
    <row r="53" spans="2:12" ht="33" x14ac:dyDescent="0.25">
      <c r="B53" s="69" t="s">
        <v>824</v>
      </c>
      <c r="C53" s="45"/>
      <c r="D53" s="35" t="s">
        <v>453</v>
      </c>
      <c r="E53" s="45"/>
      <c r="F53" s="35" t="s">
        <v>8</v>
      </c>
      <c r="G53" s="26"/>
      <c r="H53" s="35"/>
      <c r="I53" s="26"/>
      <c r="J53" s="35"/>
      <c r="K53" s="26"/>
      <c r="L53" s="35"/>
    </row>
    <row r="54" spans="2:12" ht="33" x14ac:dyDescent="0.25">
      <c r="B54" s="69" t="s">
        <v>825</v>
      </c>
      <c r="C54" s="45"/>
      <c r="D54" s="35" t="s">
        <v>453</v>
      </c>
      <c r="E54" s="45"/>
      <c r="F54" s="35" t="s">
        <v>8</v>
      </c>
      <c r="G54" s="26"/>
      <c r="H54" s="35"/>
      <c r="I54" s="26"/>
      <c r="J54" s="35"/>
      <c r="K54" s="26"/>
      <c r="L54" s="35"/>
    </row>
    <row r="55" spans="2:12" ht="33" x14ac:dyDescent="0.25">
      <c r="B55" s="69" t="s">
        <v>826</v>
      </c>
      <c r="C55" s="45"/>
      <c r="D55" s="35" t="s">
        <v>453</v>
      </c>
      <c r="E55" s="45"/>
      <c r="F55" s="35" t="s">
        <v>8</v>
      </c>
      <c r="G55" s="26"/>
      <c r="H55" s="35"/>
      <c r="I55" s="26"/>
      <c r="J55" s="35"/>
      <c r="K55" s="26"/>
      <c r="L55" s="35"/>
    </row>
    <row r="56" spans="2:12" ht="33" x14ac:dyDescent="0.25">
      <c r="B56" s="69" t="s">
        <v>827</v>
      </c>
      <c r="C56" s="45"/>
      <c r="D56" s="35" t="s">
        <v>453</v>
      </c>
      <c r="E56" s="45"/>
      <c r="F56" s="35" t="s">
        <v>8</v>
      </c>
      <c r="G56" s="26"/>
      <c r="H56" s="35"/>
      <c r="I56" s="26"/>
      <c r="J56" s="35"/>
      <c r="K56" s="26"/>
      <c r="L56" s="35"/>
    </row>
    <row r="57" spans="2:12" ht="33" x14ac:dyDescent="0.25">
      <c r="B57" s="69" t="s">
        <v>828</v>
      </c>
      <c r="C57" s="45"/>
      <c r="D57" s="35" t="s">
        <v>453</v>
      </c>
      <c r="E57" s="45"/>
      <c r="F57" s="35" t="s">
        <v>8</v>
      </c>
      <c r="G57" s="26"/>
      <c r="H57" s="35"/>
      <c r="I57" s="26"/>
      <c r="J57" s="35"/>
      <c r="K57" s="26"/>
      <c r="L57" s="35"/>
    </row>
    <row r="58" spans="2:12" ht="33" x14ac:dyDescent="0.25">
      <c r="B58" s="69" t="s">
        <v>829</v>
      </c>
      <c r="C58" s="45"/>
      <c r="D58" s="35" t="s">
        <v>453</v>
      </c>
      <c r="E58" s="45"/>
      <c r="F58" s="35" t="s">
        <v>8</v>
      </c>
      <c r="G58" s="26"/>
      <c r="H58" s="35"/>
      <c r="I58" s="26"/>
      <c r="J58" s="35"/>
      <c r="K58" s="26"/>
      <c r="L58" s="35"/>
    </row>
    <row r="59" spans="2:12" ht="33" x14ac:dyDescent="0.25">
      <c r="B59" s="69" t="s">
        <v>830</v>
      </c>
      <c r="C59" s="45"/>
      <c r="D59" s="35" t="s">
        <v>453</v>
      </c>
      <c r="E59" s="45"/>
      <c r="F59" s="35" t="s">
        <v>8</v>
      </c>
      <c r="G59" s="26"/>
      <c r="H59" s="35"/>
      <c r="I59" s="26"/>
      <c r="J59" s="35"/>
      <c r="K59" s="26"/>
      <c r="L59" s="35"/>
    </row>
    <row r="60" spans="2:12" ht="33" x14ac:dyDescent="0.25">
      <c r="B60" s="69" t="s">
        <v>831</v>
      </c>
      <c r="C60" s="45"/>
      <c r="D60" s="35" t="s">
        <v>453</v>
      </c>
      <c r="E60" s="45"/>
      <c r="F60" s="35" t="s">
        <v>8</v>
      </c>
      <c r="G60" s="26"/>
      <c r="H60" s="35"/>
      <c r="I60" s="26"/>
      <c r="J60" s="35"/>
      <c r="K60" s="26"/>
      <c r="L60" s="35"/>
    </row>
    <row r="61" spans="2:12" ht="33" x14ac:dyDescent="0.25">
      <c r="B61" s="69" t="s">
        <v>832</v>
      </c>
      <c r="C61" s="45"/>
      <c r="D61" s="35" t="s">
        <v>453</v>
      </c>
      <c r="E61" s="45"/>
      <c r="F61" s="35" t="s">
        <v>8</v>
      </c>
      <c r="G61" s="26"/>
      <c r="H61" s="35"/>
      <c r="I61" s="26"/>
      <c r="J61" s="35"/>
      <c r="K61" s="26"/>
      <c r="L61" s="35"/>
    </row>
    <row r="62" spans="2:12" ht="33" x14ac:dyDescent="0.25">
      <c r="B62" s="69" t="s">
        <v>833</v>
      </c>
      <c r="C62" s="45"/>
      <c r="D62" s="35" t="s">
        <v>453</v>
      </c>
      <c r="E62" s="45"/>
      <c r="F62" s="35" t="s">
        <v>8</v>
      </c>
      <c r="G62" s="26"/>
      <c r="H62" s="35"/>
      <c r="I62" s="26"/>
      <c r="J62" s="35"/>
      <c r="K62" s="26"/>
      <c r="L62" s="35"/>
    </row>
    <row r="63" spans="2:12" ht="33" x14ac:dyDescent="0.25">
      <c r="B63" s="69" t="s">
        <v>834</v>
      </c>
      <c r="C63" s="45"/>
      <c r="D63" s="35" t="s">
        <v>453</v>
      </c>
      <c r="E63" s="45"/>
      <c r="F63" s="35" t="s">
        <v>8</v>
      </c>
      <c r="G63" s="26"/>
      <c r="H63" s="35"/>
      <c r="I63" s="26"/>
      <c r="J63" s="35"/>
      <c r="K63" s="26"/>
      <c r="L63" s="35"/>
    </row>
    <row r="64" spans="2:12" ht="33" x14ac:dyDescent="0.25">
      <c r="B64" s="69" t="s">
        <v>835</v>
      </c>
      <c r="C64" s="45"/>
      <c r="D64" s="35" t="s">
        <v>453</v>
      </c>
      <c r="E64" s="45"/>
      <c r="F64" s="35" t="s">
        <v>8</v>
      </c>
      <c r="G64" s="26"/>
      <c r="H64" s="35"/>
      <c r="I64" s="26"/>
      <c r="J64" s="35"/>
      <c r="K64" s="26"/>
      <c r="L64" s="35"/>
    </row>
    <row r="65" spans="2:12" ht="33" x14ac:dyDescent="0.25">
      <c r="B65" s="69" t="s">
        <v>836</v>
      </c>
      <c r="C65" s="45"/>
      <c r="D65" s="35" t="s">
        <v>453</v>
      </c>
      <c r="E65" s="45"/>
      <c r="F65" s="35" t="s">
        <v>8</v>
      </c>
      <c r="G65" s="26"/>
      <c r="H65" s="35"/>
      <c r="I65" s="26"/>
      <c r="J65" s="35"/>
      <c r="K65" s="26"/>
      <c r="L65" s="35"/>
    </row>
    <row r="66" spans="2:12" ht="33" x14ac:dyDescent="0.25">
      <c r="B66" s="69" t="s">
        <v>837</v>
      </c>
      <c r="C66" s="45"/>
      <c r="D66" s="35" t="s">
        <v>453</v>
      </c>
      <c r="E66" s="45"/>
      <c r="F66" s="35" t="s">
        <v>8</v>
      </c>
      <c r="G66" s="26"/>
      <c r="H66" s="35"/>
      <c r="I66" s="26"/>
      <c r="J66" s="35"/>
      <c r="K66" s="26"/>
      <c r="L66" s="35"/>
    </row>
    <row r="67" spans="2:12" ht="33" x14ac:dyDescent="0.25">
      <c r="B67" s="69" t="s">
        <v>838</v>
      </c>
      <c r="C67" s="45"/>
      <c r="D67" s="35" t="s">
        <v>453</v>
      </c>
      <c r="E67" s="45"/>
      <c r="F67" s="35" t="s">
        <v>8</v>
      </c>
      <c r="G67" s="26"/>
      <c r="H67" s="35"/>
      <c r="I67" s="26"/>
      <c r="J67" s="35"/>
      <c r="K67" s="26"/>
      <c r="L67" s="35"/>
    </row>
    <row r="68" spans="2:12" ht="33" x14ac:dyDescent="0.25">
      <c r="B68" s="69" t="s">
        <v>839</v>
      </c>
      <c r="C68" s="45"/>
      <c r="D68" s="35" t="s">
        <v>453</v>
      </c>
      <c r="E68" s="45"/>
      <c r="F68" s="35" t="s">
        <v>8</v>
      </c>
      <c r="G68" s="26"/>
      <c r="H68" s="35"/>
      <c r="I68" s="26"/>
      <c r="J68" s="35"/>
      <c r="K68" s="26"/>
      <c r="L68" s="35"/>
    </row>
    <row r="69" spans="2:12" ht="33" x14ac:dyDescent="0.25">
      <c r="B69" s="69" t="s">
        <v>840</v>
      </c>
      <c r="C69" s="45"/>
      <c r="D69" s="35" t="s">
        <v>453</v>
      </c>
      <c r="E69" s="45"/>
      <c r="F69" s="35" t="s">
        <v>8</v>
      </c>
      <c r="G69" s="26"/>
      <c r="H69" s="35"/>
      <c r="I69" s="26"/>
      <c r="J69" s="35"/>
      <c r="K69" s="26"/>
      <c r="L69" s="35"/>
    </row>
    <row r="70" spans="2:12" ht="33" x14ac:dyDescent="0.25">
      <c r="B70" s="69" t="s">
        <v>841</v>
      </c>
      <c r="C70" s="45"/>
      <c r="D70" s="35" t="s">
        <v>453</v>
      </c>
      <c r="E70" s="45"/>
      <c r="F70" s="35" t="s">
        <v>8</v>
      </c>
      <c r="G70" s="26"/>
      <c r="H70" s="35"/>
      <c r="I70" s="26"/>
      <c r="J70" s="35"/>
      <c r="K70" s="26"/>
      <c r="L70" s="35"/>
    </row>
    <row r="71" spans="2:12" ht="33" x14ac:dyDescent="0.25">
      <c r="B71" s="69" t="s">
        <v>842</v>
      </c>
      <c r="C71" s="45"/>
      <c r="D71" s="35" t="s">
        <v>453</v>
      </c>
      <c r="E71" s="45"/>
      <c r="F71" s="35" t="s">
        <v>8</v>
      </c>
      <c r="G71" s="26"/>
      <c r="H71" s="35"/>
      <c r="I71" s="26"/>
      <c r="J71" s="35"/>
      <c r="K71" s="26"/>
      <c r="L71" s="35"/>
    </row>
    <row r="72" spans="2:12" ht="33" x14ac:dyDescent="0.25">
      <c r="B72" s="69" t="s">
        <v>843</v>
      </c>
      <c r="C72" s="45"/>
      <c r="D72" s="35" t="s">
        <v>453</v>
      </c>
      <c r="E72" s="45"/>
      <c r="F72" s="35" t="s">
        <v>8</v>
      </c>
      <c r="G72" s="26"/>
      <c r="H72" s="35"/>
      <c r="I72" s="26"/>
      <c r="J72" s="35"/>
      <c r="K72" s="26"/>
      <c r="L72" s="35"/>
    </row>
    <row r="73" spans="2:12" ht="33" x14ac:dyDescent="0.25">
      <c r="B73" s="69" t="s">
        <v>844</v>
      </c>
      <c r="C73" s="45"/>
      <c r="D73" s="35" t="s">
        <v>453</v>
      </c>
      <c r="E73" s="45"/>
      <c r="F73" s="35" t="s">
        <v>8</v>
      </c>
      <c r="G73" s="26"/>
      <c r="H73" s="35"/>
      <c r="I73" s="26"/>
      <c r="J73" s="35"/>
      <c r="K73" s="26"/>
      <c r="L73" s="35"/>
    </row>
    <row r="74" spans="2:12" ht="33" x14ac:dyDescent="0.25">
      <c r="B74" s="69" t="s">
        <v>845</v>
      </c>
      <c r="C74" s="45"/>
      <c r="D74" s="35" t="s">
        <v>453</v>
      </c>
      <c r="E74" s="45"/>
      <c r="F74" s="35" t="s">
        <v>8</v>
      </c>
      <c r="G74" s="26"/>
      <c r="H74" s="35"/>
      <c r="I74" s="26"/>
      <c r="J74" s="35"/>
      <c r="K74" s="26"/>
      <c r="L74" s="35"/>
    </row>
    <row r="75" spans="2:12" ht="33" x14ac:dyDescent="0.25">
      <c r="B75" s="69" t="s">
        <v>846</v>
      </c>
      <c r="C75" s="45"/>
      <c r="D75" s="35" t="s">
        <v>453</v>
      </c>
      <c r="E75" s="45"/>
      <c r="F75" s="35" t="s">
        <v>8</v>
      </c>
      <c r="G75" s="26"/>
      <c r="H75" s="35"/>
      <c r="I75" s="26"/>
      <c r="J75" s="35"/>
      <c r="K75" s="26"/>
      <c r="L75" s="35"/>
    </row>
    <row r="76" spans="2:12" ht="33" x14ac:dyDescent="0.25">
      <c r="B76" s="69" t="s">
        <v>847</v>
      </c>
      <c r="C76" s="45"/>
      <c r="D76" s="35" t="s">
        <v>453</v>
      </c>
      <c r="E76" s="45"/>
      <c r="F76" s="35" t="s">
        <v>8</v>
      </c>
      <c r="G76" s="26"/>
      <c r="H76" s="35"/>
      <c r="I76" s="26"/>
      <c r="J76" s="35"/>
      <c r="K76" s="26"/>
      <c r="L76" s="35"/>
    </row>
    <row r="77" spans="2:12" ht="33" x14ac:dyDescent="0.25">
      <c r="B77" s="69" t="s">
        <v>848</v>
      </c>
      <c r="C77" s="45"/>
      <c r="D77" s="35" t="s">
        <v>453</v>
      </c>
      <c r="E77" s="45"/>
      <c r="F77" s="35" t="s">
        <v>8</v>
      </c>
      <c r="G77" s="26"/>
      <c r="H77" s="35"/>
      <c r="I77" s="26"/>
      <c r="J77" s="35"/>
      <c r="K77" s="26"/>
      <c r="L77" s="35"/>
    </row>
    <row r="78" spans="2:12" ht="33" x14ac:dyDescent="0.25">
      <c r="B78" s="69" t="s">
        <v>849</v>
      </c>
      <c r="C78" s="45"/>
      <c r="D78" s="35" t="s">
        <v>453</v>
      </c>
      <c r="E78" s="45"/>
      <c r="F78" s="35" t="s">
        <v>8</v>
      </c>
      <c r="G78" s="26"/>
      <c r="H78" s="35"/>
      <c r="I78" s="26"/>
      <c r="J78" s="35"/>
      <c r="K78" s="26"/>
      <c r="L78" s="35"/>
    </row>
    <row r="79" spans="2:12" ht="33" x14ac:dyDescent="0.25">
      <c r="B79" s="69" t="s">
        <v>850</v>
      </c>
      <c r="C79" s="45"/>
      <c r="D79" s="35" t="s">
        <v>453</v>
      </c>
      <c r="E79" s="45"/>
      <c r="F79" s="35" t="s">
        <v>8</v>
      </c>
      <c r="G79" s="26"/>
      <c r="H79" s="35"/>
      <c r="I79" s="26"/>
      <c r="J79" s="35"/>
      <c r="K79" s="26"/>
      <c r="L79" s="35"/>
    </row>
    <row r="80" spans="2:12" ht="33" x14ac:dyDescent="0.25">
      <c r="B80" s="69" t="s">
        <v>851</v>
      </c>
      <c r="C80" s="45"/>
      <c r="D80" s="35" t="s">
        <v>453</v>
      </c>
      <c r="E80" s="45"/>
      <c r="F80" s="35" t="s">
        <v>8</v>
      </c>
      <c r="G80" s="26"/>
      <c r="H80" s="35"/>
      <c r="I80" s="26"/>
      <c r="J80" s="35"/>
      <c r="K80" s="26"/>
      <c r="L80" s="35"/>
    </row>
    <row r="81" spans="2:12" ht="33" x14ac:dyDescent="0.25">
      <c r="B81" s="69" t="s">
        <v>852</v>
      </c>
      <c r="C81" s="45"/>
      <c r="D81" s="35" t="s">
        <v>453</v>
      </c>
      <c r="E81" s="45"/>
      <c r="F81" s="35" t="s">
        <v>8</v>
      </c>
      <c r="G81" s="26"/>
      <c r="H81" s="35"/>
      <c r="I81" s="26"/>
      <c r="J81" s="35"/>
      <c r="K81" s="26"/>
      <c r="L81" s="35"/>
    </row>
    <row r="82" spans="2:12" ht="33" x14ac:dyDescent="0.25">
      <c r="B82" s="69" t="s">
        <v>853</v>
      </c>
      <c r="C82" s="45"/>
      <c r="D82" s="35" t="s">
        <v>453</v>
      </c>
      <c r="E82" s="45"/>
      <c r="F82" s="35" t="s">
        <v>8</v>
      </c>
      <c r="G82" s="26"/>
      <c r="H82" s="35"/>
      <c r="I82" s="26"/>
      <c r="J82" s="35"/>
      <c r="K82" s="26"/>
      <c r="L82" s="35"/>
    </row>
    <row r="83" spans="2:12" ht="33" x14ac:dyDescent="0.25">
      <c r="B83" s="69" t="s">
        <v>854</v>
      </c>
      <c r="C83" s="45"/>
      <c r="D83" s="35" t="s">
        <v>453</v>
      </c>
      <c r="E83" s="45"/>
      <c r="F83" s="35" t="s">
        <v>8</v>
      </c>
      <c r="G83" s="26"/>
      <c r="H83" s="35"/>
      <c r="I83" s="26"/>
      <c r="J83" s="35"/>
      <c r="K83" s="26"/>
      <c r="L83" s="35"/>
    </row>
    <row r="84" spans="2:12" ht="33" x14ac:dyDescent="0.25">
      <c r="B84" s="69" t="s">
        <v>855</v>
      </c>
      <c r="C84" s="45"/>
      <c r="D84" s="35" t="s">
        <v>453</v>
      </c>
      <c r="E84" s="45"/>
      <c r="F84" s="35" t="s">
        <v>8</v>
      </c>
      <c r="G84" s="26"/>
      <c r="H84" s="35"/>
      <c r="I84" s="26"/>
      <c r="J84" s="35"/>
      <c r="K84" s="26"/>
      <c r="L84" s="35"/>
    </row>
    <row r="85" spans="2:12" ht="33" x14ac:dyDescent="0.25">
      <c r="B85" s="69" t="s">
        <v>856</v>
      </c>
      <c r="C85" s="45"/>
      <c r="D85" s="35" t="s">
        <v>453</v>
      </c>
      <c r="E85" s="45"/>
      <c r="F85" s="35" t="s">
        <v>8</v>
      </c>
      <c r="G85" s="26"/>
      <c r="H85" s="35"/>
      <c r="I85" s="26"/>
      <c r="J85" s="35"/>
      <c r="K85" s="26"/>
      <c r="L85" s="35"/>
    </row>
    <row r="86" spans="2:12" ht="33" x14ac:dyDescent="0.25">
      <c r="B86" s="69" t="s">
        <v>857</v>
      </c>
      <c r="C86" s="45"/>
      <c r="D86" s="35" t="s">
        <v>453</v>
      </c>
      <c r="E86" s="45"/>
      <c r="F86" s="35" t="s">
        <v>8</v>
      </c>
      <c r="G86" s="26"/>
      <c r="H86" s="35"/>
      <c r="I86" s="26"/>
      <c r="J86" s="35"/>
      <c r="K86" s="26"/>
      <c r="L86" s="35"/>
    </row>
    <row r="87" spans="2:12" ht="33" x14ac:dyDescent="0.25">
      <c r="B87" s="69" t="s">
        <v>858</v>
      </c>
      <c r="C87" s="45"/>
      <c r="D87" s="35" t="s">
        <v>453</v>
      </c>
      <c r="E87" s="45"/>
      <c r="F87" s="35" t="s">
        <v>8</v>
      </c>
      <c r="G87" s="26"/>
      <c r="H87" s="35"/>
      <c r="I87" s="26"/>
      <c r="J87" s="35"/>
      <c r="K87" s="26"/>
      <c r="L87" s="35"/>
    </row>
    <row r="88" spans="2:12" ht="33" x14ac:dyDescent="0.25">
      <c r="B88" s="69" t="s">
        <v>859</v>
      </c>
      <c r="C88" s="45"/>
      <c r="D88" s="35" t="s">
        <v>453</v>
      </c>
      <c r="E88" s="45"/>
      <c r="F88" s="35" t="s">
        <v>8</v>
      </c>
      <c r="G88" s="26"/>
      <c r="H88" s="35"/>
      <c r="I88" s="26"/>
      <c r="J88" s="35"/>
      <c r="K88" s="26"/>
      <c r="L88" s="35"/>
    </row>
    <row r="89" spans="2:12" ht="33" x14ac:dyDescent="0.25">
      <c r="B89" s="69" t="s">
        <v>860</v>
      </c>
      <c r="C89" s="45"/>
      <c r="D89" s="35" t="s">
        <v>453</v>
      </c>
      <c r="E89" s="45"/>
      <c r="F89" s="35" t="s">
        <v>8</v>
      </c>
      <c r="G89" s="26"/>
      <c r="H89" s="35"/>
      <c r="I89" s="26"/>
      <c r="J89" s="35"/>
      <c r="K89" s="26"/>
      <c r="L89" s="35"/>
    </row>
    <row r="90" spans="2:12" ht="33" x14ac:dyDescent="0.25">
      <c r="B90" s="69" t="s">
        <v>861</v>
      </c>
      <c r="C90" s="45"/>
      <c r="D90" s="35" t="s">
        <v>453</v>
      </c>
      <c r="E90" s="45"/>
      <c r="F90" s="35" t="s">
        <v>8</v>
      </c>
      <c r="G90" s="26"/>
      <c r="H90" s="35"/>
      <c r="I90" s="26"/>
      <c r="J90" s="35"/>
      <c r="K90" s="26"/>
      <c r="L90" s="35"/>
    </row>
    <row r="91" spans="2:12" ht="33" x14ac:dyDescent="0.25">
      <c r="B91" s="69" t="s">
        <v>862</v>
      </c>
      <c r="C91" s="45"/>
      <c r="D91" s="35" t="s">
        <v>453</v>
      </c>
      <c r="E91" s="45"/>
      <c r="F91" s="35" t="s">
        <v>8</v>
      </c>
      <c r="G91" s="26"/>
      <c r="H91" s="35"/>
      <c r="I91" s="26"/>
      <c r="J91" s="35"/>
      <c r="K91" s="26"/>
      <c r="L91" s="35"/>
    </row>
    <row r="92" spans="2:12" ht="33" x14ac:dyDescent="0.25">
      <c r="B92" s="69" t="s">
        <v>863</v>
      </c>
      <c r="C92" s="45"/>
      <c r="D92" s="35" t="s">
        <v>453</v>
      </c>
      <c r="E92" s="45"/>
      <c r="F92" s="35" t="s">
        <v>8</v>
      </c>
      <c r="G92" s="26"/>
      <c r="H92" s="35"/>
      <c r="I92" s="26"/>
      <c r="J92" s="35"/>
      <c r="K92" s="26"/>
      <c r="L92" s="35"/>
    </row>
    <row r="93" spans="2:12" ht="33" x14ac:dyDescent="0.25">
      <c r="B93" s="69" t="s">
        <v>864</v>
      </c>
      <c r="C93" s="45"/>
      <c r="D93" s="35" t="s">
        <v>453</v>
      </c>
      <c r="E93" s="45"/>
      <c r="F93" s="35" t="s">
        <v>8</v>
      </c>
      <c r="G93" s="26"/>
      <c r="H93" s="35"/>
      <c r="I93" s="26"/>
      <c r="J93" s="35"/>
      <c r="K93" s="26"/>
      <c r="L93" s="35"/>
    </row>
    <row r="94" spans="2:12" ht="33" x14ac:dyDescent="0.25">
      <c r="B94" s="69" t="s">
        <v>865</v>
      </c>
      <c r="C94" s="45"/>
      <c r="D94" s="35" t="s">
        <v>453</v>
      </c>
      <c r="E94" s="45"/>
      <c r="F94" s="35" t="s">
        <v>8</v>
      </c>
      <c r="G94" s="26"/>
      <c r="H94" s="35"/>
      <c r="I94" s="26"/>
      <c r="J94" s="35"/>
      <c r="K94" s="26"/>
      <c r="L94" s="35"/>
    </row>
    <row r="95" spans="2:12" ht="33" x14ac:dyDescent="0.25">
      <c r="B95" s="69" t="s">
        <v>866</v>
      </c>
      <c r="C95" s="45"/>
      <c r="D95" s="35" t="s">
        <v>453</v>
      </c>
      <c r="E95" s="45"/>
      <c r="F95" s="35" t="s">
        <v>8</v>
      </c>
      <c r="G95" s="26"/>
      <c r="H95" s="35"/>
      <c r="I95" s="26"/>
      <c r="J95" s="35"/>
      <c r="K95" s="26"/>
      <c r="L95" s="35"/>
    </row>
    <row r="96" spans="2:12" ht="33" x14ac:dyDescent="0.25">
      <c r="B96" s="69" t="s">
        <v>867</v>
      </c>
      <c r="C96" s="45"/>
      <c r="D96" s="35" t="s">
        <v>453</v>
      </c>
      <c r="E96" s="45"/>
      <c r="F96" s="35" t="s">
        <v>8</v>
      </c>
      <c r="G96" s="26"/>
      <c r="H96" s="35"/>
      <c r="I96" s="26"/>
      <c r="J96" s="35"/>
      <c r="K96" s="26"/>
      <c r="L96" s="35"/>
    </row>
    <row r="97" spans="2:12" ht="33" x14ac:dyDescent="0.25">
      <c r="B97" s="69" t="s">
        <v>868</v>
      </c>
      <c r="C97" s="45"/>
      <c r="D97" s="35" t="s">
        <v>453</v>
      </c>
      <c r="E97" s="45"/>
      <c r="F97" s="35" t="s">
        <v>8</v>
      </c>
      <c r="G97" s="26"/>
      <c r="H97" s="35"/>
      <c r="I97" s="26"/>
      <c r="J97" s="35"/>
      <c r="K97" s="26"/>
      <c r="L97" s="35"/>
    </row>
    <row r="98" spans="2:12" ht="33" x14ac:dyDescent="0.25">
      <c r="B98" s="69" t="s">
        <v>869</v>
      </c>
      <c r="C98" s="45"/>
      <c r="D98" s="35" t="s">
        <v>453</v>
      </c>
      <c r="E98" s="45"/>
      <c r="F98" s="35" t="s">
        <v>8</v>
      </c>
      <c r="G98" s="26"/>
      <c r="H98" s="35"/>
      <c r="I98" s="26"/>
      <c r="J98" s="35"/>
      <c r="K98" s="26"/>
      <c r="L98" s="35"/>
    </row>
    <row r="99" spans="2:12" ht="33" x14ac:dyDescent="0.25">
      <c r="B99" s="69" t="s">
        <v>870</v>
      </c>
      <c r="C99" s="45"/>
      <c r="D99" s="35" t="s">
        <v>453</v>
      </c>
      <c r="E99" s="45"/>
      <c r="F99" s="35" t="s">
        <v>8</v>
      </c>
      <c r="G99" s="26"/>
      <c r="H99" s="35"/>
      <c r="I99" s="26"/>
      <c r="J99" s="35"/>
      <c r="K99" s="26"/>
      <c r="L99" s="35"/>
    </row>
    <row r="100" spans="2:12" ht="33" x14ac:dyDescent="0.25">
      <c r="B100" s="69" t="s">
        <v>871</v>
      </c>
      <c r="C100" s="45"/>
      <c r="D100" s="35" t="s">
        <v>453</v>
      </c>
      <c r="E100" s="45"/>
      <c r="F100" s="35" t="s">
        <v>8</v>
      </c>
      <c r="G100" s="26"/>
      <c r="H100" s="35"/>
      <c r="I100" s="26"/>
      <c r="J100" s="35"/>
      <c r="K100" s="26"/>
      <c r="L100" s="35"/>
    </row>
    <row r="101" spans="2:12" ht="33" x14ac:dyDescent="0.25">
      <c r="B101" s="69" t="s">
        <v>872</v>
      </c>
      <c r="C101" s="45"/>
      <c r="D101" s="35" t="s">
        <v>453</v>
      </c>
      <c r="E101" s="45"/>
      <c r="F101" s="35" t="s">
        <v>8</v>
      </c>
      <c r="G101" s="26"/>
      <c r="H101" s="35"/>
      <c r="I101" s="26"/>
      <c r="J101" s="35"/>
      <c r="K101" s="26"/>
      <c r="L101" s="35"/>
    </row>
    <row r="102" spans="2:12" ht="33" x14ac:dyDescent="0.25">
      <c r="B102" s="69" t="s">
        <v>873</v>
      </c>
      <c r="C102" s="45"/>
      <c r="D102" s="35" t="s">
        <v>453</v>
      </c>
      <c r="E102" s="45"/>
      <c r="F102" s="35" t="s">
        <v>8</v>
      </c>
      <c r="G102" s="26"/>
      <c r="H102" s="35"/>
      <c r="I102" s="26"/>
      <c r="J102" s="35"/>
      <c r="K102" s="26"/>
      <c r="L102" s="35"/>
    </row>
    <row r="103" spans="2:12" ht="33" x14ac:dyDescent="0.25">
      <c r="B103" s="69" t="s">
        <v>874</v>
      </c>
      <c r="C103" s="45"/>
      <c r="D103" s="35" t="s">
        <v>453</v>
      </c>
      <c r="E103" s="45"/>
      <c r="F103" s="35" t="s">
        <v>8</v>
      </c>
      <c r="G103" s="26"/>
      <c r="H103" s="35"/>
      <c r="I103" s="26"/>
      <c r="J103" s="35"/>
      <c r="K103" s="26"/>
      <c r="L103" s="35"/>
    </row>
    <row r="104" spans="2:12" ht="33" x14ac:dyDescent="0.25">
      <c r="B104" s="69" t="s">
        <v>875</v>
      </c>
      <c r="C104" s="45"/>
      <c r="D104" s="35" t="s">
        <v>453</v>
      </c>
      <c r="E104" s="45"/>
      <c r="F104" s="35" t="s">
        <v>8</v>
      </c>
      <c r="G104" s="26"/>
      <c r="H104" s="35"/>
      <c r="I104" s="26"/>
      <c r="J104" s="35"/>
      <c r="K104" s="26"/>
      <c r="L104" s="35"/>
    </row>
  </sheetData>
  <sheetProtection password="FDF3" sheet="1" objects="1" scenarios="1"/>
  <dataValidations xWindow="55" yWindow="416" count="2">
    <dataValidation type="list" showInputMessage="1" showErrorMessage="1" prompt="- bitte wählen -" sqref="F5:F104">
      <formula1>$T$4:$T$15</formula1>
    </dataValidation>
    <dataValidation type="list" showInputMessage="1" showErrorMessage="1" prompt="- bitte wählen -" sqref="D5:D104">
      <formula1>"Definitionen, Allgemeine Angaben, Niederspannung, Mittelspannung, Abweichungen VU 2013, Abweichungen VU 2014, Abweichungen VU 2015, Erläuterungen des E-VNB"</formula1>
    </dataValidation>
  </dataValidations>
  <printOptions horizontalCentered="1"/>
  <pageMargins left="0.19685039370078741" right="0.19685039370078741" top="0.78740157480314965" bottom="0.78740157480314965" header="0.31496062992125984" footer="0.31496062992125984"/>
  <pageSetup paperSize="9" scale="46" fitToHeight="0" orientation="landscape" r:id="rId1"/>
  <headerFooter>
    <oddFooter>&amp;L&amp;"Segoe UI,Standard"&amp;9&amp;Z&amp;F\&amp;A&amp;R&amp;"Segoe UI,Standard"&amp;9&amp;D
Seite &amp;P von &amp;N</oddFooter>
  </headerFooter>
  <ignoredErrors>
    <ignoredError sqref="B5:B104" numberStoredAsText="1"/>
  </ignoredErrors>
  <extLst>
    <ext xmlns:x14="http://schemas.microsoft.com/office/spreadsheetml/2009/9/main" uri="{CCE6A557-97BC-4b89-ADB6-D9C93CAAB3DF}">
      <x14:dataValidations xmlns:xm="http://schemas.microsoft.com/office/excel/2006/main" xWindow="55" yWindow="416" count="1">
        <x14:dataValidation type="list" showInputMessage="1" showErrorMessage="1" prompt="- bitte wählen -">
          <x14:formula1>
            <xm:f>'1_Allgemeine_Angaben'!$D$12:$D$23</xm:f>
          </x14:formula1>
          <xm:sqref>F5:F104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9</vt:i4>
      </vt:variant>
    </vt:vector>
  </HeadingPairs>
  <TitlesOfParts>
    <vt:vector size="17" baseType="lpstr">
      <vt:lpstr>0_Datendefinitionen</vt:lpstr>
      <vt:lpstr>1_Allgemeine_Angaben</vt:lpstr>
      <vt:lpstr>2_Niederspannung</vt:lpstr>
      <vt:lpstr>3_Mittelspannung</vt:lpstr>
      <vt:lpstr>4_Abweichungen_2013</vt:lpstr>
      <vt:lpstr>5_Abweichungen_2014</vt:lpstr>
      <vt:lpstr>6_Abweichungen_2015</vt:lpstr>
      <vt:lpstr>7_Erläuterungen_des_E-VNB</vt:lpstr>
      <vt:lpstr>'0_Datendefinitionen'!_GoBack</vt:lpstr>
      <vt:lpstr>'0_Datendefinitionen'!Druckbereich</vt:lpstr>
      <vt:lpstr>'1_Allgemeine_Angaben'!Druckbereich</vt:lpstr>
      <vt:lpstr>'2_Niederspannung'!Druckbereich</vt:lpstr>
      <vt:lpstr>'3_Mittelspannung'!Druckbereich</vt:lpstr>
      <vt:lpstr>'4_Abweichungen_2013'!Druckbereich</vt:lpstr>
      <vt:lpstr>'5_Abweichungen_2014'!Druckbereich</vt:lpstr>
      <vt:lpstr>'6_Abweichungen_2015'!Druckbereich</vt:lpstr>
      <vt:lpstr>'7_Erläuterungen_des_E-VNB'!Druckbereich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2015-10-04T20:42:45Z</dcterms:created>
  <dcterms:modified xsi:type="dcterms:W3CDTF">2015-12-16T09:52:08Z</dcterms:modified>
</cp:coreProperties>
</file>