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DieseArbeitsmappe" defaultThemeVersion="124226"/>
  <workbookProtection lockStructure="1"/>
  <bookViews>
    <workbookView xWindow="480" yWindow="240" windowWidth="10380" windowHeight="4830" tabRatio="643" firstSheet="1" activeTab="1"/>
  </bookViews>
  <sheets>
    <sheet name="0_Datendefinitionen" sheetId="4" r:id="rId1"/>
    <sheet name="1_Allgemeine_Angaben" sheetId="1" r:id="rId2"/>
    <sheet name="2_Niederspannung" sheetId="3" r:id="rId3"/>
    <sheet name="3_Mittelspannung" sheetId="12" r:id="rId4"/>
    <sheet name="4_Abweichungen_2013" sheetId="13" r:id="rId5"/>
    <sheet name="5_Abweichungen_2014" sheetId="10" r:id="rId6"/>
    <sheet name="6_Abweichungen_2015" sheetId="14" r:id="rId7"/>
    <sheet name="7_Erläuterungen_des_E-VNB" sheetId="8" r:id="rId8"/>
  </sheets>
  <definedNames>
    <definedName name="_GoBack" localSheetId="0">'0_Datendefinitionen'!$H$5</definedName>
    <definedName name="_xlnm.Print_Area" localSheetId="0">'0_Datendefinitionen'!$A$1:$I$40</definedName>
    <definedName name="_xlnm.Print_Area" localSheetId="1">'1_Allgemeine_Angaben'!$A$1:$K$73</definedName>
    <definedName name="_xlnm.Print_Area" localSheetId="2">'2_Niederspannung'!$A$1:$M$103</definedName>
    <definedName name="_xlnm.Print_Area" localSheetId="3">'3_Mittelspannung'!$A$1:$M$114</definedName>
    <definedName name="_xlnm.Print_Area" localSheetId="4">'4_Abweichungen_2013'!$A$1:$AU$59</definedName>
    <definedName name="_xlnm.Print_Area" localSheetId="5">'5_Abweichungen_2014'!$A$1:$AU$59</definedName>
    <definedName name="_xlnm.Print_Area" localSheetId="6">'6_Abweichungen_2015'!$A$1:$AU$59</definedName>
    <definedName name="_xlnm.Print_Area" localSheetId="7">'7_Erläuterungen_des_E-VNB'!$A$1:$M$104</definedName>
  </definedNames>
  <calcPr calcId="145621"/>
</workbook>
</file>

<file path=xl/calcChain.xml><?xml version="1.0" encoding="utf-8"?>
<calcChain xmlns="http://schemas.openxmlformats.org/spreadsheetml/2006/main">
  <c r="F16" i="12" l="1"/>
  <c r="F57" i="1" l="1"/>
  <c r="J73" i="12" l="1"/>
  <c r="J74" i="12" s="1"/>
  <c r="H73" i="12"/>
  <c r="H74" i="12" s="1"/>
  <c r="F73" i="12"/>
  <c r="F74" i="12" s="1"/>
  <c r="J112" i="12"/>
  <c r="H112" i="12"/>
  <c r="F112" i="12"/>
  <c r="J101" i="12"/>
  <c r="H101" i="12"/>
  <c r="F101" i="12"/>
  <c r="J90" i="12"/>
  <c r="H90" i="12"/>
  <c r="F90" i="12"/>
  <c r="J62" i="12"/>
  <c r="H62" i="12"/>
  <c r="F62" i="12"/>
  <c r="H51" i="12"/>
  <c r="J51" i="12"/>
  <c r="F51" i="12"/>
  <c r="J40" i="12"/>
  <c r="H40" i="12"/>
  <c r="H79" i="12" s="1"/>
  <c r="F40" i="12"/>
  <c r="F79" i="12" l="1"/>
  <c r="J79" i="12"/>
  <c r="J72" i="3"/>
  <c r="J77" i="3" s="1"/>
  <c r="H72" i="3"/>
  <c r="H77" i="3" s="1"/>
  <c r="F72" i="3"/>
  <c r="F77" i="3" s="1"/>
  <c r="J38" i="3"/>
  <c r="H38" i="3"/>
  <c r="F38" i="3"/>
  <c r="J10" i="3" l="1"/>
  <c r="H10" i="3"/>
  <c r="H48" i="3" s="1"/>
  <c r="F10" i="3"/>
  <c r="J10" i="12"/>
  <c r="J80" i="12" s="1"/>
  <c r="H10" i="12"/>
  <c r="F10" i="12"/>
  <c r="J16" i="12"/>
  <c r="H16" i="12"/>
  <c r="F91" i="12" l="1"/>
  <c r="F52" i="12"/>
  <c r="F41" i="12"/>
  <c r="F63" i="12"/>
  <c r="F102" i="12"/>
  <c r="F75" i="12"/>
  <c r="F113" i="12"/>
  <c r="J113" i="12"/>
  <c r="J52" i="12"/>
  <c r="J91" i="12"/>
  <c r="J41" i="12"/>
  <c r="J63" i="12"/>
  <c r="J102" i="12"/>
  <c r="J75" i="12"/>
  <c r="H41" i="12"/>
  <c r="H80" i="12"/>
  <c r="H102" i="12"/>
  <c r="H113" i="12"/>
  <c r="H52" i="12"/>
  <c r="H75" i="12"/>
  <c r="H63" i="12"/>
  <c r="H91" i="12"/>
  <c r="F80" i="12"/>
  <c r="H94" i="3"/>
  <c r="H56" i="3"/>
  <c r="H102" i="3"/>
  <c r="H86" i="3"/>
  <c r="H73" i="3"/>
  <c r="H64" i="3"/>
  <c r="H78" i="3"/>
  <c r="F78" i="3"/>
  <c r="F56" i="3"/>
  <c r="F102" i="3"/>
  <c r="F86" i="3"/>
  <c r="F73" i="3"/>
  <c r="F64" i="3"/>
  <c r="F94" i="3"/>
  <c r="F48" i="3"/>
  <c r="J56" i="3"/>
  <c r="J102" i="3"/>
  <c r="J86" i="3"/>
  <c r="J64" i="3"/>
  <c r="J73" i="3"/>
  <c r="J78" i="3"/>
  <c r="J94" i="3"/>
  <c r="J48" i="3"/>
  <c r="J72" i="1"/>
  <c r="H72" i="1"/>
  <c r="F72" i="1"/>
  <c r="H57" i="1"/>
  <c r="D17" i="4" l="1"/>
  <c r="D15" i="4"/>
  <c r="D91" i="12" l="1"/>
  <c r="D90" i="12"/>
  <c r="D89" i="12"/>
  <c r="D88" i="12"/>
  <c r="D87" i="12"/>
  <c r="D86" i="12"/>
  <c r="D85" i="12"/>
  <c r="D84" i="12"/>
  <c r="H43" i="1" l="1"/>
  <c r="H16" i="3"/>
  <c r="J16" i="3"/>
  <c r="L16" i="3"/>
  <c r="F16" i="3"/>
  <c r="F21" i="3" s="1"/>
  <c r="H21" i="3" s="1"/>
  <c r="J21" i="3" s="1"/>
  <c r="D80" i="12" l="1"/>
  <c r="D78" i="3"/>
  <c r="B53" i="1"/>
  <c r="H47" i="1"/>
  <c r="B66" i="1" l="1"/>
  <c r="B1" i="3" s="1"/>
  <c r="B40" i="3" s="1"/>
  <c r="B1" i="12" l="1"/>
  <c r="B27" i="12" s="1"/>
  <c r="B1" i="13" s="1"/>
</calcChain>
</file>

<file path=xl/sharedStrings.xml><?xml version="1.0" encoding="utf-8"?>
<sst xmlns="http://schemas.openxmlformats.org/spreadsheetml/2006/main" count="2065" uniqueCount="620">
  <si>
    <t>Datenerhebung zur Bestimmung des Qualitätselementes</t>
  </si>
  <si>
    <t>hinsichtlich der Netzzuverlässigkeit Strom nach den §§ 19 und 20 ARegV</t>
  </si>
  <si>
    <t>Inhalt</t>
  </si>
  <si>
    <t>1.1</t>
  </si>
  <si>
    <t>Abgabedatum</t>
  </si>
  <si>
    <t>1.2</t>
  </si>
  <si>
    <t>Verfahren</t>
  </si>
  <si>
    <t>Regelverfahren</t>
  </si>
  <si>
    <t>Allgemeine Angaben des Netzbetreibers</t>
  </si>
  <si>
    <t>1.3</t>
  </si>
  <si>
    <t>Name des Netzbetreibers</t>
  </si>
  <si>
    <t>1.4</t>
  </si>
  <si>
    <t>Rechtsform des Netzbetreibers</t>
  </si>
  <si>
    <t>Netznummer bei der BNetzA</t>
  </si>
  <si>
    <t>1.6</t>
  </si>
  <si>
    <t>Verfahren zu Datenübermittlung nach § 52 EnWG</t>
  </si>
  <si>
    <t>1.7</t>
  </si>
  <si>
    <t>1.8</t>
  </si>
  <si>
    <t>1.9</t>
  </si>
  <si>
    <t>Netzübergänge</t>
  </si>
  <si>
    <t>davon Kostenstelle HöS/HS</t>
  </si>
  <si>
    <t>davon Kostenstelle HS/MS</t>
  </si>
  <si>
    <t>davon Kostenstelle MS</t>
  </si>
  <si>
    <t>davon Kostenstelle MS/NS</t>
  </si>
  <si>
    <t>davon Kostenstelle NS</t>
  </si>
  <si>
    <t>2.1</t>
  </si>
  <si>
    <t>2.2</t>
  </si>
  <si>
    <t>2.3</t>
  </si>
  <si>
    <t>2.4</t>
  </si>
  <si>
    <t>2.5</t>
  </si>
  <si>
    <t>2.6</t>
  </si>
  <si>
    <t>davon dauerhaft nicht beeinflussbare Kosten</t>
  </si>
  <si>
    <t>zulässige EOG</t>
  </si>
  <si>
    <t>davon Kostenstelle HöS</t>
  </si>
  <si>
    <t>Summe der EOG bzw. dnbK</t>
  </si>
  <si>
    <t>4.2</t>
  </si>
  <si>
    <t>Einwirkungen Dritter</t>
  </si>
  <si>
    <t>atmosphärische Einwirkungen</t>
  </si>
  <si>
    <t>#</t>
  </si>
  <si>
    <t>Bezeichnung</t>
  </si>
  <si>
    <t>2.7</t>
  </si>
  <si>
    <t>4.3</t>
  </si>
  <si>
    <t>0</t>
  </si>
  <si>
    <t>Definitionen</t>
  </si>
  <si>
    <t>4.4</t>
  </si>
  <si>
    <t>4.5</t>
  </si>
  <si>
    <t>MVA</t>
  </si>
  <si>
    <t>Begriff</t>
  </si>
  <si>
    <t>Einheit</t>
  </si>
  <si>
    <t>Begriffserläuterungen</t>
  </si>
  <si>
    <t>km²</t>
  </si>
  <si>
    <t>Versorgungsunterbrechungen der Niederspannung</t>
  </si>
  <si>
    <t>5.1</t>
  </si>
  <si>
    <t>5.1.1</t>
  </si>
  <si>
    <t>5.1.2</t>
  </si>
  <si>
    <t>5.1.3</t>
  </si>
  <si>
    <t>5.1.4</t>
  </si>
  <si>
    <t>5.1.5</t>
  </si>
  <si>
    <r>
      <t xml:space="preserve">Datum
</t>
    </r>
    <r>
      <rPr>
        <b/>
        <sz val="9"/>
        <color theme="1"/>
        <rFont val="Segoe UI"/>
        <family val="2"/>
      </rPr>
      <t>Meldung § 52 EnWG</t>
    </r>
  </si>
  <si>
    <t>Erläuterungen des Netzbetreibers</t>
  </si>
  <si>
    <t>Tabellenblatt</t>
  </si>
  <si>
    <t>Datenpunkt</t>
  </si>
  <si>
    <t>Überschrift</t>
  </si>
  <si>
    <t>Strukturparameter der Niederspannung</t>
  </si>
  <si>
    <t>Strukturparameter der Mittelspannung</t>
  </si>
  <si>
    <t>Versorgungsunterbrechungen der Mittelspannung</t>
  </si>
  <si>
    <t>6.1</t>
  </si>
  <si>
    <t>6.2</t>
  </si>
  <si>
    <t>7.2</t>
  </si>
  <si>
    <t>7.2.1</t>
  </si>
  <si>
    <t>7.2.2</t>
  </si>
  <si>
    <t>7.2.3</t>
  </si>
  <si>
    <t>7.2.4</t>
  </si>
  <si>
    <t>7.2.5</t>
  </si>
  <si>
    <t>5.2</t>
  </si>
  <si>
    <t>ja, Abweichungen</t>
  </si>
  <si>
    <t>ja</t>
  </si>
  <si>
    <t>2.8</t>
  </si>
  <si>
    <t>davon Kostenstelle HS</t>
  </si>
  <si>
    <t>Korrekturen von Angaben zu Versorgungsunterbrechungen</t>
  </si>
  <si>
    <t>Jahr</t>
  </si>
  <si>
    <t>SAIDI gesamt</t>
  </si>
  <si>
    <t>Zuständigkeit Netzbetreiber/kein erkennbarer Anlass</t>
  </si>
  <si>
    <t>Rückwirkungsstörungen</t>
  </si>
  <si>
    <t>höhere Gewalt</t>
  </si>
  <si>
    <t>Zählerwechsel</t>
  </si>
  <si>
    <t>€</t>
  </si>
  <si>
    <t>ungeplant</t>
  </si>
  <si>
    <t>atmosphärische Einwirkung</t>
  </si>
  <si>
    <r>
      <t xml:space="preserve">Art
</t>
    </r>
    <r>
      <rPr>
        <b/>
        <sz val="9"/>
        <color theme="1"/>
        <rFont val="Segoe UI"/>
        <family val="2"/>
      </rPr>
      <t>Änderung in</t>
    </r>
  </si>
  <si>
    <r>
      <t xml:space="preserve">Anlass
</t>
    </r>
    <r>
      <rPr>
        <b/>
        <sz val="9"/>
        <color theme="1"/>
        <rFont val="Segoe UI"/>
        <family val="2"/>
      </rPr>
      <t>Änderung in</t>
    </r>
  </si>
  <si>
    <t>Niederspannung</t>
  </si>
  <si>
    <r>
      <t xml:space="preserve">Netzebene
</t>
    </r>
    <r>
      <rPr>
        <b/>
        <sz val="9"/>
        <color theme="1"/>
        <rFont val="Segoe UI"/>
        <family val="2"/>
      </rPr>
      <t>Änderung in</t>
    </r>
  </si>
  <si>
    <r>
      <t xml:space="preserve">unterbrochene Bemessungs-scheinleistung NKT
</t>
    </r>
    <r>
      <rPr>
        <b/>
        <sz val="9"/>
        <color theme="1"/>
        <rFont val="Segoe UI"/>
        <family val="2"/>
      </rPr>
      <t>Änderung in</t>
    </r>
  </si>
  <si>
    <r>
      <t xml:space="preserve">unterbrochene Bemessungs-scheinleistung NKT * Dauer
</t>
    </r>
    <r>
      <rPr>
        <b/>
        <sz val="9"/>
        <color theme="1"/>
        <rFont val="Segoe UI"/>
        <family val="2"/>
      </rPr>
      <t>Änderung in</t>
    </r>
  </si>
  <si>
    <r>
      <t xml:space="preserve">Datum
</t>
    </r>
    <r>
      <rPr>
        <b/>
        <sz val="9"/>
        <color theme="1"/>
        <rFont val="Segoe UI"/>
        <family val="2"/>
      </rPr>
      <t xml:space="preserve">Änderung in </t>
    </r>
  </si>
  <si>
    <r>
      <t xml:space="preserve">Beginn
</t>
    </r>
    <r>
      <rPr>
        <b/>
        <sz val="9"/>
        <color theme="1"/>
        <rFont val="Segoe UI"/>
        <family val="2"/>
      </rPr>
      <t>Meldung nach § 52 EnWG</t>
    </r>
  </si>
  <si>
    <r>
      <t xml:space="preserve">Beginn
</t>
    </r>
    <r>
      <rPr>
        <b/>
        <sz val="9"/>
        <color theme="1"/>
        <rFont val="Segoe UI"/>
        <family val="2"/>
      </rPr>
      <t>Änderung in</t>
    </r>
  </si>
  <si>
    <t>kW</t>
  </si>
  <si>
    <t>min</t>
  </si>
  <si>
    <t>4.1</t>
  </si>
  <si>
    <t>5.2.1</t>
  </si>
  <si>
    <t>5.2.2</t>
  </si>
  <si>
    <t>5.2.3</t>
  </si>
  <si>
    <t>5.2.4</t>
  </si>
  <si>
    <t>5.2.5</t>
  </si>
  <si>
    <t>5.3</t>
  </si>
  <si>
    <t>5.3.1</t>
  </si>
  <si>
    <t>5.3.2</t>
  </si>
  <si>
    <t>5.3.3</t>
  </si>
  <si>
    <t>5.3.4</t>
  </si>
  <si>
    <t>5.3.5</t>
  </si>
  <si>
    <t>5.4</t>
  </si>
  <si>
    <t>5.5</t>
  </si>
  <si>
    <t>5.5.1</t>
  </si>
  <si>
    <t>5.5.2</t>
  </si>
  <si>
    <t>5.7</t>
  </si>
  <si>
    <t>5.4.1</t>
  </si>
  <si>
    <t>5.4.2</t>
  </si>
  <si>
    <t>5.7.1</t>
  </si>
  <si>
    <t>5.6.1</t>
  </si>
  <si>
    <t>5.6.2</t>
  </si>
  <si>
    <t>5.7.2</t>
  </si>
  <si>
    <t>5.7.3</t>
  </si>
  <si>
    <t>5.7.4</t>
  </si>
  <si>
    <t>5.7.5</t>
  </si>
  <si>
    <t>5.8</t>
  </si>
  <si>
    <t>5.8.1</t>
  </si>
  <si>
    <t>5.8.2</t>
  </si>
  <si>
    <t>5.8.3</t>
  </si>
  <si>
    <t>5.8.4</t>
  </si>
  <si>
    <t>5.8.5</t>
  </si>
  <si>
    <t>km</t>
  </si>
  <si>
    <t>5.4.3</t>
  </si>
  <si>
    <t>5.4.4</t>
  </si>
  <si>
    <t>5.4.5</t>
  </si>
  <si>
    <t>5.4.6</t>
  </si>
  <si>
    <t>5.6.3</t>
  </si>
  <si>
    <t>5.6.4</t>
  </si>
  <si>
    <t>5.6.5</t>
  </si>
  <si>
    <t>zeitgleiche Jahreshöchstlast aller Entnahmen in der MS-Ebene</t>
  </si>
  <si>
    <t>7.1</t>
  </si>
  <si>
    <t>7.1.1</t>
  </si>
  <si>
    <t>7.1.2</t>
  </si>
  <si>
    <t>7.1.3</t>
  </si>
  <si>
    <t>7.1.4</t>
  </si>
  <si>
    <t>7.1.5</t>
  </si>
  <si>
    <t>7.1.6</t>
  </si>
  <si>
    <t>7.1.7</t>
  </si>
  <si>
    <t>MVA*min</t>
  </si>
  <si>
    <t>7.1.8</t>
  </si>
  <si>
    <t>7.2.6</t>
  </si>
  <si>
    <t>7.2.7</t>
  </si>
  <si>
    <t>7.2.8</t>
  </si>
  <si>
    <t>Aktuelle Betriebsnummer bei der BNetzA</t>
  </si>
  <si>
    <t>Wenn ja, bitte geben Sie Ihre alte Betriebsnummer an</t>
  </si>
  <si>
    <t>7.3</t>
  </si>
  <si>
    <t>7.3.1</t>
  </si>
  <si>
    <t>7.3.2</t>
  </si>
  <si>
    <t>7.3.3</t>
  </si>
  <si>
    <t>7.3.4</t>
  </si>
  <si>
    <t>7.3.5</t>
  </si>
  <si>
    <t>7.3.6</t>
  </si>
  <si>
    <t>7.3.7</t>
  </si>
  <si>
    <t>7.3.8</t>
  </si>
  <si>
    <t>7.8.1</t>
  </si>
  <si>
    <t>7.8.2</t>
  </si>
  <si>
    <t>7.8.3</t>
  </si>
  <si>
    <t>7.8.4</t>
  </si>
  <si>
    <t>7.8.5</t>
  </si>
  <si>
    <t>7.8.6</t>
  </si>
  <si>
    <t>7.8.7</t>
  </si>
  <si>
    <t>7.8.8</t>
  </si>
  <si>
    <t>Sonstige geplant</t>
  </si>
  <si>
    <t>7.4.1</t>
  </si>
  <si>
    <t>7.4.2</t>
  </si>
  <si>
    <t>7.4.3</t>
  </si>
  <si>
    <t>7.4.4</t>
  </si>
  <si>
    <t>7.4.5</t>
  </si>
  <si>
    <t>7.4.6</t>
  </si>
  <si>
    <t>7.4.7</t>
  </si>
  <si>
    <t>7.4.8</t>
  </si>
  <si>
    <t>7.4.9</t>
  </si>
  <si>
    <t>5.6</t>
  </si>
  <si>
    <t>7.6.1</t>
  </si>
  <si>
    <t>7.6.2</t>
  </si>
  <si>
    <t>7.6.3</t>
  </si>
  <si>
    <t>7.6.4</t>
  </si>
  <si>
    <t>7.6.5</t>
  </si>
  <si>
    <t>7.6.6</t>
  </si>
  <si>
    <t>7.6.7</t>
  </si>
  <si>
    <t>7.6.8</t>
  </si>
  <si>
    <t>7.7</t>
  </si>
  <si>
    <t>7.7.1</t>
  </si>
  <si>
    <t>7.7.2</t>
  </si>
  <si>
    <t>7.7.3</t>
  </si>
  <si>
    <t>7.7.4</t>
  </si>
  <si>
    <t>7.7.5</t>
  </si>
  <si>
    <t>7.7.6</t>
  </si>
  <si>
    <t>7.7.7</t>
  </si>
  <si>
    <t>7.7.8</t>
  </si>
  <si>
    <t>ASIDI gesamt</t>
  </si>
  <si>
    <r>
      <t xml:space="preserve">Anzahl der Letztverbraucher der eigenen NS
</t>
    </r>
    <r>
      <rPr>
        <sz val="9"/>
        <color theme="1"/>
        <rFont val="Segoe UI"/>
        <family val="2"/>
      </rPr>
      <t>(ohne MS-/NS-Letztverbraucher)</t>
    </r>
  </si>
  <si>
    <t>Anzahl der Letztverbraucher der eignen MS/NS</t>
  </si>
  <si>
    <t>4.1.1</t>
  </si>
  <si>
    <t>4.1.2</t>
  </si>
  <si>
    <t>4.4.1</t>
  </si>
  <si>
    <t>4.4.2</t>
  </si>
  <si>
    <t>Stromkreislänge (SKL)</t>
  </si>
  <si>
    <t>Anschlusspunkte</t>
  </si>
  <si>
    <t>4.2.1</t>
  </si>
  <si>
    <t>4.2.2</t>
  </si>
  <si>
    <t>4.4.5</t>
  </si>
  <si>
    <t>4.4.6</t>
  </si>
  <si>
    <t>4.5.1</t>
  </si>
  <si>
    <t>4.5.2</t>
  </si>
  <si>
    <t>4.5.3</t>
  </si>
  <si>
    <t>4.5.4</t>
  </si>
  <si>
    <t>4.5.5</t>
  </si>
  <si>
    <t>4.5.6</t>
  </si>
  <si>
    <t>4.5.7</t>
  </si>
  <si>
    <t>4.5.8</t>
  </si>
  <si>
    <t>4.5.9</t>
  </si>
  <si>
    <t>Anzahl der Anschlusspunkte der Letztverbraucher in der eigenen NS</t>
  </si>
  <si>
    <t>Anzahl der Anschlusspunkte der Straßenbeleuchtung in der eigenen NS</t>
  </si>
  <si>
    <t>Anzahl der Anschlusspunkte der Letztverbraucher der eigenen MS/NS</t>
  </si>
  <si>
    <t>4.1.3</t>
  </si>
  <si>
    <t>Summe Anzahl der Letztverbraucher</t>
  </si>
  <si>
    <t>Bemessungsscheinleistung (BSL)</t>
  </si>
  <si>
    <t>installierte Bemessungsscheinleistung aller Ortsnetztransformatoren (ONT)</t>
  </si>
  <si>
    <t>installierte Bemessungsscheinleistung aller Letztverbrauchertransformatoren (LVT)</t>
  </si>
  <si>
    <t>6.1.1</t>
  </si>
  <si>
    <t>6.1.2</t>
  </si>
  <si>
    <t>Anzahl der Letztverbraucher (LV)</t>
  </si>
  <si>
    <t>6.2.1</t>
  </si>
  <si>
    <t>6.2.2</t>
  </si>
  <si>
    <t>6.2.3</t>
  </si>
  <si>
    <r>
      <t xml:space="preserve">Hat sich ihr Bestandsnetz seit dem </t>
    </r>
    <r>
      <rPr>
        <b/>
        <i/>
        <u/>
        <sz val="11"/>
        <color theme="1"/>
        <rFont val="Segoe UI"/>
        <family val="2"/>
      </rPr>
      <t>31.12.2012</t>
    </r>
    <r>
      <rPr>
        <sz val="11"/>
        <color theme="1"/>
        <rFont val="Segoe UI"/>
        <family val="2"/>
      </rPr>
      <t xml:space="preserve"> durch </t>
    </r>
    <r>
      <rPr>
        <b/>
        <i/>
        <u/>
        <sz val="11"/>
        <color theme="1"/>
        <rFont val="Segoe UI"/>
        <family val="2"/>
      </rPr>
      <t>Netzaufnahmen</t>
    </r>
    <r>
      <rPr>
        <sz val="11"/>
        <color theme="1"/>
        <rFont val="Segoe UI"/>
        <family val="2"/>
      </rPr>
      <t xml:space="preserve"> oder -</t>
    </r>
    <r>
      <rPr>
        <b/>
        <i/>
        <u/>
        <sz val="11"/>
        <color theme="1"/>
        <rFont val="Segoe UI"/>
        <family val="2"/>
      </rPr>
      <t>abspaltungen</t>
    </r>
    <r>
      <rPr>
        <sz val="11"/>
        <color theme="1"/>
        <rFont val="Segoe UI"/>
        <family val="2"/>
      </rPr>
      <t xml:space="preserve"> verändert?</t>
    </r>
  </si>
  <si>
    <t>Wenn ja, bitte geben Sie den alten VNB-Namen an</t>
  </si>
  <si>
    <t>Hat sich der VNB-Name seit dem 31.12.2012 geändert?</t>
  </si>
  <si>
    <t>1.10</t>
  </si>
  <si>
    <t>1.11</t>
  </si>
  <si>
    <t>1.12</t>
  </si>
  <si>
    <t>Hat sich Ihre Betriebsnummer seit dem 31.12.2012 geändert?</t>
  </si>
  <si>
    <t>1.13</t>
  </si>
  <si>
    <t>Weichen Ihre Angaben zu Versorgungsunterbrechungen in diesem Erhebungsbogen von Ihren Datenmeldungen nach
§ 52 EnWG ab?</t>
  </si>
  <si>
    <t>fehlende Daten</t>
  </si>
  <si>
    <t>Definitionen/Erläuterungen</t>
  </si>
  <si>
    <t>Netzebene</t>
  </si>
  <si>
    <t>Kostenstellen getrennt nach Netz- und Umspannebenen</t>
  </si>
  <si>
    <t>Euro</t>
  </si>
  <si>
    <t>Kabel</t>
  </si>
  <si>
    <t>Freileitung</t>
  </si>
  <si>
    <t>-</t>
  </si>
  <si>
    <t xml:space="preserve">Die Hausanschlussleitung ist die Verbindung zwischen der kundeneigenen Anlage und dem Energieversorgungsnetz der allgemeinen Versorgung gem. § 3 Nr. 17 EnWG. Für die Hausanschlussleitung sind die Stromkreislängen in Ansatz zu bringen, die i.S.v. § 6 NAV (bzw. i.S.v. entsprechenden Regelungen der AVBEltV) hergestellt wurden und i. S. v. § 9 NAV (bzw. i.S.v. entsprechenden Regelungen der AVBEltV) durch den Anschlussnehmer erstattet wurden. Bei Netzanschlüssen außerhalb des Geltungsbereichs der NAV (bzw. AVBEltV) sind für Hausanschlussleitungen, bei denen vergleichbar verfahren wurde ebenfalls die Stromkreislängen in Ansatz zu bringen.
Die Angaben sind auf den 31.12. eines Jahres zu beziehen und haben in der Einheit Kilometer (km) zu erfolgen.
</t>
  </si>
  <si>
    <t>Anzahl Anschlusspunkte von nachgelagerten eigenen Netz- und Umspannebenen in der MS/NS
zum 31.12 eines Jahres</t>
  </si>
  <si>
    <t>Unterbrechungsart</t>
  </si>
  <si>
    <t>Störungsanlass
Einwirkung Dritter</t>
  </si>
  <si>
    <t>Störungsanlass
Zuständigkeit des Netzbetreibers/kein erkennbarer Anlass</t>
  </si>
  <si>
    <t>* MVA-Minuten sind das Produkt von unterbrochener Bemessungsscheinleistung (der ONT oder LVT) in MVA und der Dauer einer Versorgungsunterbrechung in min</t>
  </si>
  <si>
    <t>installierte Bemessungsscheinleistung aller Letztverbrauchertransformator (LVT)
zum 31.12. eines Jahres</t>
  </si>
  <si>
    <t>6.3</t>
  </si>
  <si>
    <t>6.4</t>
  </si>
  <si>
    <t>6.4.1</t>
  </si>
  <si>
    <t>6.4.2</t>
  </si>
  <si>
    <t xml:space="preserve">geografische Fläche
zum 31.12. eines Jahres
</t>
  </si>
  <si>
    <t>geografische Fläche in der MS</t>
  </si>
  <si>
    <r>
      <t xml:space="preserve">Anzahl der Letztverbraucher der eigenen MS
</t>
    </r>
    <r>
      <rPr>
        <sz val="9"/>
        <color theme="1"/>
        <rFont val="Segoe UI"/>
        <family val="2"/>
      </rPr>
      <t>(ohne HS-/MS-Letztverbraucher)</t>
    </r>
  </si>
  <si>
    <t>Anzahl der Letztverbraucher der eignen HS/MS</t>
  </si>
  <si>
    <t>ASIDI
(Average System Interruption Duration Index)</t>
  </si>
  <si>
    <t>7</t>
  </si>
  <si>
    <t>11</t>
  </si>
  <si>
    <t>Hinweise</t>
  </si>
  <si>
    <t>Stromkreislänge (SKL) der Kabel in der NS
zum 31.12. eines Jahres</t>
  </si>
  <si>
    <t xml:space="preserve">SKL der Freileitungen in der NS
zum 31.12. eines Jahres
</t>
  </si>
  <si>
    <t>Versorgungsunterbrechung (VU)</t>
  </si>
  <si>
    <t>Störungsanlass
Rückwirkungsstörungen</t>
  </si>
  <si>
    <t>Störungsanlass
höhere Gewalt</t>
  </si>
  <si>
    <t>1</t>
  </si>
  <si>
    <t>2</t>
  </si>
  <si>
    <t>3</t>
  </si>
  <si>
    <t>4</t>
  </si>
  <si>
    <t>5</t>
  </si>
  <si>
    <t>6</t>
  </si>
  <si>
    <t>8</t>
  </si>
  <si>
    <t>9</t>
  </si>
  <si>
    <t>10</t>
  </si>
  <si>
    <t>Erläuterungen 1</t>
  </si>
  <si>
    <t>Erläuterungen 2</t>
  </si>
  <si>
    <t>zeitgleiche Jahreshöchstlast (zJHL)</t>
  </si>
  <si>
    <t xml:space="preserve">versorgte Fläche
zum 31.12. eines Jahres
</t>
  </si>
  <si>
    <t>Hinweis</t>
  </si>
  <si>
    <t>7.4</t>
  </si>
  <si>
    <t>7.5.1</t>
  </si>
  <si>
    <t>7.5.2</t>
  </si>
  <si>
    <t>7.6</t>
  </si>
  <si>
    <t>7.8</t>
  </si>
  <si>
    <t>7.5</t>
  </si>
  <si>
    <t>versorgte Fläche der eigenen NS</t>
  </si>
  <si>
    <t>Summe der Anzahl an Letztverbrauchern</t>
  </si>
  <si>
    <t>Anzahl der Anschlusspunkte von nachgelagerten fremden Netz- und Umspannebenen in der eigenen MS/NS</t>
  </si>
  <si>
    <t>Anzahl der Anschlusspunkte von fremden Netz- und Umspannebenen auf gleicher Netz- und Umspannebene in der eigenen MS/NS</t>
  </si>
  <si>
    <t>Anzahl der Anschlusspunkte der Straßenbeleuchtung in der eigenen MS/NS</t>
  </si>
  <si>
    <t>Anzahl der Anschlusspunkte von fremden Netz- und Umspannebenen auf gleicher Netz- und Umspannebene in der eigenen NS</t>
  </si>
  <si>
    <t>Anzahl der Anschlusspunkte von nachgelagerten eigenen Netz- und Umspannebenen in der eigenen MS/NS</t>
  </si>
  <si>
    <r>
      <t>zeitgleiche Jahreshöchstlast aller Entnahmen in der eigenen NS</t>
    </r>
    <r>
      <rPr>
        <vertAlign val="superscript"/>
        <sz val="11"/>
        <color theme="1"/>
        <rFont val="Segoe UI"/>
        <family val="2"/>
      </rPr>
      <t>1</t>
    </r>
  </si>
  <si>
    <r>
      <t>zeitgleiche Jahreshöchstlast aller Entnahmen in der eigenen MS/NS</t>
    </r>
    <r>
      <rPr>
        <vertAlign val="superscript"/>
        <sz val="11"/>
        <color theme="1"/>
        <rFont val="Segoe UI"/>
        <family val="2"/>
      </rPr>
      <t>1</t>
    </r>
  </si>
  <si>
    <t>gesamte unterbrochenen Kundenminuten der o. g. VU</t>
  </si>
  <si>
    <t>Summe der installierten Bemessungsscheinleistung aller ONT und LVT</t>
  </si>
  <si>
    <t>6.1.3</t>
  </si>
  <si>
    <t>Anzahl der Anschlusspunkte der Straßenbeleuchtung in der eigenen MS/NS, NS
zum 31.12 eines Jahre</t>
  </si>
  <si>
    <t>Netzkuppeltransformator (NKT)</t>
  </si>
  <si>
    <t>Unterbrochene installierte Bemessungsscheinleistung ONT
zum 31.12. eines Jahres</t>
  </si>
  <si>
    <t>Unterbrochene installierte Bemessungsscheinleistung LVT
zum 31.12. eines Jahres</t>
  </si>
  <si>
    <t>Anzahl der Letztverbraucher (LV), 
HS/MS, MS, MS/NS, NS
zum 31.12 eines Jahres</t>
  </si>
  <si>
    <t>installierte Bemessungsscheinleistung aller Ortsnetztransformatoren (ONT)
zum 31.12. eines Jahres</t>
  </si>
  <si>
    <t>Anzahl Anschlusspunkte von nachgelagerten fremden Netz- und Umspannebenen in der MS/NS
zum 31.12 eines Jahres</t>
  </si>
  <si>
    <t>SAIDI
(System Average Interruption Duration Index)</t>
  </si>
  <si>
    <t>Änderungen gegenüber der Datenmeldung nach § 52 EnWG für das Jahr 2013</t>
  </si>
  <si>
    <t>Änderungen gegenüber der Datenmeldung nach § 52 EnWG für das Jahr 2014</t>
  </si>
  <si>
    <t>Änderungen gegenüber der Datenmeldung nach § 52 EnWG für das Jahr 2015</t>
  </si>
  <si>
    <t>Webanwendung Strom</t>
  </si>
  <si>
    <r>
      <t>zeitgleiche Jahreshöchstlast aller Entnahmen in der MS</t>
    </r>
    <r>
      <rPr>
        <vertAlign val="superscript"/>
        <sz val="11"/>
        <color theme="1"/>
        <rFont val="Segoe UI"/>
        <family val="2"/>
      </rPr>
      <t>1</t>
    </r>
  </si>
  <si>
    <r>
      <t>zeitgleiche Jahreshöchstlast aller Entnahmen in der HS/MS</t>
    </r>
    <r>
      <rPr>
        <vertAlign val="superscript"/>
        <sz val="11"/>
        <color theme="1"/>
        <rFont val="Segoe UI"/>
        <family val="2"/>
      </rPr>
      <t>1</t>
    </r>
  </si>
  <si>
    <t>Erlösobergrenze (EOG), Kostenstellenrechnung und dnbK im Jahr 2015</t>
  </si>
  <si>
    <t>eG</t>
  </si>
  <si>
    <t>SKL der Kabel in der eigenen NS</t>
  </si>
  <si>
    <t>davon SKL der Hausanschlussleitungen Kabel in der eigenen NS-Ebene</t>
  </si>
  <si>
    <t>SKL der Freileitungen in der eigenen NS</t>
  </si>
  <si>
    <t>davon SKL der Hausanschlussleitungen Freileitungen in der eigenen NS</t>
  </si>
  <si>
    <t>Summe der unterbrochenen MVA-Minuten der o. g. VU</t>
  </si>
  <si>
    <t xml:space="preserve">Liegen dem Verteilernetzbetreiber Daten nicht vor oder können Daten nicht ermittelt werden, sind diese zu berechnen oder möglichst exakt zu schätzen. Die durch Berechnung oder Schätzung ermittelten Daten sind im letzten Tabellenblatt des Erhebungsbogens („Erläuterungen der VNB E“) zu dokumentieren. Ebenso ist das Ermittlungsverfahren zur Gewinnung dieser Daten gegenüber der BNetzA auf Nachfrage nachvollziehbar zu dokumentieren.
</t>
  </si>
  <si>
    <t xml:space="preserve">Kabel sind unterirdisch, im Erdreich, in Schächten oder in Rohren verlegte, isolierte Leiter eines Elektrizitätsnetzes.
</t>
  </si>
  <si>
    <t xml:space="preserve">Freileitungen sind oberirdisch, über Isolatoren an Stützpunkten (z. B. Masten) befestigte Leiterelemente (Leiterseile, isolierte Freileitungen) eines Elektrizitätsnetzes. Eine Freileitung besteht im Wesentlichen aus Masten, Leiterseilen, Isolatoren, Verbindungsteilen und Erdungen.
</t>
  </si>
  <si>
    <t xml:space="preserve">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kaufmännisch zu runden und in der Einheit Euro anzugeben.
</t>
  </si>
  <si>
    <t xml:space="preserve">Anschlusspunkte, an denen eine Übergebe an eine fremde direkt mit der eigenen Netz- oder Umspannebene verbundene gleiche Netz- oder Umspannebene eines fremden Netzbetreibers stattfindet.
Die Angaben sind auf den 31.12. eines Jahres zu beziehen.
</t>
  </si>
  <si>
    <t xml:space="preserve">Anzahl Anschlusspunkte von fremden Netz- und Umspannebenen auf gleicher Netz- und Umspannebene in der MS/NS, NS
zum 31.12. eines Jahres
</t>
  </si>
  <si>
    <t xml:space="preserve">Prinzipiell ist zwischen geplanten und ungeplanten Versorgungsunterbrechungen zu unterscheiden. Eine Versorgungsunterbrechung gilt als geplant, wenn sie mit vorheriger Benachrichtigung oder Absprache der betroffenen Letztverbraucher bzw. Weiterverteiler eingetreten ist. Alle anderen Versorgungsunterbrechungen sind ungeplante Versorgungsunterbrechungen (vgl. Allgemeinverfügung zum § 52 EnWG vom 22.02.2006).
</t>
  </si>
  <si>
    <t xml:space="preserve">Netzkuppeltransformatoren sind Transformatoren, über die eine nachgelagerte Netzebene an eine vorgelagerte Netzebene angeschlossen ist. Kuppeltransformatoren, die gleiche Netzebenen miteinander verbinden sind nicht zu zählen. Transformatoren werden nur zum Netz ihrer Oberspannungsseite gezählt.
</t>
  </si>
  <si>
    <t>Allgemeine Angaben</t>
  </si>
  <si>
    <r>
      <t xml:space="preserve">Dauer in min
</t>
    </r>
    <r>
      <rPr>
        <b/>
        <sz val="9"/>
        <color theme="1"/>
        <rFont val="Segoe UI"/>
        <family val="2"/>
      </rPr>
      <t>Änderung in</t>
    </r>
  </si>
  <si>
    <r>
      <t xml:space="preserve">Dauer in min
</t>
    </r>
    <r>
      <rPr>
        <b/>
        <sz val="9"/>
        <color theme="1"/>
        <rFont val="Segoe UI"/>
        <family val="2"/>
      </rPr>
      <t>Meldung § 52 EnWG</t>
    </r>
  </si>
  <si>
    <t>8.1</t>
  </si>
  <si>
    <t>8.2</t>
  </si>
  <si>
    <t>8.3</t>
  </si>
  <si>
    <t>8.4</t>
  </si>
  <si>
    <t>8.5</t>
  </si>
  <si>
    <t>8.6</t>
  </si>
  <si>
    <t>8.7</t>
  </si>
  <si>
    <t>8.8</t>
  </si>
  <si>
    <t>8.9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</si>
  <si>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</si>
  <si>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</si>
  <si>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</si>
  <si>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</si>
  <si>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</si>
  <si>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</si>
  <si>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</si>
  <si>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</si>
  <si>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</si>
  <si>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</si>
  <si>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</si>
  <si>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</si>
  <si>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</si>
  <si>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</si>
  <si>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</si>
  <si>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</si>
  <si>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</si>
  <si>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</si>
  <si>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</si>
  <si>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</si>
  <si>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</si>
  <si>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</si>
  <si>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</si>
  <si>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</si>
  <si>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</si>
  <si>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</si>
  <si>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</si>
  <si>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</si>
  <si>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</si>
  <si>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</si>
  <si>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</si>
  <si>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</si>
  <si>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</si>
  <si>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</si>
  <si>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</si>
  <si>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</si>
  <si>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</si>
  <si>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</si>
  <si>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</si>
  <si>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</si>
  <si>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</si>
  <si>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Summe Anzahl aller Anschlusspunkte (4.5.1 bis 4.5.8)</t>
  </si>
  <si>
    <t>Dauer aller VU mit dem Anlass atmosphärische Einwirkungen</t>
  </si>
  <si>
    <t>Anzahl aller VU mit dem Anlass atmosphärische Einwirkungen</t>
  </si>
  <si>
    <t>Dauer aller VU mit dem Anlass Einwirkungen Dritter</t>
  </si>
  <si>
    <t>Anzahl aller VU mit dem Anlass Einwirkungen Dritter</t>
  </si>
  <si>
    <t>Summe der von VU mit dem Anlass Einwirkungen Dritter betroffenen Letztverbraucher</t>
  </si>
  <si>
    <t>Dauer aller VU mit dem Anlass Zuständigkeit Netzbetreiber/kein erkennbarer Anlass</t>
  </si>
  <si>
    <t>Anzahl aller VU mit dem Anlass Zuständigkeit Netzbetreiber/kein erkennbarer Anlass</t>
  </si>
  <si>
    <t>Dauer aller VU mit dem Anlass Sonstige geplant</t>
  </si>
  <si>
    <t>Anzahl aller VU mit dem Anlass Sonstige geplant</t>
  </si>
  <si>
    <t>Summe der von VU mit dem Anlass Sonstige geplant betroffenen Letztverbraucher</t>
  </si>
  <si>
    <t>Summe der unterbrochenen Kundenminuten aller VU mit dem Anlass Sonstige geplant</t>
  </si>
  <si>
    <t>Dauer aller VU mit dem Anlass Rückwirkungsstörungen</t>
  </si>
  <si>
    <t>Anzahl aller VU mit dem Anlass Rückwirkungsstörungen</t>
  </si>
  <si>
    <t>Dauer aller VU mit dem Anlass höhere Gewalt</t>
  </si>
  <si>
    <t>Anzahl aller VU mit dem Anlass höhere Gewalt</t>
  </si>
  <si>
    <t>Summe der von VU mit dem Anlass höhere Gewalt betroffenen Letztverbraucher</t>
  </si>
  <si>
    <t>Summe der unterbrochenen Kundenminuten aller VU mit dem Anlass höhere Gewalt</t>
  </si>
  <si>
    <t>Dauer aller VU mit dem Anlass Zählerwechsel</t>
  </si>
  <si>
    <t>Anzahl aller VU mit dem Anlass Zählerwechsel</t>
  </si>
  <si>
    <t>Summe der von VU mit dem Anlass Zählerwechsel betroffenen Letztverbraucher</t>
  </si>
  <si>
    <t>Summe der unterbrochenen Kundenminuten aller VU mit dem Anlass Zählerwechsel</t>
  </si>
  <si>
    <t xml:space="preserve">SAIDI mit dem Anlass Zuständigkeit Netzbetreiber/kein erkennbarer Anlass
</t>
  </si>
  <si>
    <t xml:space="preserve">SAIDI mit dem Anlass Einwirkungen Dritter
</t>
  </si>
  <si>
    <t xml:space="preserve">SAIDI mit dem Anlass atmosphärische Einwirkungen
</t>
  </si>
  <si>
    <t xml:space="preserve">SAIDI mit dem Anlass Zählerwechsel
</t>
  </si>
  <si>
    <t xml:space="preserve">SAIDI mit dem Anlass höhere Gewalt
</t>
  </si>
  <si>
    <t>Summe der unterbrochenen Kundenminuten aller VU mit dem Anlass 
Rückwirkungsstörungen</t>
  </si>
  <si>
    <t>Summe der von VU mit dem Anlass Rückwirkungsstörungen betroffenen
Letztverbraucher</t>
  </si>
  <si>
    <t xml:space="preserve">SAIDI mit dem Anlass Rückwirkungsstörungen
</t>
  </si>
  <si>
    <t>SAIDI mit dem Anlass Sonstige geplant unter Berücksichtigung des
Gewichtungsfaktors i.H.v. 0,5</t>
  </si>
  <si>
    <t>Summe der unterbrochenen Kundenminuten aller VU mit dem Anlass
Einwirkungen Dritter</t>
  </si>
  <si>
    <t>Summe der von VU mit dem Anlass atmosphärische Einwirkungen betroffenen
Letztverbraucher</t>
  </si>
  <si>
    <t>Summe der unterbrochenen Kundenminuten aller VU mit dem Anlass
atmosphärische Einwirkungen</t>
  </si>
  <si>
    <t>Summe der von VU mit dem Anlass Zuständigkeit Netzbetreiber/kein erkennbarer Anlass
betroffenen Letztverbraucher</t>
  </si>
  <si>
    <t>Summe der unterbrochenen Kundenminuten aller VU mit dem Anlass
Zuständigkeit Netzbetreiber/kein erkennbarer Anlass</t>
  </si>
  <si>
    <t xml:space="preserve">Anschlusspunkte, an denen eine Übergabe an fremde, jeweils direkt nachgelagerte Netz- oder Umspannstation stattfindet. Hier ist die Station zugrunde zu legen. Eine Station ist dabei genau ein Punkt, an dem die nachgelagerte fremde Netz- oder Umspannstation angeschlossen werden muss. Eine Station kann auf mehreren Netzebenen als Anschlusspunkt erfasst werden, wenn bspw. eine Station, in der eine Umspannung von Hoch- zu Mittelspannung und Mittel- zu Niederspannung erfolgt, ist jeweils als ein Anschlusspunkt in der Hoch- und Mittelspannung zu zählen.
Die Angaben sind auf den 31.12. eines Jahres zu beziehen.
</t>
  </si>
  <si>
    <r>
      <rPr>
        <vertAlign val="superscript"/>
        <sz val="9"/>
        <color theme="1"/>
        <rFont val="Segoe UI"/>
        <family val="2"/>
      </rPr>
      <t>1</t>
    </r>
    <r>
      <rPr>
        <sz val="9"/>
        <color theme="1"/>
        <rFont val="Segoe UI"/>
        <family val="2"/>
      </rPr>
      <t xml:space="preserve"> Die Viertelstundenwerte der zeitgleichen Jahreshöchstlast sind der Bundesnetzagentur in einer Excel-Tabelle auf Anfrage einzureichen.</t>
    </r>
  </si>
  <si>
    <t>Summe der unterbrochenen Kundenminuten aller VU mit dem Anlass Sonstige geplant unter Berücksichtigung des Gewichtungsfaktors i.H.v. 0,5</t>
  </si>
  <si>
    <t xml:space="preserve">Die Hausanschlussleitung ist die Verbindung zwischen der kundeneigenen Anlage und dem Energieversorgungsnetz der allgemeinen Versorgung gem. § 3 Nr. 17 EnWG. Für die Hausanschlussleitung sind die SKL in Ansatz zu bringen, die i. S. v. § 6 NAV (bzw. i. S. v. entsprechenden Regelungen der AVBEltV) hergestellt und i. S. v. § 9 NAV (bzw. i. S. v. entsprechenden Regelungen der AVBEltV) durch den Anschlussnehmer erstattet wurden. Bei Netzanschlüssen außerhalb des Geltungsbereichs der NAV (bzw. AVBEltV) sind für Hausanschlussleitungen bei denen vergleichbar verfahren wurde ebenfalls die SKL in Ansatz zu bringen.
Die Angaben sind auf den 31.12. eines Jahres zu beziehen und haben in der Einheit Kilometer (km) zu erfolgen.
</t>
  </si>
  <si>
    <t xml:space="preserve">Systemlänge (Gesamtheit der drei Phasen L 1 + L 2 + L 3) der Freileitungen in der NS (z. B. L 1 = L 2 = L 3 = 1 km, d. h. SKL = 1 km). Bei unterschiedlichen Phasenlängen ist die durchschnittliche Länge zu ermitteln. Die Anzahl der je Phase verwendeten Seile ist für die Ermittlung der SKL nicht maßgeblich. Die SKL erstreckt sich über alle gepachteten, gemieteten oder anderweitig dem Netzbetreiber überlassene Freileitungen. Geplante, in Bau befindliche, vermietete, verpachtete oder stillgelegte Freileitungen sind nicht zu berücksichtigen. Ebenso ist die Straßenbeleuchtung Freileitung bei der Ermittlung der SKL nicht zu berücksichtigen. Leitungen mit Fremdnutzungsanteil sind bei der Ermittlung SKL mit der vollen Länge anzusetzen. Die SKL in der NS ist einschließlich der Hausanschlussleitungen  anzugeben.
Die Angaben sind auf den 31.12. eines Jahres zu beziehen und haben in der Einheit Kilometer (km) zu erfolgen.
</t>
  </si>
  <si>
    <t xml:space="preserve">Anschlusspunkte, an denen eine Übergabe an eigene, jeweils direkt nachgelagerte Netz- oder Umspannstation stattfindet. Hier ist die Station zugrunde zu legen. Eine Station ist dabei genau ein Punkt, an dem die nachgelagerte Netz- oder Umspannstation angeschlossen werden muss. Eine Station kann auf mehreren Netzebenen als Anschlusspunkt erfasst werden, wenn bspw. eine Station, in der eine Umspannung von Hoch- zu Mittelspannung und Mittel- zu Niederspannung erfolgt, ist jeweils als ein Anschlusspunkt in der Hoch- und Mittelspannung zu zählen. 
Die Angaben sind auf den 31.12. eines Jahres zu beziehen.
</t>
  </si>
  <si>
    <t xml:space="preserve">Hierunter fallen ungeplante Versorgungsunterbrechungen, wie z. B. Gewitter, Sturm, Eis, Eisregen, Schnee, Raureif, Nebel, Betauung (auch in Verbindung mit Fremdschicht), eingedrungene Feuchtigkeit bei Regen, Schneeschmelze, Hochwasser, Kälte, Hitze, Seiltanzen durch atmosphärische Einwirkung oder Ähnliches (vgl. Allgemeinverfügung zum § 52 EnWG, vom 22.02.2006).
</t>
  </si>
  <si>
    <t xml:space="preserve">Hierunter fallen ungeplante Versorgungsunterbrechungen, wie z. B. Berührung oder Annäherung an spannungsführende Teile durch Personen, Tiere, Bäume, Erd- und Baggerarbeiten, Brand, Kräne, Fahrzeuge, Flugobjekte, Drachen, Ballone, Flugzeuge oder Ähnliches, sofern die Störung einem Dritten zugeordnet werden kann (vgl. Allgemeinverfügung zum § 52 EnWG vom, 22.02.2006).
</t>
  </si>
  <si>
    <t xml:space="preserve">Hierunter fallen ungeplante Versorgungsunterbrechungen, die z. B. durch Betätigung von Schalteinrichtungen mit mechanischem Versagen, durch Schalten von Betriebsmitteln, durch Fehlbedienung, durch Überlastung von Betriebsmitteln, durch Störungen an Hilfs- und Schutz- und sonstigen technischen Einrichtungen verursacht werden. Auch Versorgungsunterbrechungen ohne erkennbaren Anlass fallen in diese Kategorie (vgl. Allgemeinverfügung zum § 52 EnWG, vom 22.02.2006).
</t>
  </si>
  <si>
    <t xml:space="preserve">Eine Rückwirkungsstörung liegt dann vor, wenn es im betrachteten Netz zu einer ungeplanten Versorgungsunterbrechung auf Grund einer Störung in einem vor- oder nachgelagerten Netz, in der Anlage eines Letztverbrauchers oder aufgrund einer Versorgungsunterbrechung bei den einspeisenden Kraftwerken kommt (Ausfall der Netzeinspeisung). Dabei ist es unerheblich, ob die Rückwirkungen aus eigenen oder fremden Netzen stammen (vgl. Allgemeinverfügung zum § 52 EnWG, vom 22.02.2006).
</t>
  </si>
  <si>
    <t xml:space="preserve">Die geografische Fläche bezeichnet diejenige Gesamtfläche, über die sich die jeweilige Netzebene erstreckt. Bei der Ermittlung der geografischen Fläche ist auf die Statistik der statistischen Landesämter zurückzugreifen. Wird eine Gemeinde von mehreren Netzbetreibern versorgt, sind lediglich die entsprechenden Flächenanteile zu berücksichtigen und anzugeben. 
Die Angabe ist auf den 31.12. eines Jahres zu beziehen und hat in der Einheit Quadratkilometer (km²) zu erfolgen.
</t>
  </si>
  <si>
    <t xml:space="preserve">Die versorgte Fläche bezeichnet diejenige Fläche innerhalb des erschlossenen Gebiets, die über das Stromversorgungsnetz versorgt wird und auf der die amtliche Statistik zur Bodenfläche nach Art der tatsächlichen Nutzung der statistischen Landesämter beruht. Als versorgte Fläche wird insoweit die bebaute Fläche („Gebäude und Freiflächen [nur bebaute Fläche]“; Flächenschlüssel 100/200 gemäß Destatis-Definition) sowie Straßen, Wege und Plätze (Flächenschlüssel 510/520/530 gemäß Destatis-Definition) verstanden. Wird eine Gemeinde von mehreren Netzbetreibern versorgt, sind lediglich die entsprechenden Flächenanteile zu berücksichtigen und anzugeben. Gemeindefreie Gebiete (abgegrenzte Gebiete, die keiner Gemeinde zuzuordnen sind und meist unbewohnt sind) sind zu berücksichtigen. 
Für die Umstellungsphase sind die „Hinweise zur Ermittlung von Flächendaten im Rahmen des Erweiterungsfaktors“ vom 01.10.2014 zu beachten (abrufbar über den Link: http://www.bundesnetzagentur.de/cln_1412/DE/Service-Funktionen/Beschlusskammern/Beschlusskammer8/BK8_01_Aktuelles/BK8_Aktuelles_node.html).
Die Angabe ist auf den 31.12. eines Jahres zu beziehen und hat in der Einheit Quadratkilometer (km²) zu erfolgen.
</t>
  </si>
  <si>
    <t>11.1</t>
  </si>
  <si>
    <t>11.2</t>
  </si>
  <si>
    <t>11.3</t>
  </si>
  <si>
    <t>11.4</t>
  </si>
  <si>
    <t>11.5</t>
  </si>
  <si>
    <t>11.6</t>
  </si>
  <si>
    <t>11.7</t>
  </si>
  <si>
    <t>11.8</t>
  </si>
  <si>
    <t>11.9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</si>
  <si>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</si>
  <si>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</si>
  <si>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</si>
  <si>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</si>
  <si>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</si>
  <si>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</si>
  <si>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</si>
  <si>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</si>
  <si>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</si>
  <si>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</si>
  <si>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</si>
  <si>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</si>
  <si>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</si>
  <si>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</si>
  <si>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</si>
  <si>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</si>
  <si>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</si>
  <si>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</si>
  <si>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</si>
  <si>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</si>
  <si>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</si>
  <si>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</si>
  <si>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</si>
  <si>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</si>
  <si>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</si>
  <si>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</si>
  <si>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</si>
  <si>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</si>
  <si>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</si>
  <si>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</si>
  <si>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</si>
  <si>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</si>
  <si>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</si>
  <si>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</si>
  <si>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</si>
  <si>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</si>
  <si>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</si>
  <si>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</si>
  <si>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</si>
  <si>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</si>
  <si>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</si>
  <si>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</si>
  <si>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</si>
  <si>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</si>
  <si>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</si>
  <si>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</si>
  <si>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</si>
  <si>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</si>
  <si>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</si>
  <si>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</si>
  <si>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</si>
  <si>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</si>
  <si>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</si>
  <si>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</si>
  <si>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</si>
  <si>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</si>
  <si>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</si>
  <si>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</si>
  <si>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</si>
  <si>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</si>
  <si>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</si>
  <si>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</si>
  <si>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</si>
  <si>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</si>
  <si>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</si>
  <si>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</si>
  <si>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</si>
  <si>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</si>
  <si>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</si>
  <si>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</si>
  <si>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</si>
  <si>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</si>
  <si>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</si>
  <si>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</si>
  <si>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</si>
  <si>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</si>
  <si>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</si>
  <si>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</si>
  <si>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</si>
  <si>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</si>
  <si>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</si>
  <si>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</si>
  <si>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</si>
  <si>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</si>
  <si>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</si>
  <si>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</si>
  <si>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</si>
  <si>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</si>
  <si>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</si>
  <si>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</si>
  <si>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11.100</t>
  </si>
  <si>
    <t xml:space="preserve">Anschlusspunkte von Letztverbrauchern sind Punkte, an denen eine Übergabe von Elektrizität an Letztverbraucher und geschlossene Verteilernetze stattfindet. Diese umfassen auch die Übergabe an kundeneigene Stationen und Übergabestationen. Anschlusspunkte in der Niederspannung sind die Hausanschlüsse. Ist ein Letztverbraucher über ein singulär genutztes Betriebsmittel nach § 19 StromNEV an die jeweils vorgelagerte Netz- oder Umspannebene direkt angeschlossen, so ist der Anschlusspunkt der jeweils entsprechenden Netz- oder Umspannebene zuzuordnen.
Die Angaben sind auf den 31.12. eines Jahres zu beziehen.
</t>
  </si>
  <si>
    <t xml:space="preserve">Die SKL beschreibt die Systemlänge (Gesamtheit der drei Phasen L 1 + L 2 + L 3) der Kabel in der NS (z. B. L 1 = L 2 = L 3 = 1 km, d. h. SKL = 1 km). Bei unterschiedlichen Phasenlängen ist die durchschnittliche Länge zu ermitteln. Die Anzahl der je Phase verwendeten Kabel ist für die Ermittlung der SKL nicht maßgeblich. Die SKL erstreckt sich über alle gepachteten, gemieteten oder anderweitig dem Netzbetreiber überlassene Kabel. Geplante, in Bau befindliche, vermietete, verpachtete oder stillgelegte Kabel sind nicht zu berücksichtigen. Ebenso ist Straßenbeleuchtung Kabel bei der Ermittlung der SKL nicht zu berücksichtigen.
Die Angaben sind auf den 31.12. eines Jahres zu beziehen und haben in der Einheit Kilometer (km) zu erfolgen.
</t>
  </si>
  <si>
    <t>Zeitgleiche Jahreshöchstlast über alle Entnahmen getrennt nach Netzebenen,
HS/MS, MS, MS/NS, NS
zum 31.12. eines Jahres</t>
  </si>
  <si>
    <t>Anzahl der Anschlusspunkte von Letztverbrauchern in der eigenen MS/NS, NS
zum 31.12. eines Jahres</t>
  </si>
  <si>
    <t>Unterbrochene Kundenminuten</t>
  </si>
  <si>
    <t>Erläuterungen des Elektrizitätsverteilnetzbetreibers</t>
  </si>
  <si>
    <r>
      <t xml:space="preserve">lfd Nr. VU
</t>
    </r>
    <r>
      <rPr>
        <b/>
        <sz val="9"/>
        <color theme="1"/>
        <rFont val="Segoe UI"/>
        <family val="2"/>
      </rPr>
      <t>Meldung nach § 52 EnWG</t>
    </r>
  </si>
  <si>
    <r>
      <t xml:space="preserve">Art
</t>
    </r>
    <r>
      <rPr>
        <b/>
        <sz val="9"/>
        <color theme="1"/>
        <rFont val="Segoe UI"/>
        <family val="2"/>
      </rPr>
      <t>Meldung nach § 52 EnWG</t>
    </r>
  </si>
  <si>
    <r>
      <t xml:space="preserve">Anlass
</t>
    </r>
    <r>
      <rPr>
        <b/>
        <sz val="9"/>
        <color theme="1"/>
        <rFont val="Segoe UI"/>
        <family val="2"/>
      </rPr>
      <t>Meldung nach § 52 EnWG</t>
    </r>
  </si>
  <si>
    <r>
      <t xml:space="preserve">Netzebene
</t>
    </r>
    <r>
      <rPr>
        <b/>
        <sz val="9"/>
        <color theme="1"/>
        <rFont val="Segoe UI"/>
        <family val="2"/>
      </rPr>
      <t>Meldung nach § 52 EnWG</t>
    </r>
  </si>
  <si>
    <r>
      <t xml:space="preserve">unterbrochene Bemessungs-scheinleistung NKT
</t>
    </r>
    <r>
      <rPr>
        <b/>
        <sz val="9"/>
        <color theme="1"/>
        <rFont val="Segoe UI"/>
        <family val="2"/>
      </rPr>
      <t>Meldung nach § 52 EnWG</t>
    </r>
  </si>
  <si>
    <r>
      <t xml:space="preserve">unterbrochene Bemessungs-scheinleistung NKT * Dauer
</t>
    </r>
    <r>
      <rPr>
        <b/>
        <sz val="9"/>
        <color theme="1"/>
        <rFont val="Segoe UI"/>
        <family val="2"/>
      </rPr>
      <t>Meldung nach § 52 EnWG</t>
    </r>
  </si>
  <si>
    <r>
      <t xml:space="preserve">Begründung
</t>
    </r>
    <r>
      <rPr>
        <b/>
        <sz val="9"/>
        <color theme="1"/>
        <rFont val="Segoe UI"/>
        <family val="2"/>
      </rPr>
      <t>(z. B. zur höheren Gewalt)</t>
    </r>
  </si>
  <si>
    <r>
      <t xml:space="preserve">unterbrochene Bemessungs-
scheinleistung LVT (MS) / unterbrochene LV (NS)
</t>
    </r>
    <r>
      <rPr>
        <b/>
        <sz val="9"/>
        <color theme="1"/>
        <rFont val="Segoe UI"/>
        <family val="2"/>
      </rPr>
      <t>Änderung in</t>
    </r>
  </si>
  <si>
    <r>
      <t xml:space="preserve">unterbrochene Bemessungs-
scheinleistung LVT (MS) / unterbrochene LV (NS)
</t>
    </r>
    <r>
      <rPr>
        <b/>
        <sz val="9"/>
        <color theme="1"/>
        <rFont val="Segoe UI"/>
        <family val="2"/>
      </rPr>
      <t>Meldung nach § 52 EnWG</t>
    </r>
  </si>
  <si>
    <r>
      <t xml:space="preserve">unterbrochene Bemessungs-
scheinleistung LVT * Dauer (MS) / unterbrochene LV * Dauer (NS)
</t>
    </r>
    <r>
      <rPr>
        <b/>
        <sz val="9"/>
        <color theme="1"/>
        <rFont val="Segoe UI"/>
        <family val="2"/>
      </rPr>
      <t>Meldung nach § 52 EnWG</t>
    </r>
  </si>
  <si>
    <r>
      <t xml:space="preserve">unterbrochene Bemessungs-
scheinleistung LVT * Dauer (MS) / unterbrochene LV * Dauer (NS)
</t>
    </r>
    <r>
      <rPr>
        <b/>
        <sz val="9"/>
        <color theme="1"/>
        <rFont val="Segoe UI"/>
        <family val="2"/>
      </rPr>
      <t>Änderung in</t>
    </r>
  </si>
  <si>
    <t>- Die nachfolgende Tabelle ist nur auszufüllen, wenn Änderungen zu Versorgungsunterbrechungen gegenüber der Datenmeldung nach § 52 EnWG für das Jahr 2015 vorzunehmen sind.</t>
  </si>
  <si>
    <t xml:space="preserve">- Alle Angaben zu einer Versorgungsunterbrechung sind vollständig aufzuführen und zu begründen. Es ist bspw. nicht ausreichend, nur den angepassten Wert in die jeweilige Spalte einzutragen.  </t>
  </si>
  <si>
    <t>- Reichen die vorgesehenen Zeilen nicht aus, können in diesem Tabellenblatt weitere Zellen befüllt werden.</t>
  </si>
  <si>
    <t>- Sollten mit diesem Erhebungsbogen abgefragte Daten dem Netzbetreiber nicht vorliegen oder nicht ermittelt werden können, sind diese Daten realistisch zu berechnen oder zu schätzen.</t>
  </si>
  <si>
    <t>- Die Methoden zur Ermittlung der abgegeben Daten sind zu dokumentieren und der Bundesnetzagentur auf Anfrage mitzuteilen.</t>
  </si>
  <si>
    <t xml:space="preserve">Die zeitgleiche Jahreshöchstlast beschreibt die höchste zeitgleiche Summe aller Entnahmen (ohne Netzverluste) aus einer Netzebene. Entnahmen sind Abgaben an Letztverbraucher, geschlossene Verteilernetze, Weiterverteiler und an die nachgelagerte Netzebene. Die Zeitgleichheit ist bezogen auf die jeweilige Netzebene, d. h. die Höchstwerte können in den einzelnen Netzebenen zu unterschiedlichen Zeitpunkten auftreten.
Liegen gemessene Werte für die Ermittlung der zeitgleichen Jahreshöchstlast nicht vollständig vor, ist eine sachgerechte Näherung vorzunehmen. Für Letztverbraucher, bei deren Stromlieferung in der Niederspannung gem.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Niederspannung, bei deren Belieferung gem. § 12 Abs. 1 StromNZV vereinfachte Verfahren (Standardlastprofil) angewendet wird, ist das Standardlastprofil in Ansatz zu bringen.
Die Angaben sind auf den 31.12. eines Jahres zu beziehen und haben in der Einheit Kilowatt (kW) zu erfolgen.
</t>
  </si>
  <si>
    <t xml:space="preserve">Die Straßenbeleuchtung dient der Beleuchtung von Straßen, Plätzen oder Freiflächen. Der Anschluss der Straßenbeleuchtung an das Elektrizitätsnetz kann auf unterschiedliche Weise realisiert werden. Der Anschluss kann über ein zu diesem Zweck verlegtes Beleuchtungskabel bzw. eine Beleuchtungsfreileitung, das über einen Schaltkasten mit dem allgemeinen Elektrizitätsverteilernetz verbunden ist, erfolgen. Ein Schaltkasten stellt dabei die Versorgung von mehreren Beleuchtungseinheiten sicher und ist als ein Anschlusspunkt zu zählen. Eine Beleuchtungseinheit kann in der NS direkt an das öffentliche Netz angeschlossen sein. Hierbei wird jede Beleuchtungseinheit in der NS als ein Anschlusspunkt gezählt. Ein Straßenbeleuchtungskabel bzw. eine Beleuchtungsfreileitung kann ebenfalls direkt an eine Umspannstation MS/NS angeschlossen sein. Dieser Abgang aus der Umspannebene MS/NS ist als Anschlusspunkt MS/NS zu zählen.
Die Angaben sind auf den 31.12. eines Jahres zu beziehen.
</t>
  </si>
  <si>
    <t>Summe der unterbrochenen Bemessungsscheinleistung in MVA der ONT aller VU mit dem Anlass Zuständigkeit Netzbetreiber/kein erkennbarer Anlass</t>
  </si>
  <si>
    <t>Summe der unterbrochenen Bemessungsscheinleistung in MVA der LVT aller VU mit dem Anlass Zuständigkeit Netzbetreiber/kein erkennbarer Anlass</t>
  </si>
  <si>
    <t>Summe der unterbrochenen MVA-Minuten* ONT aller VU mit dem Anlass Zuständigkeit Netzbetreiber/kein erkennbarer Anlass</t>
  </si>
  <si>
    <t>Summe der unterbrochenen MVA-Minuten* LVT aller VU mit dem Anlass Zuständigkeit Netzbetreiber/kein erkennbarer Anlass</t>
  </si>
  <si>
    <t>Summe der unterbrochenen MVA-Minuten aller VU mit dem Anlass Zuständigkeit Netzbetreiber/kein erkennbarer Anlass</t>
  </si>
  <si>
    <t>ASIDI mit dem Anlass Zuständigkeit Netzbetreiber/kein erkennbarer Anlass</t>
  </si>
  <si>
    <t>Summe der unterbrochenen Bemessungsscheinleistung in MVA der ONT aller VU mit dem Anlass Einwirkungen Dritter</t>
  </si>
  <si>
    <t>Summe der unterbrochenen Bemessungsscheinleistung in MVA der LVT aller VU mit dem Anlass Einwirkungen Dritter</t>
  </si>
  <si>
    <t>Summe der unterbrochenen MVA-Minuten* ONT aller VU mit dem Anlass Einwirkungen Dritter</t>
  </si>
  <si>
    <t>Summe der unterbrochenen MVA-Minuten* LVT aller VU mit dem Anlass Einwirkungen Dritter</t>
  </si>
  <si>
    <t>Summe der unterbrochenen MVA-Minuten aller VU mit dem Anlass Einwirkungen Dritter</t>
  </si>
  <si>
    <t>ASIDI mit dem Anlass Einwirkungen Dritter</t>
  </si>
  <si>
    <t>Summe der unterbrochenen Bemessungsscheinleistung in MVA der ONT aller VU mit dem Anlass Sonstige geplant</t>
  </si>
  <si>
    <t>Summe der unterbrochenen Bemessungsscheinleistung in MVA der LVT aller VU mit dem Anlass Sonstige geplant</t>
  </si>
  <si>
    <t>Summe der unterbrochenen MVA-Minuten* ONT aller VU mit dem Anlass Sonstige geplant</t>
  </si>
  <si>
    <t>Summe der unterbrochenen MVA-Minuten* LVT aller VU mit dem Anlass Sonstige geplant</t>
  </si>
  <si>
    <t>Summe der unterbrochenen MVA-Minuten aller VU mit dem Anlass Sonstige geplant</t>
  </si>
  <si>
    <t>Summe der unterbrochenen MVA-Minuten aller VU mit dem Anlass Sonstige geplant mit Berücksichtigung des Gewichtungsfaktor i.H.v. 0,5</t>
  </si>
  <si>
    <t>ASIDI mit dem Anlass Sonstige geplant mit Berücksichtigung des Gewichtungsfaktor i.H.v. 0,5</t>
  </si>
  <si>
    <t>Summe der unterbrochenen Bemessungsscheinleistung in MVA der ONT aller VU mit dem Anlass Zählerwechsel</t>
  </si>
  <si>
    <t>Summe der unterbrochenen Bemessungsscheinleistung in MVA der LVT aller VU mit dem Anlass Zählerwechsel</t>
  </si>
  <si>
    <t>Summe der unterbrochenen MVA-Minuten* ONT aller VU mit dem Anlass Zählerwechsel</t>
  </si>
  <si>
    <t>Summe der unterbrochenen MVA-Minuten* LVT aller VU mit dem Anlass Zählerwechsel</t>
  </si>
  <si>
    <t>Summe der unterbrochenen MVA-Minuten aller VU mit dem Anlass Zählerwechsel</t>
  </si>
  <si>
    <t>ASIDI mit dem Anlass Zählerwechsel</t>
  </si>
  <si>
    <t>Summe der unterbrochenen Bemessungsscheinleistung in MVA der ONT aller VU mit dem Anlass höhere Gewalt</t>
  </si>
  <si>
    <t>Summe der unterbrochenen Bemessungsscheinleistung in MVA der LVT aller VU mit dem Anlass höhere Gewalt</t>
  </si>
  <si>
    <t>Summe der unterbrochenen MVA-Minuten* ONT aller VU mit dem Anlass höhere Gewalt</t>
  </si>
  <si>
    <t>Summe der unterbrochenen MVA-Minuten* LVT aller VU mit dem Anlass höhere Gewalt</t>
  </si>
  <si>
    <t>Summe der unterbrochenen MVA-Minuten aller VU mit dem Anlass höhere Gewalt</t>
  </si>
  <si>
    <t>ASIDI mit dem Anlass höhere Gewalt</t>
  </si>
  <si>
    <t>Summe der unterbrochenen Bemessungsscheinleistung in MVA der ONT aller VU mit dem Anlass atmosphärische Einwirkungen</t>
  </si>
  <si>
    <t>Summe der unterbrochenen Bemessungsscheinleistung in MVA der LVT aller VU mit dem Anlass atmosphärische Einwirkungen</t>
  </si>
  <si>
    <t>Summe der unterbrochenen MVA-Minuten* ONT aller VU mit dem Anlass atmosphärische Einwirkungen</t>
  </si>
  <si>
    <t>Summe der unterbrochenen MVA-Minuten* LVT aller VU mit dem Anlass atmosphärische Einwirkungen</t>
  </si>
  <si>
    <t>Summe der unterbrochenen MVA-Minuten aller VU mit dem Anlass atmosphärische Einwirkungen</t>
  </si>
  <si>
    <t>ASIDI mit dem Anlass atmosphärische Einwirkungen</t>
  </si>
  <si>
    <t xml:space="preserve">Kunden, die Energie für den eigenen Verbrauch kaufen; z. B. Haushalte, Gewerbebetriebe, Industriebetriebe oder landwirtschaftliche Betriebe. Maßgeblich für die Zählung von Letztverbrauchern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(vgl. Allgemeinverfügung nach § 52 EnWG, vom 22.02.2006).
</t>
  </si>
  <si>
    <t xml:space="preserve">Ortsnetztransformatoren sind Netzkuppeltransformatoren von der MS zur NS und dienen der Speisung eines unterlagerten Niederspannungsnetzes. Auch die ONT werden zum Netz ihrer Oberspannungsseite gezählt.
Die Bemessungsscheinleistung aller installierten ONT ist anzugeben. Eine Anlage gilt als installiert, wenn sie in den laufenden Betrieb des Stromnetzes eingebunden ist und insoweit verwendet wird. Als nicht installiert gelten geplante, in Bau befindliche sowie stillgelegte Anlagen vgl. Allgemeinverfügung zum § 52 EnWG, vom 22.02.2006.
Die Angabe der Bemessungsscheinleistung ist auf den 31.12 eines Jahres zu beziehen und in der Einheit Megavoltampere (MVA) anzugeben.
</t>
  </si>
  <si>
    <t xml:space="preserve">Letztverbrauchertransformatoren sind Transformatoren, an die ausschließlich Letztverbraucher an das Netz eines Netzbetreibers angeschlossen sind. Die Eigentums- und Betriebsverhältnisse sind dabei unerheblich. LVT werden nur zum Netz ihrer Oberspannungsseite gezählt.
Es ist die Bemessungsscheinleistung aller installierten Letztverbrauchertransformatoren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Dies ist im Tabellenblatt „Erläuterungen des E-VNB“ zu dokumentieren (vgl. Allgemeinverfügung zum § 52 EnWG, vom 22.02.2006).
Die Angabe der Bemessungsscheinleistung ist auf den 31.12 eines Jahres zu beziehen und in der Einheit Megavoltampere (MVA) anzugeben.
</t>
  </si>
  <si>
    <t xml:space="preserve">Die Bemessungsscheinleistung der ausgefallenen Ortsnetznetzkuppeltransformatoren ist anzugeben. Treten bei einer Versorgungsunterbrechung mehrere
(Wieder-)Versorgungsstufen auf, so ist die Summe der unterbrochenen Bemessungsscheinleistung aller unterbrochenen Transformatoren anzugeben. Dabei sind die Transformatoren, die nach einer zwischenzeitlichen Wiederversorgung erneut unterbrochen werden, nochmals zu berücksichtigen. Ist die Bemessungsscheinleistung eines Transformators nicht bekannt, so ist sie näherungsweise anzugeben. Wurde ein Näherungswert angegeben, ist dies im Tabellenblatt „Erläuterungen des VNB E“ zu dokumentieren (vgl. Allgemeinverfügung zum § 52 EnWG vom, 22.02.2006).
Die Angabe auf den 31.12. eines Jahres zu beziehen und hat in der Einheit Megavoltampere (MVA) zu erfolgen.
</t>
  </si>
  <si>
    <t xml:space="preserve">Die Bemessungsscheinleistung der ausgefallenen Letztverbrauchertransformatoren ist anzugeben. Treten bei einer Versorgungsunterbrechung mehrere
(Wieder-)Versorgungsstufen auf, so ist die Summe der unterbrochenen Bemessungsscheinleistung aller unterbrochenen Transformatoren anzugeben. Dabei sind die Transformatoren, die nach einer zwischenzeitlichen Wiederversorgung erneut unterbrochen werden, nochmals zu berücksichtigen. Ist die Bemessungsscheinleistung eines Transformators nicht bekannt, so ist sie näherungsweise anzugeben. Wurde ein Näherungswert angegeben, ist dies im Tabellenblatt „Erläuterungen des VNB E“ zu dokumentieren (vgl. Allgemeinverfügung zum § 52 EnWG, vom 22.02.2006).
Die Angabe auf den 31.12. eines Jahres zu beziehen und hat in der Einheit Megavoltampere (MVA) zu erfolgen.
</t>
  </si>
  <si>
    <t>Störungsanlass
atmosphärische Einwirkung</t>
  </si>
  <si>
    <r>
      <t>Bereiche von Elektrizitätsversorgungsnetzen, in welchen elektrische Energie in Höchst-, Hoch-, Mittel- oder Niederspannung übertragen oder verteilt wird (vgl. § 2 Nr. 10 StromNEV).
Niederspannung: U</t>
    </r>
    <r>
      <rPr>
        <vertAlign val="subscript"/>
        <sz val="11"/>
        <color theme="1"/>
        <rFont val="Segoe UI"/>
        <family val="2"/>
      </rPr>
      <t>NS</t>
    </r>
    <r>
      <rPr>
        <sz val="11"/>
        <color theme="1"/>
        <rFont val="Segoe UI"/>
        <family val="2"/>
      </rPr>
      <t xml:space="preserve"> ≤ 1 kV
Mittelspannung: U</t>
    </r>
    <r>
      <rPr>
        <vertAlign val="subscript"/>
        <sz val="11"/>
        <color theme="1"/>
        <rFont val="Segoe UI"/>
        <family val="2"/>
      </rPr>
      <t>MS</t>
    </r>
    <r>
      <rPr>
        <sz val="11"/>
        <color theme="1"/>
        <rFont val="Segoe UI"/>
        <family val="2"/>
      </rPr>
      <t xml:space="preserve"> &gt; 1 kV und U</t>
    </r>
    <r>
      <rPr>
        <vertAlign val="subscript"/>
        <sz val="11"/>
        <color theme="1"/>
        <rFont val="Segoe UI"/>
        <family val="2"/>
      </rPr>
      <t>MS</t>
    </r>
    <r>
      <rPr>
        <sz val="11"/>
        <color theme="1"/>
        <rFont val="Segoe UI"/>
        <family val="2"/>
      </rPr>
      <t xml:space="preserve"> ≤ 72,5 kV
Hochspannung: U</t>
    </r>
    <r>
      <rPr>
        <vertAlign val="subscript"/>
        <sz val="11"/>
        <color theme="1"/>
        <rFont val="Segoe UI"/>
        <family val="2"/>
      </rPr>
      <t>HS</t>
    </r>
    <r>
      <rPr>
        <sz val="11"/>
        <color theme="1"/>
        <rFont val="Segoe UI"/>
        <family val="2"/>
      </rPr>
      <t xml:space="preserve"> &gt; 72,5 kV und U</t>
    </r>
    <r>
      <rPr>
        <vertAlign val="subscript"/>
        <sz val="11"/>
        <color theme="1"/>
        <rFont val="Segoe UI"/>
        <family val="2"/>
      </rPr>
      <t>HS</t>
    </r>
    <r>
      <rPr>
        <sz val="11"/>
        <color theme="1"/>
        <rFont val="Segoe UI"/>
        <family val="2"/>
      </rPr>
      <t xml:space="preserve"> ≤ 125 kV
Höchstspannung: U</t>
    </r>
    <r>
      <rPr>
        <vertAlign val="subscript"/>
        <sz val="11"/>
        <color theme="1"/>
        <rFont val="Segoe UI"/>
        <family val="2"/>
      </rPr>
      <t>HöS</t>
    </r>
    <r>
      <rPr>
        <sz val="11"/>
        <color theme="1"/>
        <rFont val="Segoe UI"/>
        <family val="2"/>
      </rPr>
      <t xml:space="preserve"> &gt; 125 kV
</t>
    </r>
  </si>
  <si>
    <r>
      <t>Kenngröße für die Zuverlässigkeit in der Niederspannung, durchschnittliche kumulierte Unterbrechungsdauer pro Jahr pro angeschlossenen Kunden. Der SAIDI gibt an, wie lange ein durchschnittlicher Kunde im Jahr unterbrochen wurde.
mit
VU</t>
    </r>
    <r>
      <rPr>
        <vertAlign val="subscript"/>
        <sz val="11"/>
        <rFont val="Segoe UI"/>
        <family val="2"/>
      </rPr>
      <t>i</t>
    </r>
    <r>
      <rPr>
        <sz val="11"/>
        <rFont val="Segoe UI"/>
        <family val="2"/>
      </rPr>
      <t xml:space="preserve"> – Dauer der Versorgungsunterbrechung i in der Niederspannung
LV</t>
    </r>
    <r>
      <rPr>
        <vertAlign val="subscript"/>
        <sz val="11"/>
        <rFont val="Segoe UI"/>
        <family val="2"/>
      </rPr>
      <t>i</t>
    </r>
    <r>
      <rPr>
        <sz val="11"/>
        <rFont val="Segoe UI"/>
        <family val="2"/>
      </rPr>
      <t xml:space="preserve"> – Anzahl i der von der VU</t>
    </r>
    <r>
      <rPr>
        <vertAlign val="subscript"/>
        <sz val="11"/>
        <rFont val="Segoe UI"/>
        <family val="2"/>
      </rPr>
      <t>i</t>
    </r>
    <r>
      <rPr>
        <sz val="11"/>
        <rFont val="Segoe UI"/>
        <family val="2"/>
      </rPr>
      <t xml:space="preserve"> unterbrochenen Letztverbraucher
LV</t>
    </r>
    <r>
      <rPr>
        <vertAlign val="subscript"/>
        <sz val="11"/>
        <rFont val="Segoe UI"/>
        <family val="2"/>
      </rPr>
      <t>gesamt</t>
    </r>
    <r>
      <rPr>
        <sz val="11"/>
        <rFont val="Segoe UI"/>
        <family val="2"/>
      </rPr>
      <t xml:space="preserve"> – Gesamtanzahl der angeschlossenen Letztverbraucher
Für die Ermittlung des SAIDI werden Versorgungsunterbrechungen, die den Störanlässen: </t>
    </r>
    <r>
      <rPr>
        <i/>
        <sz val="11"/>
        <rFont val="Segoe UI"/>
        <family val="2"/>
      </rPr>
      <t>atmosphärische Einwirkung</t>
    </r>
    <r>
      <rPr>
        <sz val="11"/>
        <rFont val="Segoe UI"/>
        <family val="2"/>
      </rPr>
      <t xml:space="preserve">, </t>
    </r>
    <r>
      <rPr>
        <i/>
        <sz val="11"/>
        <rFont val="Segoe UI"/>
        <family val="2"/>
      </rPr>
      <t>Einwirkungen Dritter</t>
    </r>
    <r>
      <rPr>
        <sz val="11"/>
        <rFont val="Segoe UI"/>
        <family val="2"/>
      </rPr>
      <t xml:space="preserve"> und </t>
    </r>
    <r>
      <rPr>
        <i/>
        <sz val="11"/>
        <rFont val="Segoe UI"/>
        <family val="2"/>
      </rPr>
      <t>Zuständigkeit des Netzbetreibers/kein erkennbarer Anlass</t>
    </r>
    <r>
      <rPr>
        <sz val="11"/>
        <rFont val="Segoe UI"/>
        <family val="2"/>
      </rPr>
      <t xml:space="preserve"> jeweils mit dem Faktor 1 sowie </t>
    </r>
    <r>
      <rPr>
        <i/>
        <sz val="11"/>
        <rFont val="Segoe UI"/>
        <family val="2"/>
      </rPr>
      <t>sonstige geplante</t>
    </r>
    <r>
      <rPr>
        <sz val="11"/>
        <rFont val="Segoe UI"/>
        <family val="2"/>
      </rPr>
      <t xml:space="preserve"> Versorgungsunterbrechungen mit dem Faktor 0,5 berücksichtigt.
</t>
    </r>
  </si>
  <si>
    <r>
      <t>Kenngröße für die Zuverlässigkeit in der Mittelspannung.
mit
VU</t>
    </r>
    <r>
      <rPr>
        <vertAlign val="subscript"/>
        <sz val="11"/>
        <rFont val="Segoe UI"/>
        <family val="2"/>
      </rPr>
      <t>i</t>
    </r>
    <r>
      <rPr>
        <sz val="11"/>
        <rFont val="Segoe UI"/>
        <family val="2"/>
      </rPr>
      <t xml:space="preserve"> – Dauer der Versorgungsunterbrechung i in der Mittelspannung
BSL</t>
    </r>
    <r>
      <rPr>
        <vertAlign val="subscript"/>
        <sz val="11"/>
        <rFont val="Segoe UI"/>
        <family val="2"/>
      </rPr>
      <t>i,ONT</t>
    </r>
    <r>
      <rPr>
        <sz val="11"/>
        <rFont val="Segoe UI"/>
        <family val="2"/>
      </rPr>
      <t xml:space="preserve"> – unterbrochene installierte Bemessungsscheinleitung Ortsnetztransformator
BSL</t>
    </r>
    <r>
      <rPr>
        <vertAlign val="subscript"/>
        <sz val="11"/>
        <rFont val="Segoe UI"/>
        <family val="2"/>
      </rPr>
      <t>i,LVT</t>
    </r>
    <r>
      <rPr>
        <sz val="11"/>
        <rFont val="Segoe UI"/>
        <family val="2"/>
      </rPr>
      <t xml:space="preserve"> – unterbrochene installierte Bemessungsscheinleitung Letztverbrauchertransformator
BSL</t>
    </r>
    <r>
      <rPr>
        <vertAlign val="subscript"/>
        <sz val="11"/>
        <rFont val="Segoe UI"/>
        <family val="2"/>
      </rPr>
      <t>gesamt,ONT</t>
    </r>
    <r>
      <rPr>
        <sz val="11"/>
        <rFont val="Segoe UI"/>
        <family val="2"/>
      </rPr>
      <t xml:space="preserve"> – Bemessungsscheinleistung der Ortsnetztransformatoren
BSL</t>
    </r>
    <r>
      <rPr>
        <vertAlign val="subscript"/>
        <sz val="11"/>
        <rFont val="Segoe UI"/>
        <family val="2"/>
      </rPr>
      <t>gesamt,LVT</t>
    </r>
    <r>
      <rPr>
        <sz val="11"/>
        <rFont val="Segoe UI"/>
        <family val="2"/>
      </rPr>
      <t xml:space="preserve"> – Bemessungsscheinleistung der Letztverbrauchertransformatoren
Für die Ermittlung des ASIDI werden Versorgungsunterbrechungen, die den Störanlässen: </t>
    </r>
    <r>
      <rPr>
        <i/>
        <sz val="11"/>
        <rFont val="Segoe UI"/>
        <family val="2"/>
      </rPr>
      <t>atmosphärische Einwirkung</t>
    </r>
    <r>
      <rPr>
        <sz val="11"/>
        <rFont val="Segoe UI"/>
        <family val="2"/>
      </rPr>
      <t xml:space="preserve">, </t>
    </r>
    <r>
      <rPr>
        <i/>
        <sz val="11"/>
        <rFont val="Segoe UI"/>
        <family val="2"/>
      </rPr>
      <t>Einwirkungen Dritter</t>
    </r>
    <r>
      <rPr>
        <sz val="11"/>
        <rFont val="Segoe UI"/>
        <family val="2"/>
      </rPr>
      <t xml:space="preserve"> und </t>
    </r>
    <r>
      <rPr>
        <i/>
        <sz val="11"/>
        <rFont val="Segoe UI"/>
        <family val="2"/>
      </rPr>
      <t>Zuständigkeit des Netzbetreibers/kein erkennbarer Anlass</t>
    </r>
    <r>
      <rPr>
        <sz val="11"/>
        <rFont val="Segoe UI"/>
        <family val="2"/>
      </rPr>
      <t xml:space="preserve"> jeweils mit dem Faktor 1 sowie </t>
    </r>
    <r>
      <rPr>
        <i/>
        <sz val="11"/>
        <rFont val="Segoe UI"/>
        <family val="2"/>
      </rPr>
      <t>sonstige geplante</t>
    </r>
    <r>
      <rPr>
        <sz val="11"/>
        <rFont val="Segoe UI"/>
        <family val="2"/>
      </rPr>
      <t xml:space="preserve"> Versorgungsunterbrechungen mit dem Faktor 0,5 berücksichtigt.
</t>
    </r>
  </si>
  <si>
    <t xml:space="preserve">Versorgungsunterbrechungen sind Zeiten, bei denen Letztverbraucher oder Weiterverteiler mehr als 3 Minuten spannungslos geworden sind. Dies gilt unabhängig vom Störungsanlass. Alle für Letztverbraucher oder Weiterverteiler als Versorgungsunterbrechung spürbaren Auswirkungen, die auf ein und denselben Störungsanlass zurückzuführen sind, sind als eine Versorgungsunterbrechung zu melden. Maßgeblich ist die Dauer bis zur vollständigen Wiederversorgung des letzten betroffenen Letztverbrauchers oder Weiterverteilers. Hier sind alle Zeiten zu summieren, in denen Letztverbraucher oder Weiterverteiler spannungslos waren. Auch solche ≤ 3 Minuten werden in diesem Fall gezählt. Treten bei einer Versorgungsunterbrechung mehrere (Wieder-)Versorgungsstufen auf, d. h. erfolgt die vollständige Wiederversorgung aller betroffenen Letztverbraucher in mehreren Schritten, so ist - abhängig von der Netzebene - die Anzahl der unterbrochenen Letztverbraucher bzw. die Summe der unterbrochenen installierten Bemessungsscheinleistungen der Letztverbraucher- und/oder Netzkuppeltransformatoren anzugeben. Zeiten einer zwischenzeitlichen kompletten Wiederversorgung sind nicht bei der Dauer der Versorgungsunterbrechung zu berücksichtigen. Vgl. hierzu: Anlage – Berichtspflichten bei Versorgungsstörungen, Vorgaben der Bundesnetzagentur zu Berichtspflichten bei Versorgungsstörungen in Elektrizitätsnetzen gemäß § 52 EnWG, vom 22.02.2006
Es ist die Dauer einer Versorgungsunterbrechung ist in Minuten (min) anzugeben. Weiterhin ist die Anzahl der Versorgungsunterbrechungen anzugeben.
</t>
  </si>
  <si>
    <t xml:space="preserve">Hierbei handelt es sich um ein betriebsfremdes, von außen durch außergewöhnliche elementare Naturkräfte oder durch Handlungen dritter Personen herbeigeführtes Ereignis, dass nach menschlicher Einsicht und Erfahrung unvorhersehbar ist, mit wirtschaftlich vertretbaren Mitteln und durch äußerste, nach der Sachlage vernünftigerweise zu erwartender Sorgfalt nicht verhütet und unschädlich gemacht werden kann und auch nicht wegen seiner Häufigkeit vom Betriebsunternehmer in Kauf zu nehmen ist. Unter höhere Gewalt fallen insbesondere außergewöhnlich Naturkatastrophen (z. B. Hochwasser mit den Auswirkungen der Oderflut im Jahre 1997), gesetzliche und behördliche Anordnungen, Terroranschläge oder Krieg. Wird beim Anlass einer Versorgungsunterbrechung höhere Gewalt angegeben, ist dies näher zu erläutern. Vgl. hierzu Allgemeinverfügung zum § 52 EnWG, vom 22.02.2006 und insbesondere die Hinweise zur Zuordnung von Versorgungsunterbrechungen zum Störungsanlass höhere Gewalt vom 21.04.2011 (Abrufbar über den Link: http://www.bundesnetzagentur.de/cln_1412/DE/Sachgebiete/ElektrizitaetundGas/Unternehmen_Institutionen/Netzentgelte/Strom/Qualitaetselement/1Regulierungsperiode/1regulierungsperiode-node.html). Bei durch schweren Sturm, Orkan oder außergewöhnliches Hochwasser bedingten Störungen wäre demnach der Name des Sturms oder Orkans bzw. der Name des Hochwasser führenden Gewässers zu nennen. Weiterhin sind der Ort, die Postleitzahl und, wie bei allen übrigen Störungsanlässen auch, das Datum, die Uhrzeit sowie die Dauer der Versorgungsunterbrechung anzugeben.
</t>
  </si>
  <si>
    <r>
      <t>Summe der unterbrochenen MVA-Minuten</t>
    </r>
    <r>
      <rPr>
        <vertAlign val="subscript"/>
        <sz val="11"/>
        <rFont val="Segoe UI"/>
        <family val="2"/>
      </rPr>
      <t>LVT</t>
    </r>
    <r>
      <rPr>
        <sz val="11"/>
        <rFont val="Segoe UI"/>
        <family val="2"/>
      </rPr>
      <t xml:space="preserve"> aller VU mit dem Anlass…
(Produkt aus unterbrochener Bemessungsscheinleistung und Unterbrechungsdauer für Letztverbrauchertransformatoren)
</t>
    </r>
  </si>
  <si>
    <t xml:space="preserve">Unterbrochene Kundenminuten sind das Produkt aus der Anzahl der innerhalb einer (Wieder-)Versorgungsstufe unterbrochenen Letztverbraucher multipliziert mit der Dauer der Versorgungsunterbrechung in der jeweiligen (Wieder-)Versorgungsstufe. Es ist über alle (Wieder-) Versorgungsstufen zu summieren (vgl. Allgemeinverfügung zum § 52 EnWG, vom 22.02.2006).
</t>
  </si>
  <si>
    <t xml:space="preserve">Summe der Produkte aus installierter Bemessungsscheinleistung der innerhalb einer (Wieder-)Versorgungsstufe unterbrochenen Netzkuppeltransformatoren multipliziert mit der Dauer der Versorgungsunterbrechung in der jeweiligen (Wieder-)Versorgungsstufe (vgl. Allgemeinverfügung zum § 52 EnWG, vom 22.02.2006).
</t>
  </si>
  <si>
    <t xml:space="preserve">Summe der Produkte aus installierter Bemessungsscheinleistung der innerhalb einer (Wieder-)Versorgungsstufe unterbrochenen Letztverbrauchertransformatoren multipliziert mit der Dauer der Versorgungsunterbrechung in der jeweiligen (Wieder-)Versorgungsstufe (vgl. Allgemeinverfügung zum § 52 EnWG, vom 22.02.2006).
</t>
  </si>
  <si>
    <t>Version:</t>
  </si>
  <si>
    <t>Zur Festlegung über die Datenerhebung zur Bestimmung des Qualitätselementes hinsichtlich der Netzzuverlässigkeit Strom vom 18.03.2016</t>
  </si>
  <si>
    <r>
      <t>Summe der unterbrochenen MVA-Minuten</t>
    </r>
    <r>
      <rPr>
        <vertAlign val="subscript"/>
        <sz val="11"/>
        <rFont val="Segoe UI"/>
        <family val="2"/>
      </rPr>
      <t>ONT</t>
    </r>
    <r>
      <rPr>
        <sz val="11"/>
        <rFont val="Segoe UI"/>
        <family val="2"/>
      </rPr>
      <t xml:space="preserve"> aller VU mit dem Anlass…
(Produkt aus unterbrochener Bemessungsscheinleistung und Unterbrechungsdauer Netzkuppeltransformatoren)
</t>
    </r>
  </si>
  <si>
    <t>3.0</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</si>
</sst>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_-;\-* #,##0.00\ _€_-;_-* &quot;-&quot;??\ _€_-;_-@_-"/>
    <numFmt numFmtId="164" formatCode="########00000000"/>
    <numFmt numFmtId="165" formatCode="#0"/>
    <numFmt numFmtId="166" formatCode="#,##0.00000"/>
    <numFmt numFmtId="167" formatCode="#,##0.000000"/>
    <numFmt numFmtId="168" formatCode="_([$€]* #,##0.00_);_([$€]* \(#,##0.00\);_([$€]* &quot;-&quot;??_);_(@_)"/>
    <numFmt numFmtId="169" formatCode="h:mm:ss;@"/>
  </numFmts>
  <fonts count="30" x14ac:knownFonts="1">
    <font>
      <sz val="11"/>
      <color theme="1"/>
      <name val="Calibri"/>
      <family val="2"/>
      <scheme val="minor"/>
    </font>
    <font>
      <sz val="11"/>
      <color theme="1"/>
      <name val="Segoe UI"/>
      <family val="2"/>
    </font>
    <font>
      <b/>
      <sz val="19"/>
      <color theme="0"/>
      <name val="Segoe UI"/>
      <family val="2"/>
    </font>
    <font>
      <b/>
      <sz val="15"/>
      <color theme="0"/>
      <name val="Segoe UI"/>
      <family val="2"/>
    </font>
    <font>
      <sz val="11"/>
      <color theme="0"/>
      <name val="Segoe UI"/>
      <family val="2"/>
    </font>
    <font>
      <b/>
      <sz val="11"/>
      <name val="Segoe UI"/>
      <family val="2"/>
    </font>
    <font>
      <b/>
      <i/>
      <u/>
      <sz val="11"/>
      <color theme="1"/>
      <name val="Segoe UI"/>
      <family val="2"/>
    </font>
    <font>
      <sz val="9"/>
      <color theme="1"/>
      <name val="Segoe UI"/>
      <family val="2"/>
    </font>
    <font>
      <b/>
      <sz val="11"/>
      <color theme="1"/>
      <name val="Segoe UI"/>
      <family val="2"/>
    </font>
    <font>
      <u/>
      <sz val="11"/>
      <color theme="10"/>
      <name val="Segoe UI"/>
      <family val="2"/>
    </font>
    <font>
      <b/>
      <sz val="13"/>
      <color theme="1"/>
      <name val="Segoe UI"/>
      <family val="2"/>
    </font>
    <font>
      <b/>
      <sz val="11"/>
      <color theme="0"/>
      <name val="Segoe UI"/>
      <family val="2"/>
    </font>
    <font>
      <b/>
      <sz val="9"/>
      <color theme="1"/>
      <name val="Segoe UI"/>
      <family val="2"/>
    </font>
    <font>
      <sz val="9"/>
      <name val="Segoe UI"/>
      <family val="2"/>
    </font>
    <font>
      <sz val="11"/>
      <name val="Segoe UI"/>
      <family val="2"/>
    </font>
    <font>
      <sz val="11"/>
      <color theme="0"/>
      <name val="Calibri"/>
      <family val="2"/>
      <scheme val="minor"/>
    </font>
    <font>
      <b/>
      <u/>
      <sz val="11"/>
      <color theme="1"/>
      <name val="Segoe UI"/>
      <family val="2"/>
    </font>
    <font>
      <vertAlign val="subscript"/>
      <sz val="11"/>
      <color theme="1"/>
      <name val="Segoe UI"/>
      <family val="2"/>
    </font>
    <font>
      <sz val="1"/>
      <color theme="0"/>
      <name val="Segoe UI"/>
      <family val="2"/>
    </font>
    <font>
      <sz val="1"/>
      <color theme="0"/>
      <name val="Arial"/>
      <family val="2"/>
    </font>
    <font>
      <u/>
      <sz val="11"/>
      <color theme="1"/>
      <name val="Segoe UI"/>
      <family val="2"/>
    </font>
    <font>
      <vertAlign val="superscript"/>
      <sz val="11"/>
      <color theme="1"/>
      <name val="Segoe UI"/>
      <family val="2"/>
    </font>
    <font>
      <vertAlign val="superscript"/>
      <sz val="9"/>
      <color theme="1"/>
      <name val="Segoe UI"/>
      <family val="2"/>
    </font>
    <font>
      <sz val="10"/>
      <name val="Arial"/>
      <family val="2"/>
    </font>
    <font>
      <b/>
      <sz val="15"/>
      <name val="Segoe UI"/>
      <family val="2"/>
    </font>
    <font>
      <b/>
      <sz val="13"/>
      <name val="Segoe UI"/>
      <family val="2"/>
    </font>
    <font>
      <sz val="11"/>
      <color rgb="FFFF0000"/>
      <name val="Segoe UI"/>
      <family val="2"/>
    </font>
    <font>
      <b/>
      <sz val="9"/>
      <color rgb="FFFF0000"/>
      <name val="Segoe UI"/>
      <family val="2"/>
    </font>
    <font>
      <vertAlign val="subscript"/>
      <sz val="11"/>
      <name val="Segoe UI"/>
      <family val="2"/>
    </font>
    <font>
      <i/>
      <sz val="11"/>
      <name val="Segoe UI"/>
      <family val="2"/>
    </font>
  </fonts>
  <fills count="4">
    <fill>
      <patternFill patternType="none"/>
    </fill>
    <fill>
      <patternFill patternType="gray125"/>
    </fill>
    <fill>
      <patternFill patternType="solid">
        <fgColor rgb="FF417DBE"/>
        <bgColor indexed="64"/>
      </patternFill>
    </fill>
    <fill>
      <patternFill patternType="solid">
        <fgColor theme="0" tint="-0.249977111117893"/>
        <bgColor indexed="64"/>
      </patternFill>
    </fill>
  </fills>
  <borders count="7">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top/>
      <bottom style="thin">
        <color theme="0" tint="-0.24994659260841701"/>
      </bottom>
      <diagonal/>
    </border>
    <border>
      <left/>
      <right/>
      <top/>
      <bottom style="thin">
        <color theme="0"/>
      </bottom>
      <diagonal/>
    </border>
    <border>
      <left/>
      <right/>
      <top style="thin">
        <color theme="0"/>
      </top>
      <bottom/>
      <diagonal/>
    </border>
  </borders>
  <cellStyleXfs count="8">
    <xf numFmtId="0" fontId="0" fillId="0" borderId="0"/>
    <xf numFmtId="0" fontId="9" fillId="0" borderId="0" applyNumberFormat="0" applyFill="0" applyBorder="0" applyAlignment="0" applyProtection="0">
      <alignment vertical="top"/>
      <protection locked="0"/>
    </xf>
    <xf numFmtId="0" fontId="23" fillId="0" borderId="0"/>
    <xf numFmtId="168" fontId="23" fillId="0" borderId="0" applyFont="0" applyFill="0" applyBorder="0" applyAlignment="0" applyProtection="0"/>
    <xf numFmtId="43" fontId="23" fillId="0" borderId="0" applyFont="0" applyFill="0" applyBorder="0" applyAlignment="0" applyProtection="0"/>
    <xf numFmtId="49" fontId="23" fillId="0" borderId="0"/>
    <xf numFmtId="0" fontId="14" fillId="0" borderId="4">
      <alignment vertical="top" wrapText="1"/>
      <protection hidden="1"/>
    </xf>
    <xf numFmtId="0" fontId="5" fillId="0" borderId="4">
      <alignment vertical="top"/>
      <protection hidden="1"/>
    </xf>
  </cellStyleXfs>
  <cellXfs count="228">
    <xf numFmtId="0" fontId="0" fillId="0" borderId="0" xfId="0"/>
    <xf numFmtId="49" fontId="1" fillId="2" borderId="0" xfId="0" applyNumberFormat="1" applyFont="1" applyFill="1" applyAlignment="1" applyProtection="1">
      <alignment vertical="top"/>
      <protection hidden="1"/>
    </xf>
    <xf numFmtId="0" fontId="2" fillId="2" borderId="0" xfId="0" applyFont="1" applyFill="1" applyAlignment="1" applyProtection="1">
      <alignment vertical="top"/>
      <protection hidden="1"/>
    </xf>
    <xf numFmtId="49" fontId="1" fillId="2" borderId="0" xfId="0" applyNumberFormat="1" applyFont="1" applyFill="1" applyBorder="1" applyAlignment="1" applyProtection="1">
      <alignment vertical="top"/>
      <protection hidden="1"/>
    </xf>
    <xf numFmtId="0" fontId="1" fillId="2" borderId="0" xfId="0" applyFont="1" applyFill="1" applyAlignment="1" applyProtection="1">
      <alignment vertical="top"/>
      <protection hidden="1"/>
    </xf>
    <xf numFmtId="0" fontId="1" fillId="0" borderId="0" xfId="0" applyFont="1" applyAlignment="1" applyProtection="1">
      <alignment vertical="top"/>
      <protection hidden="1"/>
    </xf>
    <xf numFmtId="49" fontId="7" fillId="0" borderId="0" xfId="0" applyNumberFormat="1" applyFont="1" applyAlignment="1" applyProtection="1">
      <alignment vertical="top"/>
      <protection hidden="1"/>
    </xf>
    <xf numFmtId="49" fontId="1" fillId="0" borderId="0" xfId="0" applyNumberFormat="1" applyFont="1" applyBorder="1" applyAlignment="1" applyProtection="1">
      <alignment vertical="top"/>
      <protection hidden="1"/>
    </xf>
    <xf numFmtId="0" fontId="5" fillId="2" borderId="0" xfId="0" applyFont="1" applyFill="1" applyAlignment="1" applyProtection="1">
      <alignment vertical="top"/>
      <protection hidden="1"/>
    </xf>
    <xf numFmtId="49" fontId="3" fillId="2" borderId="0" xfId="0" applyNumberFormat="1" applyFont="1" applyFill="1" applyAlignment="1" applyProtection="1">
      <alignment vertical="top"/>
      <protection hidden="1"/>
    </xf>
    <xf numFmtId="49" fontId="3" fillId="2" borderId="0" xfId="0" applyNumberFormat="1" applyFont="1" applyFill="1" applyBorder="1" applyAlignment="1" applyProtection="1">
      <alignment vertical="top"/>
      <protection hidden="1"/>
    </xf>
    <xf numFmtId="49" fontId="1" fillId="0" borderId="0" xfId="0" applyNumberFormat="1" applyFont="1" applyAlignment="1" applyProtection="1">
      <alignment vertical="top"/>
      <protection hidden="1"/>
    </xf>
    <xf numFmtId="49" fontId="1" fillId="0" borderId="0" xfId="0" applyNumberFormat="1" applyFont="1" applyBorder="1" applyAlignment="1" applyProtection="1">
      <alignment horizontal="left" vertical="top"/>
      <protection hidden="1"/>
    </xf>
    <xf numFmtId="49" fontId="3" fillId="2" borderId="0" xfId="0" applyNumberFormat="1" applyFont="1" applyFill="1" applyAlignment="1" applyProtection="1">
      <alignment horizontal="left" vertical="top"/>
      <protection hidden="1"/>
    </xf>
    <xf numFmtId="49" fontId="3" fillId="2" borderId="0" xfId="0" applyNumberFormat="1" applyFont="1" applyFill="1" applyBorder="1" applyAlignment="1" applyProtection="1">
      <alignment horizontal="left" vertical="top"/>
      <protection hidden="1"/>
    </xf>
    <xf numFmtId="0" fontId="3" fillId="2" borderId="0" xfId="0" applyFont="1" applyFill="1" applyAlignment="1" applyProtection="1">
      <alignment vertical="top"/>
      <protection hidden="1"/>
    </xf>
    <xf numFmtId="0" fontId="4" fillId="2" borderId="0" xfId="0" applyFont="1" applyFill="1" applyAlignment="1" applyProtection="1">
      <alignment vertical="top"/>
      <protection hidden="1"/>
    </xf>
    <xf numFmtId="14" fontId="1" fillId="0" borderId="0" xfId="0" applyNumberFormat="1" applyFont="1" applyAlignment="1" applyProtection="1">
      <alignment vertical="top"/>
      <protection hidden="1"/>
    </xf>
    <xf numFmtId="49" fontId="1" fillId="0" borderId="0" xfId="0" applyNumberFormat="1" applyFont="1" applyAlignment="1" applyProtection="1">
      <alignment vertical="top" wrapText="1"/>
      <protection hidden="1"/>
    </xf>
    <xf numFmtId="0" fontId="1" fillId="0" borderId="0" xfId="0" applyFont="1" applyAlignment="1" applyProtection="1">
      <alignment vertical="top" wrapText="1"/>
      <protection hidden="1"/>
    </xf>
    <xf numFmtId="0" fontId="7" fillId="0" borderId="0" xfId="0" applyFont="1" applyAlignment="1" applyProtection="1">
      <alignment vertical="top"/>
      <protection hidden="1"/>
    </xf>
    <xf numFmtId="49" fontId="8" fillId="0" borderId="0" xfId="0" applyNumberFormat="1" applyFont="1" applyAlignment="1" applyProtection="1">
      <alignment vertical="top"/>
      <protection hidden="1"/>
    </xf>
    <xf numFmtId="49" fontId="8" fillId="0" borderId="0" xfId="0" applyNumberFormat="1" applyFont="1" applyBorder="1" applyAlignment="1" applyProtection="1">
      <alignment vertical="top"/>
      <protection hidden="1"/>
    </xf>
    <xf numFmtId="0" fontId="8" fillId="0" borderId="0" xfId="0" applyFont="1" applyAlignment="1" applyProtection="1">
      <alignment vertical="top"/>
      <protection hidden="1"/>
    </xf>
    <xf numFmtId="49" fontId="8" fillId="0" borderId="4" xfId="0" applyNumberFormat="1" applyFont="1" applyBorder="1" applyAlignment="1" applyProtection="1">
      <alignment vertical="top"/>
      <protection hidden="1"/>
    </xf>
    <xf numFmtId="0" fontId="8" fillId="0" borderId="4" xfId="0" applyFont="1" applyBorder="1" applyAlignment="1" applyProtection="1">
      <alignment vertical="top"/>
      <protection hidden="1"/>
    </xf>
    <xf numFmtId="0" fontId="1" fillId="0" borderId="0" xfId="0" applyFont="1" applyBorder="1" applyAlignment="1" applyProtection="1">
      <alignment vertical="top"/>
      <protection hidden="1"/>
    </xf>
    <xf numFmtId="49" fontId="1" fillId="0" borderId="3" xfId="0" applyNumberFormat="1" applyFont="1" applyBorder="1" applyAlignment="1" applyProtection="1">
      <alignment vertical="top"/>
      <protection hidden="1"/>
    </xf>
    <xf numFmtId="49" fontId="1" fillId="0" borderId="4" xfId="0" applyNumberFormat="1" applyFont="1" applyBorder="1" applyAlignment="1" applyProtection="1">
      <alignment vertical="top"/>
      <protection hidden="1"/>
    </xf>
    <xf numFmtId="4" fontId="1" fillId="3" borderId="4" xfId="0" applyNumberFormat="1" applyFont="1" applyFill="1" applyBorder="1" applyAlignment="1" applyProtection="1">
      <alignment vertical="top" wrapText="1"/>
      <protection hidden="1"/>
    </xf>
    <xf numFmtId="0" fontId="1" fillId="0" borderId="2" xfId="0" applyFont="1" applyBorder="1" applyAlignment="1" applyProtection="1">
      <alignment vertical="top"/>
      <protection hidden="1"/>
    </xf>
    <xf numFmtId="49" fontId="1" fillId="0" borderId="0" xfId="0" applyNumberFormat="1" applyFont="1" applyAlignment="1" applyProtection="1">
      <alignment horizontal="left" vertical="top"/>
      <protection hidden="1"/>
    </xf>
    <xf numFmtId="0" fontId="7" fillId="0" borderId="0" xfId="0" applyFont="1" applyBorder="1" applyAlignment="1" applyProtection="1">
      <alignment vertical="top" wrapText="1"/>
      <protection hidden="1"/>
    </xf>
    <xf numFmtId="14" fontId="1" fillId="0" borderId="4" xfId="0" applyNumberFormat="1" applyFont="1" applyBorder="1" applyAlignment="1" applyProtection="1">
      <alignment vertical="top"/>
      <protection locked="0" hidden="1"/>
    </xf>
    <xf numFmtId="49" fontId="1" fillId="0" borderId="4" xfId="0" applyNumberFormat="1" applyFont="1" applyBorder="1" applyAlignment="1" applyProtection="1">
      <alignment vertical="top" wrapText="1"/>
      <protection locked="0" hidden="1"/>
    </xf>
    <xf numFmtId="164" fontId="1" fillId="0" borderId="4" xfId="0" applyNumberFormat="1" applyFont="1" applyBorder="1" applyAlignment="1" applyProtection="1">
      <alignment vertical="top"/>
      <protection locked="0" hidden="1"/>
    </xf>
    <xf numFmtId="4" fontId="1" fillId="0" borderId="2" xfId="0" applyNumberFormat="1" applyFont="1" applyBorder="1" applyAlignment="1" applyProtection="1">
      <alignment vertical="top"/>
      <protection locked="0" hidden="1"/>
    </xf>
    <xf numFmtId="49" fontId="1" fillId="0" borderId="1" xfId="0" applyNumberFormat="1" applyFont="1" applyBorder="1" applyAlignment="1" applyProtection="1">
      <alignment vertical="top"/>
      <protection locked="0" hidden="1"/>
    </xf>
    <xf numFmtId="165" fontId="1" fillId="0" borderId="1" xfId="0" applyNumberFormat="1" applyFont="1" applyBorder="1" applyAlignment="1" applyProtection="1">
      <alignment vertical="top"/>
      <protection locked="0" hidden="1"/>
    </xf>
    <xf numFmtId="0" fontId="1" fillId="0" borderId="1" xfId="0" applyFont="1" applyBorder="1" applyAlignment="1" applyProtection="1">
      <alignment vertical="top"/>
      <protection locked="0" hidden="1"/>
    </xf>
    <xf numFmtId="0" fontId="3" fillId="2" borderId="0" xfId="0" applyNumberFormat="1" applyFont="1" applyFill="1" applyAlignment="1" applyProtection="1">
      <alignment vertical="top"/>
      <protection hidden="1"/>
    </xf>
    <xf numFmtId="49" fontId="24" fillId="2" borderId="0" xfId="0" applyNumberFormat="1" applyFont="1" applyFill="1" applyAlignment="1" applyProtection="1">
      <alignment horizontal="left" vertical="top"/>
      <protection hidden="1"/>
    </xf>
    <xf numFmtId="0" fontId="10" fillId="0" borderId="0" xfId="0" applyNumberFormat="1" applyFont="1" applyBorder="1" applyAlignment="1" applyProtection="1">
      <alignment vertical="top"/>
      <protection hidden="1"/>
    </xf>
    <xf numFmtId="0" fontId="1" fillId="0" borderId="0" xfId="0" applyFont="1" applyBorder="1" applyAlignment="1" applyProtection="1">
      <alignment vertical="top" wrapText="1"/>
      <protection hidden="1"/>
    </xf>
    <xf numFmtId="0" fontId="25" fillId="0" borderId="0" xfId="0" applyFont="1" applyBorder="1" applyAlignment="1" applyProtection="1">
      <alignment horizontal="left" vertical="top" wrapText="1"/>
      <protection hidden="1"/>
    </xf>
    <xf numFmtId="0" fontId="10" fillId="0" borderId="0" xfId="0" applyFont="1" applyBorder="1" applyAlignment="1" applyProtection="1">
      <alignment vertical="top"/>
      <protection hidden="1"/>
    </xf>
    <xf numFmtId="0" fontId="1" fillId="0" borderId="4" xfId="0" applyNumberFormat="1" applyFont="1" applyBorder="1" applyAlignment="1" applyProtection="1">
      <alignment vertical="top"/>
      <protection hidden="1"/>
    </xf>
    <xf numFmtId="0" fontId="8" fillId="0" borderId="4" xfId="0" applyFont="1" applyBorder="1" applyAlignment="1" applyProtection="1">
      <alignment vertical="top" wrapText="1"/>
      <protection hidden="1"/>
    </xf>
    <xf numFmtId="0" fontId="5" fillId="0" borderId="4" xfId="0" applyFont="1" applyBorder="1" applyAlignment="1" applyProtection="1">
      <alignment horizontal="left" vertical="top" wrapText="1"/>
      <protection hidden="1"/>
    </xf>
    <xf numFmtId="0" fontId="1" fillId="0" borderId="0" xfId="0" applyNumberFormat="1" applyFont="1" applyBorder="1" applyAlignment="1" applyProtection="1">
      <alignment vertical="top"/>
      <protection hidden="1"/>
    </xf>
    <xf numFmtId="0" fontId="8" fillId="0" borderId="0" xfId="0" applyFont="1" applyBorder="1" applyAlignment="1" applyProtection="1">
      <alignment vertical="top" wrapText="1"/>
      <protection hidden="1"/>
    </xf>
    <xf numFmtId="0" fontId="5" fillId="0" borderId="0" xfId="0" applyFont="1" applyBorder="1" applyAlignment="1" applyProtection="1">
      <alignment horizontal="left" vertical="top" wrapText="1"/>
      <protection hidden="1"/>
    </xf>
    <xf numFmtId="0" fontId="1" fillId="0" borderId="4" xfId="0" applyFont="1" applyBorder="1" applyAlignment="1" applyProtection="1">
      <alignment vertical="top" wrapText="1"/>
      <protection hidden="1"/>
    </xf>
    <xf numFmtId="0" fontId="1" fillId="0" borderId="2" xfId="0" applyFont="1" applyBorder="1" applyAlignment="1" applyProtection="1">
      <alignment vertical="top" wrapText="1"/>
      <protection hidden="1"/>
    </xf>
    <xf numFmtId="0" fontId="14" fillId="0" borderId="2" xfId="0" quotePrefix="1" applyFont="1" applyBorder="1" applyAlignment="1" applyProtection="1">
      <alignment horizontal="left" vertical="top" wrapText="1"/>
      <protection hidden="1"/>
    </xf>
    <xf numFmtId="0" fontId="1" fillId="0" borderId="2" xfId="0" applyNumberFormat="1" applyFont="1" applyBorder="1" applyAlignment="1" applyProtection="1">
      <alignment vertical="top" wrapText="1"/>
      <protection hidden="1"/>
    </xf>
    <xf numFmtId="0" fontId="14" fillId="0" borderId="0" xfId="0" applyFont="1" applyAlignment="1" applyProtection="1">
      <alignment vertical="top"/>
      <protection hidden="1"/>
    </xf>
    <xf numFmtId="0" fontId="14" fillId="0" borderId="2" xfId="0" applyFont="1" applyBorder="1" applyAlignment="1" applyProtection="1">
      <alignment vertical="top" wrapText="1"/>
      <protection hidden="1"/>
    </xf>
    <xf numFmtId="0" fontId="14" fillId="0" borderId="0" xfId="0" applyFont="1" applyAlignment="1" applyProtection="1">
      <alignment vertical="top" wrapText="1"/>
      <protection hidden="1"/>
    </xf>
    <xf numFmtId="0" fontId="14" fillId="0" borderId="2" xfId="0" applyFont="1" applyBorder="1" applyAlignment="1" applyProtection="1">
      <alignment horizontal="left" vertical="top" wrapText="1"/>
      <protection hidden="1"/>
    </xf>
    <xf numFmtId="0" fontId="14" fillId="0" borderId="2" xfId="0" applyNumberFormat="1" applyFont="1" applyBorder="1" applyAlignment="1" applyProtection="1">
      <alignment vertical="top" wrapText="1"/>
      <protection hidden="1"/>
    </xf>
    <xf numFmtId="0" fontId="0" fillId="0" borderId="0" xfId="0" applyAlignment="1" applyProtection="1">
      <alignment vertical="top"/>
      <protection hidden="1"/>
    </xf>
    <xf numFmtId="0" fontId="1" fillId="0" borderId="0" xfId="0" applyNumberFormat="1" applyFont="1" applyAlignment="1" applyProtection="1">
      <alignment vertical="top"/>
      <protection hidden="1"/>
    </xf>
    <xf numFmtId="0" fontId="14" fillId="0" borderId="0" xfId="0" applyFont="1" applyAlignment="1" applyProtection="1">
      <alignment horizontal="left" vertical="top" wrapText="1"/>
      <protection hidden="1"/>
    </xf>
    <xf numFmtId="0" fontId="8" fillId="0" borderId="4" xfId="0" applyFont="1" applyBorder="1" applyAlignment="1" applyProtection="1">
      <alignment horizontal="left" vertical="top"/>
      <protection hidden="1"/>
    </xf>
    <xf numFmtId="0" fontId="8" fillId="0" borderId="0" xfId="0" applyFont="1" applyBorder="1" applyAlignment="1" applyProtection="1">
      <alignment vertical="top"/>
      <protection hidden="1"/>
    </xf>
    <xf numFmtId="0" fontId="8" fillId="0" borderId="0" xfId="0" applyFont="1" applyBorder="1" applyAlignment="1" applyProtection="1">
      <alignment horizontal="left" vertical="top"/>
      <protection hidden="1"/>
    </xf>
    <xf numFmtId="49" fontId="1" fillId="0" borderId="4" xfId="0" applyNumberFormat="1" applyFont="1" applyBorder="1" applyAlignment="1" applyProtection="1">
      <alignment vertical="top" wrapText="1"/>
      <protection hidden="1"/>
    </xf>
    <xf numFmtId="0" fontId="1" fillId="0" borderId="4" xfId="0" applyNumberFormat="1" applyFont="1" applyBorder="1" applyAlignment="1" applyProtection="1">
      <alignment horizontal="left" vertical="top"/>
      <protection hidden="1"/>
    </xf>
    <xf numFmtId="0" fontId="1" fillId="0" borderId="2" xfId="0" applyNumberFormat="1" applyFont="1" applyBorder="1" applyAlignment="1" applyProtection="1">
      <alignment horizontal="left" vertical="top"/>
      <protection hidden="1"/>
    </xf>
    <xf numFmtId="0" fontId="1" fillId="0" borderId="3" xfId="0" applyFont="1" applyBorder="1" applyAlignment="1" applyProtection="1">
      <alignment vertical="top"/>
      <protection hidden="1"/>
    </xf>
    <xf numFmtId="0" fontId="1" fillId="0" borderId="0" xfId="0" applyFont="1" applyBorder="1" applyAlignment="1" applyProtection="1">
      <alignment horizontal="left" vertical="top"/>
      <protection hidden="1"/>
    </xf>
    <xf numFmtId="4" fontId="1" fillId="0" borderId="0" xfId="0" applyNumberFormat="1" applyFont="1" applyBorder="1" applyAlignment="1" applyProtection="1">
      <alignment vertical="top"/>
      <protection hidden="1"/>
    </xf>
    <xf numFmtId="49" fontId="1" fillId="0" borderId="2" xfId="0" applyNumberFormat="1" applyFont="1" applyBorder="1" applyAlignment="1" applyProtection="1">
      <alignment vertical="top"/>
      <protection hidden="1"/>
    </xf>
    <xf numFmtId="4" fontId="1" fillId="0" borderId="3" xfId="0" applyNumberFormat="1" applyFont="1" applyBorder="1" applyAlignment="1" applyProtection="1">
      <alignment vertical="top"/>
      <protection hidden="1"/>
    </xf>
    <xf numFmtId="0" fontId="1" fillId="0" borderId="2" xfId="0" applyNumberFormat="1" applyFont="1" applyBorder="1" applyAlignment="1" applyProtection="1">
      <alignment horizontal="left" vertical="top" wrapText="1"/>
      <protection hidden="1"/>
    </xf>
    <xf numFmtId="0" fontId="1" fillId="0" borderId="0" xfId="0" applyFont="1" applyAlignment="1" applyProtection="1">
      <alignment horizontal="left" vertical="top"/>
      <protection hidden="1"/>
    </xf>
    <xf numFmtId="49" fontId="11" fillId="2" borderId="0" xfId="0" applyNumberFormat="1" applyFont="1" applyFill="1" applyBorder="1" applyAlignment="1" applyProtection="1">
      <alignment horizontal="left" vertical="top"/>
      <protection hidden="1"/>
    </xf>
    <xf numFmtId="0" fontId="3" fillId="2" borderId="0" xfId="0" applyFont="1" applyFill="1" applyAlignment="1" applyProtection="1">
      <alignment horizontal="left" vertical="top"/>
      <protection hidden="1"/>
    </xf>
    <xf numFmtId="3" fontId="1" fillId="0" borderId="2" xfId="0" applyNumberFormat="1" applyFont="1" applyBorder="1" applyAlignment="1" applyProtection="1">
      <alignment horizontal="left" vertical="top"/>
      <protection hidden="1"/>
    </xf>
    <xf numFmtId="49" fontId="1" fillId="0" borderId="2" xfId="0" applyNumberFormat="1" applyFont="1" applyBorder="1" applyAlignment="1" applyProtection="1">
      <alignment vertical="top" wrapText="1"/>
      <protection hidden="1"/>
    </xf>
    <xf numFmtId="0" fontId="1" fillId="0" borderId="2" xfId="0" applyFont="1" applyBorder="1" applyAlignment="1" applyProtection="1">
      <alignment horizontal="left" vertical="top" wrapText="1"/>
      <protection hidden="1"/>
    </xf>
    <xf numFmtId="167" fontId="1" fillId="3" borderId="6" xfId="0" applyNumberFormat="1" applyFont="1" applyFill="1" applyBorder="1" applyAlignment="1" applyProtection="1">
      <alignment vertical="top" wrapText="1"/>
      <protection hidden="1"/>
    </xf>
    <xf numFmtId="0" fontId="1" fillId="0" borderId="6" xfId="0" applyFont="1" applyBorder="1" applyAlignment="1" applyProtection="1">
      <alignment vertical="top"/>
      <protection hidden="1"/>
    </xf>
    <xf numFmtId="0" fontId="1" fillId="0" borderId="2" xfId="0" applyFont="1" applyBorder="1" applyAlignment="1" applyProtection="1">
      <alignment horizontal="left" vertical="top"/>
      <protection hidden="1"/>
    </xf>
    <xf numFmtId="0" fontId="1" fillId="0" borderId="0" xfId="0" applyFont="1" applyFill="1" applyBorder="1" applyAlignment="1" applyProtection="1">
      <alignment vertical="top"/>
      <protection hidden="1"/>
    </xf>
    <xf numFmtId="166" fontId="1" fillId="3" borderId="6" xfId="0" applyNumberFormat="1" applyFont="1" applyFill="1" applyBorder="1" applyAlignment="1" applyProtection="1">
      <alignment vertical="top" wrapText="1"/>
      <protection hidden="1"/>
    </xf>
    <xf numFmtId="49" fontId="1" fillId="0" borderId="4" xfId="0" applyNumberFormat="1" applyFont="1" applyFill="1" applyBorder="1" applyAlignment="1" applyProtection="1">
      <alignment vertical="top"/>
      <protection hidden="1"/>
    </xf>
    <xf numFmtId="0" fontId="1" fillId="0" borderId="4" xfId="0" applyFont="1" applyFill="1" applyBorder="1" applyAlignment="1" applyProtection="1">
      <alignment vertical="top"/>
      <protection hidden="1"/>
    </xf>
    <xf numFmtId="3" fontId="1" fillId="0" borderId="4" xfId="0" applyNumberFormat="1" applyFont="1" applyBorder="1" applyAlignment="1" applyProtection="1">
      <alignment horizontal="left" vertical="top"/>
      <protection hidden="1"/>
    </xf>
    <xf numFmtId="3" fontId="1" fillId="3" borderId="6" xfId="0" applyNumberFormat="1" applyFont="1" applyFill="1" applyBorder="1" applyAlignment="1" applyProtection="1">
      <alignment vertical="top" wrapText="1"/>
      <protection hidden="1"/>
    </xf>
    <xf numFmtId="0" fontId="1" fillId="0" borderId="4" xfId="0" applyFont="1" applyBorder="1" applyAlignment="1" applyProtection="1">
      <alignment horizontal="left" vertical="top"/>
      <protection hidden="1"/>
    </xf>
    <xf numFmtId="0" fontId="1" fillId="0" borderId="0" xfId="0" quotePrefix="1" applyFont="1" applyAlignment="1" applyProtection="1">
      <alignment vertical="top"/>
      <protection hidden="1"/>
    </xf>
    <xf numFmtId="0" fontId="3" fillId="2" borderId="0" xfId="0" applyFont="1" applyFill="1" applyAlignment="1" applyProtection="1">
      <alignment vertical="top" wrapText="1"/>
      <protection hidden="1"/>
    </xf>
    <xf numFmtId="0" fontId="3" fillId="2" borderId="0" xfId="0" applyFont="1" applyFill="1" applyAlignment="1" applyProtection="1">
      <alignment horizontal="left" vertical="top" wrapText="1"/>
      <protection hidden="1"/>
    </xf>
    <xf numFmtId="4" fontId="1" fillId="3" borderId="6" xfId="0" applyNumberFormat="1" applyFont="1" applyFill="1" applyBorder="1" applyAlignment="1" applyProtection="1">
      <alignment vertical="top" wrapText="1"/>
      <protection hidden="1"/>
    </xf>
    <xf numFmtId="49" fontId="1" fillId="0" borderId="0" xfId="0" applyNumberFormat="1" applyFont="1" applyBorder="1" applyAlignment="1" applyProtection="1">
      <alignment vertical="top" wrapText="1"/>
      <protection hidden="1"/>
    </xf>
    <xf numFmtId="49" fontId="1" fillId="0" borderId="0" xfId="0" applyNumberFormat="1" applyFont="1" applyFill="1" applyBorder="1" applyAlignment="1" applyProtection="1">
      <alignment vertical="top" wrapText="1"/>
      <protection hidden="1"/>
    </xf>
    <xf numFmtId="0" fontId="1" fillId="0" borderId="0" xfId="0" applyFont="1" applyFill="1" applyBorder="1" applyAlignment="1" applyProtection="1">
      <alignment vertical="top" wrapText="1"/>
      <protection hidden="1"/>
    </xf>
    <xf numFmtId="0" fontId="1" fillId="0" borderId="0" xfId="0" applyNumberFormat="1" applyFont="1" applyFill="1" applyBorder="1" applyAlignment="1" applyProtection="1">
      <alignment vertical="top" wrapText="1"/>
      <protection hidden="1"/>
    </xf>
    <xf numFmtId="3" fontId="1" fillId="0" borderId="2" xfId="0" applyNumberFormat="1" applyFont="1" applyBorder="1" applyAlignment="1" applyProtection="1">
      <alignment horizontal="left" vertical="top" wrapText="1"/>
      <protection hidden="1"/>
    </xf>
    <xf numFmtId="49" fontId="1" fillId="0" borderId="4" xfId="0" applyNumberFormat="1" applyFont="1" applyFill="1" applyBorder="1" applyAlignment="1" applyProtection="1">
      <alignment vertical="top" wrapText="1"/>
      <protection hidden="1"/>
    </xf>
    <xf numFmtId="0" fontId="1" fillId="0" borderId="4" xfId="0" applyFont="1" applyFill="1" applyBorder="1" applyAlignment="1" applyProtection="1">
      <alignment vertical="top" wrapText="1"/>
      <protection hidden="1"/>
    </xf>
    <xf numFmtId="4" fontId="1" fillId="3" borderId="5" xfId="0" applyNumberFormat="1" applyFont="1" applyFill="1" applyBorder="1" applyAlignment="1" applyProtection="1">
      <alignment vertical="top" wrapText="1"/>
      <protection hidden="1"/>
    </xf>
    <xf numFmtId="0" fontId="1" fillId="0" borderId="3" xfId="0" applyFont="1" applyBorder="1" applyAlignment="1" applyProtection="1">
      <alignment horizontal="left" vertical="top"/>
      <protection hidden="1"/>
    </xf>
    <xf numFmtId="49" fontId="3" fillId="2" borderId="0" xfId="0" applyNumberFormat="1" applyFont="1" applyFill="1" applyAlignment="1" applyProtection="1">
      <alignment horizontal="left"/>
      <protection hidden="1"/>
    </xf>
    <xf numFmtId="0" fontId="3" fillId="2" borderId="0" xfId="0" applyFont="1" applyFill="1" applyProtection="1">
      <protection hidden="1"/>
    </xf>
    <xf numFmtId="0" fontId="3" fillId="2" borderId="0" xfId="0" applyFont="1" applyFill="1" applyAlignment="1" applyProtection="1">
      <protection hidden="1"/>
    </xf>
    <xf numFmtId="0" fontId="1" fillId="0" borderId="0" xfId="0" applyFont="1" applyProtection="1">
      <protection hidden="1"/>
    </xf>
    <xf numFmtId="0" fontId="5" fillId="0" borderId="0" xfId="0" applyFont="1" applyFill="1" applyProtection="1">
      <protection hidden="1"/>
    </xf>
    <xf numFmtId="0" fontId="5" fillId="0" borderId="0" xfId="0" applyFont="1" applyFill="1" applyAlignment="1" applyProtection="1">
      <alignment horizontal="left"/>
      <protection hidden="1"/>
    </xf>
    <xf numFmtId="0" fontId="5" fillId="0" borderId="0" xfId="0" applyFont="1" applyFill="1" applyAlignment="1" applyProtection="1">
      <protection hidden="1"/>
    </xf>
    <xf numFmtId="0" fontId="14" fillId="0" borderId="0" xfId="0" applyFont="1" applyFill="1" applyProtection="1">
      <protection hidden="1"/>
    </xf>
    <xf numFmtId="49" fontId="13" fillId="0" borderId="0" xfId="0" applyNumberFormat="1" applyFont="1" applyFill="1" applyAlignment="1" applyProtection="1">
      <alignment horizontal="left" vertical="top"/>
      <protection hidden="1"/>
    </xf>
    <xf numFmtId="0" fontId="14" fillId="0" borderId="0" xfId="0" applyFont="1" applyFill="1" applyBorder="1" applyAlignment="1" applyProtection="1">
      <alignment vertical="top"/>
      <protection hidden="1"/>
    </xf>
    <xf numFmtId="0" fontId="14" fillId="0" borderId="0" xfId="0" applyFont="1" applyFill="1" applyAlignment="1" applyProtection="1">
      <alignment vertical="top"/>
      <protection hidden="1"/>
    </xf>
    <xf numFmtId="0" fontId="14" fillId="0" borderId="0" xfId="0" applyFont="1" applyFill="1" applyAlignment="1" applyProtection="1">
      <alignment horizontal="left" vertical="top"/>
      <protection hidden="1"/>
    </xf>
    <xf numFmtId="14" fontId="14" fillId="0" borderId="0" xfId="0" applyNumberFormat="1" applyFont="1" applyFill="1" applyAlignment="1" applyProtection="1">
      <alignment horizontal="left" vertical="top"/>
      <protection hidden="1"/>
    </xf>
    <xf numFmtId="0" fontId="14" fillId="0" borderId="0" xfId="0" applyNumberFormat="1" applyFont="1" applyFill="1" applyAlignment="1" applyProtection="1">
      <alignment horizontal="left" vertical="top"/>
      <protection hidden="1"/>
    </xf>
    <xf numFmtId="0" fontId="5" fillId="0" borderId="0" xfId="0" applyFont="1" applyFill="1" applyAlignment="1" applyProtection="1">
      <alignment vertical="top"/>
      <protection hidden="1"/>
    </xf>
    <xf numFmtId="0" fontId="1" fillId="0" borderId="0" xfId="0" applyFont="1" applyFill="1" applyProtection="1">
      <protection hidden="1"/>
    </xf>
    <xf numFmtId="0" fontId="11" fillId="0" borderId="0" xfId="0" applyFont="1" applyFill="1" applyProtection="1">
      <protection hidden="1"/>
    </xf>
    <xf numFmtId="0" fontId="11" fillId="0" borderId="0" xfId="0" applyFont="1" applyFill="1" applyAlignment="1" applyProtection="1">
      <alignment horizontal="left"/>
      <protection hidden="1"/>
    </xf>
    <xf numFmtId="0" fontId="11" fillId="0" borderId="0" xfId="0" applyFont="1" applyFill="1" applyAlignment="1" applyProtection="1">
      <protection hidden="1"/>
    </xf>
    <xf numFmtId="0" fontId="7" fillId="0" borderId="0" xfId="0" applyFont="1" applyFill="1" applyAlignment="1" applyProtection="1">
      <alignment vertical="top"/>
      <protection hidden="1"/>
    </xf>
    <xf numFmtId="0" fontId="7" fillId="0" borderId="0" xfId="0" applyFont="1" applyFill="1" applyProtection="1">
      <protection hidden="1"/>
    </xf>
    <xf numFmtId="0" fontId="8" fillId="0" borderId="0" xfId="0" applyFont="1" applyAlignment="1" applyProtection="1">
      <alignment vertical="top" wrapText="1"/>
      <protection hidden="1"/>
    </xf>
    <xf numFmtId="0" fontId="1" fillId="0" borderId="3" xfId="0" applyFont="1" applyBorder="1" applyProtection="1">
      <protection hidden="1"/>
    </xf>
    <xf numFmtId="0" fontId="1" fillId="0" borderId="0" xfId="0" applyFont="1" applyBorder="1" applyProtection="1">
      <protection hidden="1"/>
    </xf>
    <xf numFmtId="0" fontId="4" fillId="2" borderId="0" xfId="0" applyFont="1" applyFill="1" applyBorder="1" applyAlignment="1" applyProtection="1">
      <alignment vertical="top"/>
      <protection hidden="1"/>
    </xf>
    <xf numFmtId="49" fontId="4" fillId="2" borderId="0" xfId="0" applyNumberFormat="1" applyFont="1" applyFill="1" applyAlignment="1" applyProtection="1">
      <alignment horizontal="left" vertical="top"/>
      <protection hidden="1"/>
    </xf>
    <xf numFmtId="0" fontId="18" fillId="2" borderId="0" xfId="0" applyFont="1" applyFill="1" applyAlignment="1" applyProtection="1">
      <alignment vertical="top"/>
      <protection hidden="1"/>
    </xf>
    <xf numFmtId="0" fontId="18" fillId="0" borderId="0" xfId="0" applyFont="1" applyAlignment="1" applyProtection="1">
      <alignment vertical="top"/>
      <protection hidden="1"/>
    </xf>
    <xf numFmtId="0" fontId="19" fillId="0" borderId="0" xfId="0" applyFont="1" applyAlignment="1" applyProtection="1">
      <alignment vertical="center"/>
      <protection hidden="1"/>
    </xf>
    <xf numFmtId="0" fontId="1" fillId="0" borderId="2" xfId="0" quotePrefix="1" applyNumberFormat="1" applyFont="1" applyBorder="1" applyAlignment="1" applyProtection="1">
      <alignment horizontal="left" vertical="top"/>
      <protection hidden="1"/>
    </xf>
    <xf numFmtId="3" fontId="1" fillId="0" borderId="4" xfId="0" applyNumberFormat="1" applyFont="1" applyBorder="1" applyAlignment="1" applyProtection="1">
      <alignment vertical="top"/>
      <protection locked="0" hidden="1"/>
    </xf>
    <xf numFmtId="3" fontId="1" fillId="0" borderId="2" xfId="0" applyNumberFormat="1" applyFont="1" applyBorder="1" applyAlignment="1" applyProtection="1">
      <alignment vertical="top"/>
      <protection locked="0" hidden="1"/>
    </xf>
    <xf numFmtId="4" fontId="1" fillId="0" borderId="4" xfId="0" applyNumberFormat="1" applyFont="1" applyBorder="1" applyAlignment="1" applyProtection="1">
      <alignment vertical="top"/>
      <protection locked="0" hidden="1"/>
    </xf>
    <xf numFmtId="3" fontId="1" fillId="0" borderId="4" xfId="0" applyNumberFormat="1" applyFont="1" applyBorder="1" applyAlignment="1" applyProtection="1">
      <alignment vertical="top" wrapText="1"/>
      <protection locked="0" hidden="1"/>
    </xf>
    <xf numFmtId="0" fontId="1" fillId="0" borderId="0" xfId="0" applyFont="1" applyBorder="1" applyAlignment="1" applyProtection="1">
      <alignment vertical="top" wrapText="1"/>
      <protection locked="0" hidden="1"/>
    </xf>
    <xf numFmtId="3" fontId="1" fillId="0" borderId="2" xfId="0" applyNumberFormat="1" applyFont="1" applyBorder="1" applyAlignment="1" applyProtection="1">
      <alignment vertical="top" wrapText="1"/>
      <protection locked="0" hidden="1"/>
    </xf>
    <xf numFmtId="4" fontId="1" fillId="0" borderId="4" xfId="0" applyNumberFormat="1" applyFont="1" applyBorder="1" applyAlignment="1" applyProtection="1">
      <alignment vertical="top" wrapText="1"/>
      <protection locked="0" hidden="1"/>
    </xf>
    <xf numFmtId="0" fontId="1" fillId="0" borderId="3" xfId="0" applyFont="1" applyBorder="1" applyAlignment="1" applyProtection="1">
      <alignment vertical="top" wrapText="1"/>
      <protection hidden="1"/>
    </xf>
    <xf numFmtId="0" fontId="1" fillId="0" borderId="5" xfId="0" applyFont="1" applyBorder="1" applyAlignment="1" applyProtection="1">
      <alignment vertical="top" wrapText="1"/>
      <protection hidden="1"/>
    </xf>
    <xf numFmtId="0" fontId="1" fillId="0" borderId="3" xfId="0" applyFont="1" applyBorder="1" applyAlignment="1" applyProtection="1">
      <alignment vertical="top" wrapText="1"/>
      <protection locked="0" hidden="1"/>
    </xf>
    <xf numFmtId="0" fontId="14" fillId="0" borderId="4" xfId="6">
      <alignment vertical="top" wrapText="1"/>
      <protection hidden="1"/>
    </xf>
    <xf numFmtId="0" fontId="5" fillId="0" borderId="4" xfId="7">
      <alignment vertical="top"/>
      <protection hidden="1"/>
    </xf>
    <xf numFmtId="49" fontId="1" fillId="0" borderId="0" xfId="0" applyNumberFormat="1" applyFont="1" applyBorder="1" applyAlignment="1" applyProtection="1">
      <alignment wrapText="1"/>
      <protection locked="0" hidden="1"/>
    </xf>
    <xf numFmtId="49" fontId="3" fillId="2" borderId="0" xfId="0" applyNumberFormat="1" applyFont="1" applyFill="1" applyAlignment="1" applyProtection="1">
      <alignment horizontal="left" vertical="top" wrapText="1"/>
      <protection hidden="1"/>
    </xf>
    <xf numFmtId="49" fontId="3" fillId="2" borderId="0" xfId="0" applyNumberFormat="1" applyFont="1" applyFill="1" applyBorder="1" applyAlignment="1" applyProtection="1">
      <alignment horizontal="left" vertical="top" wrapText="1"/>
      <protection hidden="1"/>
    </xf>
    <xf numFmtId="49" fontId="7" fillId="0" borderId="0" xfId="0" applyNumberFormat="1" applyFont="1" applyAlignment="1" applyProtection="1">
      <alignment vertical="top" wrapText="1"/>
      <protection hidden="1"/>
    </xf>
    <xf numFmtId="49" fontId="8" fillId="0" borderId="4" xfId="0" applyNumberFormat="1" applyFont="1" applyBorder="1" applyAlignment="1" applyProtection="1">
      <alignment vertical="top" wrapText="1"/>
      <protection hidden="1"/>
    </xf>
    <xf numFmtId="49" fontId="16" fillId="0" borderId="0" xfId="0" applyNumberFormat="1" applyFont="1" applyBorder="1" applyAlignment="1" applyProtection="1">
      <alignment vertical="top" wrapText="1"/>
      <protection hidden="1"/>
    </xf>
    <xf numFmtId="0" fontId="5" fillId="0" borderId="4" xfId="7" applyAlignment="1">
      <alignment vertical="top" wrapText="1"/>
      <protection hidden="1"/>
    </xf>
    <xf numFmtId="0" fontId="8" fillId="0" borderId="4" xfId="0" applyFont="1" applyBorder="1" applyAlignment="1" applyProtection="1">
      <alignment horizontal="left" vertical="top" wrapText="1"/>
      <protection hidden="1"/>
    </xf>
    <xf numFmtId="49" fontId="8" fillId="0" borderId="0" xfId="0" applyNumberFormat="1" applyFont="1" applyBorder="1" applyAlignment="1" applyProtection="1">
      <alignment vertical="top" wrapText="1"/>
      <protection hidden="1"/>
    </xf>
    <xf numFmtId="0" fontId="8" fillId="0" borderId="0" xfId="0" applyFont="1" applyBorder="1" applyAlignment="1" applyProtection="1">
      <alignment horizontal="left" vertical="top" wrapText="1"/>
      <protection hidden="1"/>
    </xf>
    <xf numFmtId="0" fontId="1" fillId="0" borderId="0" xfId="0" applyFont="1" applyAlignment="1" applyProtection="1">
      <alignment vertical="top" wrapText="1"/>
      <protection locked="0" hidden="1"/>
    </xf>
    <xf numFmtId="0" fontId="1" fillId="0" borderId="4" xfId="0" applyNumberFormat="1" applyFont="1" applyBorder="1" applyAlignment="1" applyProtection="1">
      <alignment horizontal="left" vertical="top" wrapText="1"/>
      <protection hidden="1"/>
    </xf>
    <xf numFmtId="0" fontId="14" fillId="0" borderId="4" xfId="6" applyAlignment="1">
      <alignment vertical="top" wrapText="1"/>
      <protection hidden="1"/>
    </xf>
    <xf numFmtId="0" fontId="15" fillId="0" borderId="0" xfId="0" applyFont="1" applyAlignment="1" applyProtection="1">
      <alignment vertical="top" wrapText="1"/>
      <protection hidden="1"/>
    </xf>
    <xf numFmtId="0" fontId="15" fillId="0" borderId="0" xfId="0" applyFont="1" applyBorder="1" applyAlignment="1" applyProtection="1">
      <alignment vertical="top" wrapText="1"/>
      <protection hidden="1"/>
    </xf>
    <xf numFmtId="0" fontId="1" fillId="0" borderId="3" xfId="0" applyNumberFormat="1" applyFont="1" applyBorder="1" applyAlignment="1" applyProtection="1">
      <alignment horizontal="left" vertical="top" wrapText="1"/>
      <protection hidden="1"/>
    </xf>
    <xf numFmtId="3" fontId="1" fillId="0" borderId="3" xfId="0" applyNumberFormat="1" applyFont="1" applyBorder="1" applyAlignment="1" applyProtection="1">
      <alignment vertical="top" wrapText="1"/>
      <protection hidden="1"/>
    </xf>
    <xf numFmtId="49" fontId="20" fillId="0" borderId="0" xfId="0" applyNumberFormat="1" applyFont="1" applyBorder="1" applyAlignment="1" applyProtection="1">
      <alignment vertical="top" wrapText="1"/>
      <protection hidden="1"/>
    </xf>
    <xf numFmtId="0" fontId="1" fillId="0" borderId="0" xfId="0" applyFont="1" applyBorder="1" applyAlignment="1" applyProtection="1">
      <alignment horizontal="left" vertical="top" wrapText="1"/>
      <protection hidden="1"/>
    </xf>
    <xf numFmtId="4" fontId="1" fillId="0" borderId="0" xfId="0" applyNumberFormat="1" applyFont="1" applyBorder="1" applyAlignment="1" applyProtection="1">
      <alignment vertical="top" wrapText="1"/>
      <protection hidden="1"/>
    </xf>
    <xf numFmtId="4" fontId="1" fillId="0" borderId="2" xfId="0" applyNumberFormat="1" applyFont="1" applyBorder="1" applyAlignment="1" applyProtection="1">
      <alignment vertical="top" wrapText="1"/>
      <protection locked="0" hidden="1"/>
    </xf>
    <xf numFmtId="49" fontId="1" fillId="0" borderId="3" xfId="0" applyNumberFormat="1" applyFont="1" applyBorder="1" applyAlignment="1" applyProtection="1">
      <alignment vertical="top" wrapText="1"/>
      <protection hidden="1"/>
    </xf>
    <xf numFmtId="4" fontId="1" fillId="0" borderId="3" xfId="0" applyNumberFormat="1" applyFont="1" applyBorder="1" applyAlignment="1" applyProtection="1">
      <alignment vertical="top" wrapText="1"/>
      <protection hidden="1"/>
    </xf>
    <xf numFmtId="4" fontId="1" fillId="0" borderId="0" xfId="0" applyNumberFormat="1" applyFont="1" applyBorder="1" applyAlignment="1" applyProtection="1">
      <alignment vertical="top" wrapText="1"/>
      <protection locked="0" hidden="1"/>
    </xf>
    <xf numFmtId="0" fontId="8" fillId="0" borderId="3" xfId="0" applyFont="1" applyBorder="1" applyAlignment="1" applyProtection="1">
      <alignment vertical="top" wrapText="1"/>
      <protection hidden="1"/>
    </xf>
    <xf numFmtId="3" fontId="1" fillId="0" borderId="0" xfId="0" applyNumberFormat="1" applyFont="1" applyBorder="1" applyAlignment="1" applyProtection="1">
      <alignment vertical="top" wrapText="1"/>
      <protection hidden="1"/>
    </xf>
    <xf numFmtId="0" fontId="1" fillId="0" borderId="0" xfId="0" applyFont="1" applyAlignment="1" applyProtection="1">
      <alignment horizontal="left" vertical="top" wrapText="1"/>
      <protection hidden="1"/>
    </xf>
    <xf numFmtId="49" fontId="11" fillId="2" borderId="0" xfId="0" applyNumberFormat="1" applyFont="1" applyFill="1" applyBorder="1" applyAlignment="1" applyProtection="1">
      <alignment horizontal="left" vertical="top" wrapText="1"/>
      <protection hidden="1"/>
    </xf>
    <xf numFmtId="15" fontId="1" fillId="0" borderId="4" xfId="0" applyNumberFormat="1" applyFont="1" applyBorder="1" applyAlignment="1" applyProtection="1">
      <alignment horizontal="left" vertical="top" wrapText="1"/>
      <protection hidden="1"/>
    </xf>
    <xf numFmtId="0" fontId="1" fillId="0" borderId="6" xfId="0" applyFont="1" applyBorder="1" applyAlignment="1" applyProtection="1">
      <alignment vertical="top" wrapText="1"/>
      <protection hidden="1"/>
    </xf>
    <xf numFmtId="3" fontId="1" fillId="0" borderId="4" xfId="0" applyNumberFormat="1" applyFont="1" applyBorder="1" applyAlignment="1" applyProtection="1">
      <alignment horizontal="left" vertical="top" wrapText="1"/>
      <protection hidden="1"/>
    </xf>
    <xf numFmtId="0" fontId="14" fillId="0" borderId="0" xfId="6" applyBorder="1" applyProtection="1">
      <alignment vertical="top" wrapText="1"/>
      <protection hidden="1"/>
    </xf>
    <xf numFmtId="0" fontId="14" fillId="0" borderId="4" xfId="6" applyProtection="1">
      <alignment vertical="top" wrapText="1"/>
      <protection hidden="1"/>
    </xf>
    <xf numFmtId="0" fontId="1" fillId="0" borderId="0" xfId="0" quotePrefix="1" applyNumberFormat="1" applyFont="1" applyBorder="1" applyAlignment="1" applyProtection="1">
      <alignment horizontal="left" vertical="top"/>
      <protection hidden="1"/>
    </xf>
    <xf numFmtId="0" fontId="14" fillId="0" borderId="0" xfId="0" quotePrefix="1" applyFont="1" applyBorder="1" applyAlignment="1" applyProtection="1">
      <alignment horizontal="left" vertical="top" wrapText="1"/>
      <protection hidden="1"/>
    </xf>
    <xf numFmtId="0" fontId="1" fillId="0" borderId="0" xfId="0" applyNumberFormat="1" applyFont="1" applyBorder="1" applyAlignment="1" applyProtection="1">
      <alignment vertical="top" wrapText="1"/>
      <protection hidden="1"/>
    </xf>
    <xf numFmtId="0" fontId="14" fillId="0" borderId="2" xfId="0" applyFont="1" applyBorder="1" applyAlignment="1" applyProtection="1">
      <alignment horizontal="left" vertical="top"/>
      <protection hidden="1"/>
    </xf>
    <xf numFmtId="0" fontId="3" fillId="2" borderId="0" xfId="0" applyFont="1" applyFill="1" applyBorder="1" applyAlignment="1" applyProtection="1">
      <alignment vertical="top"/>
      <protection hidden="1"/>
    </xf>
    <xf numFmtId="0" fontId="14" fillId="0" borderId="0" xfId="0" applyFont="1" applyBorder="1" applyAlignment="1" applyProtection="1">
      <alignment vertical="top" wrapText="1"/>
      <protection hidden="1"/>
    </xf>
    <xf numFmtId="3" fontId="1" fillId="0" borderId="4" xfId="0" applyNumberFormat="1" applyFont="1" applyBorder="1" applyProtection="1">
      <protection locked="0" hidden="1"/>
    </xf>
    <xf numFmtId="14" fontId="1" fillId="0" borderId="4" xfId="0" applyNumberFormat="1" applyFont="1" applyBorder="1" applyProtection="1">
      <protection locked="0" hidden="1"/>
    </xf>
    <xf numFmtId="169" fontId="1" fillId="0" borderId="4" xfId="0" applyNumberFormat="1" applyFont="1" applyBorder="1" applyProtection="1">
      <protection locked="0" hidden="1"/>
    </xf>
    <xf numFmtId="4" fontId="1" fillId="0" borderId="4" xfId="0" applyNumberFormat="1" applyFont="1" applyBorder="1" applyProtection="1">
      <protection locked="0" hidden="1"/>
    </xf>
    <xf numFmtId="0" fontId="1" fillId="0" borderId="4" xfId="0" applyFont="1" applyBorder="1" applyProtection="1">
      <protection locked="0" hidden="1"/>
    </xf>
    <xf numFmtId="0" fontId="1" fillId="0" borderId="2" xfId="0" applyFont="1" applyBorder="1" applyProtection="1">
      <protection locked="0" hidden="1"/>
    </xf>
    <xf numFmtId="4" fontId="13" fillId="0" borderId="4" xfId="0" applyNumberFormat="1" applyFont="1" applyFill="1" applyBorder="1" applyAlignment="1" applyProtection="1">
      <protection locked="0" hidden="1"/>
    </xf>
    <xf numFmtId="49" fontId="1" fillId="0" borderId="4" xfId="0" applyNumberFormat="1" applyFont="1" applyBorder="1" applyAlignment="1" applyProtection="1">
      <alignment wrapText="1"/>
      <protection locked="0" hidden="1"/>
    </xf>
    <xf numFmtId="0" fontId="26" fillId="0" borderId="0" xfId="0" applyFont="1" applyBorder="1" applyAlignment="1" applyProtection="1">
      <alignment vertical="top" wrapText="1"/>
      <protection hidden="1"/>
    </xf>
    <xf numFmtId="169" fontId="1" fillId="0" borderId="0" xfId="0" applyNumberFormat="1" applyFont="1" applyBorder="1" applyProtection="1">
      <protection locked="0" hidden="1"/>
    </xf>
    <xf numFmtId="4" fontId="1" fillId="0" borderId="0" xfId="0" applyNumberFormat="1" applyFont="1" applyBorder="1" applyProtection="1">
      <protection locked="0" hidden="1"/>
    </xf>
    <xf numFmtId="49" fontId="13" fillId="0" borderId="0" xfId="0" quotePrefix="1" applyNumberFormat="1" applyFont="1" applyFill="1" applyAlignment="1" applyProtection="1">
      <alignment horizontal="left" vertical="top"/>
      <protection hidden="1"/>
    </xf>
    <xf numFmtId="0" fontId="7" fillId="0" borderId="0" xfId="0" quotePrefix="1" applyFont="1" applyFill="1" applyAlignment="1" applyProtection="1">
      <alignment vertical="top"/>
      <protection hidden="1"/>
    </xf>
    <xf numFmtId="0" fontId="27" fillId="0" borderId="0" xfId="0" applyFont="1" applyAlignment="1" applyProtection="1">
      <alignment vertical="top"/>
      <protection hidden="1"/>
    </xf>
    <xf numFmtId="0" fontId="3" fillId="2" borderId="0" xfId="0" applyFont="1" applyFill="1" applyBorder="1" applyAlignment="1" applyProtection="1">
      <protection hidden="1"/>
    </xf>
    <xf numFmtId="0" fontId="5" fillId="0" borderId="0" xfId="0" applyFont="1" applyFill="1" applyBorder="1" applyAlignment="1" applyProtection="1">
      <alignment horizontal="left"/>
      <protection hidden="1"/>
    </xf>
    <xf numFmtId="0" fontId="14" fillId="0" borderId="0" xfId="0" applyFont="1" applyFill="1" applyBorder="1" applyAlignment="1" applyProtection="1">
      <alignment horizontal="left" vertical="top"/>
      <protection hidden="1"/>
    </xf>
    <xf numFmtId="0" fontId="11" fillId="0" borderId="0" xfId="0" applyFont="1" applyFill="1" applyBorder="1" applyAlignment="1" applyProtection="1">
      <alignment horizontal="left"/>
      <protection hidden="1"/>
    </xf>
    <xf numFmtId="0" fontId="1" fillId="0" borderId="0" xfId="0" applyFont="1" applyFill="1" applyBorder="1" applyProtection="1">
      <protection hidden="1"/>
    </xf>
    <xf numFmtId="0" fontId="5" fillId="0" borderId="0" xfId="0" applyFont="1" applyFill="1" applyBorder="1" applyAlignment="1" applyProtection="1">
      <protection hidden="1"/>
    </xf>
    <xf numFmtId="0" fontId="11" fillId="0" borderId="0" xfId="0" applyFont="1" applyFill="1" applyBorder="1" applyAlignment="1" applyProtection="1">
      <protection hidden="1"/>
    </xf>
    <xf numFmtId="3" fontId="1" fillId="0" borderId="0" xfId="0" applyNumberFormat="1" applyFont="1" applyBorder="1" applyProtection="1">
      <protection locked="0" hidden="1"/>
    </xf>
    <xf numFmtId="14" fontId="1" fillId="0" borderId="0" xfId="0" applyNumberFormat="1" applyFont="1" applyBorder="1" applyProtection="1">
      <protection locked="0" hidden="1"/>
    </xf>
    <xf numFmtId="0" fontId="1" fillId="0" borderId="3" xfId="0" applyFont="1" applyBorder="1" applyProtection="1">
      <protection locked="0" hidden="1"/>
    </xf>
    <xf numFmtId="4" fontId="13" fillId="0" borderId="0" xfId="0" applyNumberFormat="1" applyFont="1" applyFill="1" applyBorder="1" applyAlignment="1" applyProtection="1">
      <protection locked="0" hidden="1"/>
    </xf>
    <xf numFmtId="49" fontId="7" fillId="0" borderId="0" xfId="0" quotePrefix="1" applyNumberFormat="1" applyFont="1" applyAlignment="1" applyProtection="1">
      <alignment vertical="top"/>
      <protection hidden="1"/>
    </xf>
    <xf numFmtId="0" fontId="1" fillId="0" borderId="0" xfId="0" applyFont="1" applyBorder="1" applyProtection="1">
      <protection locked="0" hidden="1"/>
    </xf>
    <xf numFmtId="0" fontId="25" fillId="0" borderId="0" xfId="0" applyFont="1" applyBorder="1" applyAlignment="1" applyProtection="1">
      <alignment vertical="top" wrapText="1"/>
      <protection hidden="1"/>
    </xf>
    <xf numFmtId="0" fontId="5" fillId="0" borderId="4" xfId="0" applyFont="1" applyBorder="1" applyAlignment="1" applyProtection="1">
      <alignment vertical="top" wrapText="1"/>
      <protection hidden="1"/>
    </xf>
    <xf numFmtId="0" fontId="5" fillId="0" borderId="0" xfId="0" applyFont="1" applyBorder="1" applyAlignment="1" applyProtection="1">
      <alignment vertical="top" wrapText="1"/>
      <protection hidden="1"/>
    </xf>
    <xf numFmtId="0" fontId="14" fillId="0" borderId="2" xfId="6" applyFont="1" applyBorder="1">
      <alignment vertical="top" wrapText="1"/>
      <protection hidden="1"/>
    </xf>
    <xf numFmtId="0" fontId="14" fillId="0" borderId="2" xfId="0" quotePrefix="1" applyNumberFormat="1" applyFont="1" applyBorder="1" applyAlignment="1" applyProtection="1">
      <alignment horizontal="left" vertical="top"/>
      <protection hidden="1"/>
    </xf>
    <xf numFmtId="0" fontId="13" fillId="0" borderId="0" xfId="0" quotePrefix="1" applyFont="1" applyFill="1" applyAlignment="1" applyProtection="1">
      <alignment vertical="top"/>
      <protection hidden="1"/>
    </xf>
    <xf numFmtId="49" fontId="13" fillId="0" borderId="0" xfId="0" applyNumberFormat="1" applyFont="1" applyAlignment="1" applyProtection="1">
      <alignment vertical="top"/>
      <protection hidden="1"/>
    </xf>
    <xf numFmtId="49" fontId="13" fillId="0" borderId="0" xfId="0" applyNumberFormat="1" applyFont="1" applyAlignment="1" applyProtection="1">
      <alignment horizontal="right" vertical="top"/>
      <protection hidden="1"/>
    </xf>
    <xf numFmtId="49" fontId="1" fillId="3" borderId="1" xfId="0" applyNumberFormat="1" applyFont="1" applyFill="1" applyBorder="1" applyAlignment="1" applyProtection="1">
      <alignment vertical="top"/>
      <protection locked="0" hidden="1"/>
    </xf>
    <xf numFmtId="0" fontId="1" fillId="0" borderId="0" xfId="0" applyFont="1" applyAlignment="1" applyProtection="1">
      <alignment vertical="top"/>
      <protection locked="0" hidden="1"/>
    </xf>
    <xf numFmtId="49" fontId="1" fillId="0" borderId="4" xfId="0" applyNumberFormat="1" applyFont="1" applyBorder="1" applyAlignment="1" applyProtection="1">
      <protection locked="0" hidden="1"/>
    </xf>
    <xf numFmtId="49" fontId="1" fillId="0" borderId="2" xfId="0" applyNumberFormat="1" applyFont="1" applyBorder="1" applyAlignment="1" applyProtection="1">
      <protection locked="0" hidden="1"/>
    </xf>
    <xf numFmtId="0" fontId="1" fillId="0" borderId="0" xfId="0" applyFont="1" applyProtection="1">
      <protection locked="0" hidden="1"/>
    </xf>
    <xf numFmtId="49" fontId="1" fillId="0" borderId="0" xfId="0" applyNumberFormat="1" applyFont="1" applyBorder="1" applyAlignment="1" applyProtection="1">
      <protection locked="0" hidden="1"/>
    </xf>
    <xf numFmtId="0" fontId="1" fillId="0" borderId="0" xfId="0" applyFont="1" applyBorder="1" applyAlignment="1" applyProtection="1">
      <alignment vertical="top"/>
      <protection locked="0" hidden="1"/>
    </xf>
  </cellXfs>
  <cellStyles count="8">
    <cellStyle name="Euro" xfId="3"/>
    <cellStyle name="Hyperlink" xfId="1" builtinId="8" hidden="1" customBuiltin="1"/>
    <cellStyle name="Hyperlink Q" xfId="6"/>
    <cellStyle name="Hyperlink Q Überschrift" xfId="7"/>
    <cellStyle name="Komma 2" xfId="4"/>
    <cellStyle name="Normal_erfassungsmatrix 04" xfId="5"/>
    <cellStyle name="Standard" xfId="0" builtinId="0"/>
    <cellStyle name="Standard 2" xfId="2"/>
  </cellStyles>
  <dxfs count="104">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0" formatCode="General"/>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0" formatCode="General"/>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0" formatCode="General"/>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0" formatCode="General"/>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0" formatCode="General"/>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170" formatCode="[$-F400]h:mm:ss\ AM/PM"/>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bottom style="thin">
          <color theme="0" tint="-0.24994659260841701"/>
        </bottom>
        <vertical/>
        <horizontal/>
      </border>
    </dxf>
    <dxf>
      <font>
        <strike val="0"/>
      </font>
      <numFmt numFmtId="0" formatCode="General"/>
      <fill>
        <patternFill>
          <bgColor rgb="FFFF0000"/>
        </patternFill>
      </fill>
      <border>
        <left/>
        <right/>
        <top/>
        <bottom style="thin">
          <color theme="0" tint="-0.24994659260841701"/>
        </bottom>
        <vertical/>
        <horizontal/>
      </border>
    </dxf>
    <dxf>
      <font>
        <strike val="0"/>
      </font>
      <numFmt numFmtId="4" formatCode="#,##0.00"/>
      <fill>
        <patternFill>
          <bgColor rgb="FFFF0000"/>
        </patternFill>
      </fill>
    </dxf>
    <dxf>
      <font>
        <strike val="0"/>
      </font>
      <numFmt numFmtId="4" formatCode="#,##0.00"/>
      <fill>
        <patternFill>
          <bgColor rgb="FFFF0000"/>
        </patternFill>
      </fill>
    </dxf>
    <dxf>
      <font>
        <strike val="0"/>
      </font>
      <numFmt numFmtId="4" formatCode="#,##0.00"/>
      <fill>
        <patternFill>
          <bgColor rgb="FFFF0000"/>
        </patternFill>
      </fill>
    </dxf>
    <dxf>
      <font>
        <strike val="0"/>
      </font>
      <numFmt numFmtId="4" formatCode="#,##0.00"/>
      <fill>
        <patternFill>
          <bgColor rgb="FFFF0000"/>
        </patternFill>
      </fill>
    </dxf>
    <dxf>
      <font>
        <strike val="0"/>
      </font>
      <numFmt numFmtId="3" formatCode="#,##0"/>
      <fill>
        <patternFill>
          <bgColor rgb="FFFF0000"/>
        </patternFill>
      </fill>
    </dxf>
    <dxf>
      <font>
        <strike val="0"/>
      </font>
      <numFmt numFmtId="3" formatCode="#,##0"/>
      <fill>
        <patternFill>
          <bgColor rgb="FFFF0000"/>
        </patternFill>
      </fill>
    </dxf>
    <dxf>
      <font>
        <strike val="0"/>
      </font>
      <numFmt numFmtId="3" formatCode="#,##0"/>
      <fill>
        <patternFill>
          <bgColor rgb="FFFF0000"/>
        </patternFill>
      </fill>
    </dxf>
    <dxf>
      <font>
        <strike val="0"/>
      </font>
      <numFmt numFmtId="3" formatCode="#,##0"/>
      <fill>
        <patternFill>
          <bgColor rgb="FFFF0000"/>
        </patternFill>
      </fill>
    </dxf>
    <dxf>
      <numFmt numFmtId="3" formatCode="#,##0"/>
      <fill>
        <patternFill>
          <bgColor rgb="FFFF0000"/>
        </patternFill>
      </fill>
    </dxf>
    <dxf>
      <font>
        <strike val="0"/>
      </font>
      <numFmt numFmtId="4" formatCode="#,##0.00"/>
      <fill>
        <patternFill>
          <bgColor rgb="FFFF0000"/>
        </patternFill>
      </fill>
    </dxf>
    <dxf>
      <font>
        <strike val="0"/>
      </font>
      <numFmt numFmtId="3" formatCode="#,##0"/>
      <fill>
        <patternFill>
          <bgColor rgb="FFFF0000"/>
        </patternFill>
      </fill>
    </dxf>
    <dxf>
      <font>
        <strike val="0"/>
      </font>
      <numFmt numFmtId="4" formatCode="#,##0.00"/>
      <fill>
        <patternFill>
          <bgColor rgb="FFFF0000"/>
        </patternFill>
      </fill>
    </dxf>
    <dxf>
      <font>
        <strike val="0"/>
      </font>
      <numFmt numFmtId="3" formatCode="#,##0"/>
      <fill>
        <patternFill>
          <bgColor rgb="FFFF0000"/>
        </patternFill>
      </fill>
    </dxf>
    <dxf>
      <font>
        <strike val="0"/>
      </font>
      <numFmt numFmtId="4" formatCode="#,##0.00"/>
      <fill>
        <patternFill>
          <bgColor rgb="FFFF0000"/>
        </patternFill>
      </fill>
    </dxf>
    <dxf>
      <font>
        <strike val="0"/>
      </font>
      <numFmt numFmtId="3" formatCode="#,##0"/>
      <fill>
        <patternFill>
          <bgColor rgb="FFFF0000"/>
        </patternFill>
      </fill>
    </dxf>
    <dxf>
      <font>
        <strike val="0"/>
      </font>
      <numFmt numFmtId="3" formatCode="#,##0"/>
      <fill>
        <patternFill>
          <bgColor rgb="FFFF0000"/>
        </patternFill>
      </fill>
    </dxf>
    <dxf>
      <font>
        <strike val="0"/>
      </font>
      <numFmt numFmtId="3" formatCode="#,##0"/>
      <fill>
        <patternFill>
          <bgColor rgb="FFFF0000"/>
        </patternFill>
      </fill>
    </dxf>
    <dxf>
      <font>
        <strike val="0"/>
      </font>
      <numFmt numFmtId="3" formatCode="#,##0"/>
      <fill>
        <patternFill>
          <bgColor rgb="FFFF0000"/>
        </patternFill>
      </fill>
    </dxf>
    <dxf>
      <font>
        <strike val="0"/>
      </font>
      <numFmt numFmtId="4" formatCode="#,##0.00"/>
      <fill>
        <patternFill>
          <bgColor rgb="FFFF0000"/>
        </patternFill>
      </fill>
    </dxf>
    <dxf>
      <font>
        <strike val="0"/>
      </font>
      <numFmt numFmtId="4" formatCode="#,##0.00"/>
      <fill>
        <patternFill>
          <bgColor rgb="FFFF0000"/>
        </patternFill>
      </fill>
    </dxf>
    <dxf>
      <font>
        <strike val="0"/>
      </font>
      <numFmt numFmtId="4" formatCode="#,##0.00"/>
      <fill>
        <patternFill>
          <bgColor rgb="FFFF0000"/>
        </patternFill>
      </fill>
    </dxf>
    <dxf>
      <font>
        <strike val="0"/>
      </font>
      <numFmt numFmtId="4" formatCode="#,##0.00"/>
      <fill>
        <patternFill>
          <bgColor rgb="FFFF0000"/>
        </patternFill>
      </fill>
    </dxf>
    <dxf>
      <font>
        <strike val="0"/>
      </font>
      <numFmt numFmtId="4" formatCode="#,##0.00"/>
      <fill>
        <patternFill>
          <bgColor rgb="FFFF0000"/>
        </patternFill>
      </fill>
    </dxf>
    <dxf>
      <font>
        <strike val="0"/>
      </font>
      <numFmt numFmtId="4" formatCode="#,##0.00"/>
      <fill>
        <patternFill>
          <bgColor rgb="FFFF0000"/>
        </patternFill>
      </fill>
    </dxf>
    <dxf>
      <font>
        <strike val="0"/>
      </font>
      <numFmt numFmtId="4" formatCode="#,##0.00"/>
      <fill>
        <patternFill>
          <bgColor rgb="FFFF0000"/>
        </patternFill>
      </fill>
    </dxf>
    <dxf>
      <font>
        <strike val="0"/>
      </font>
      <numFmt numFmtId="4" formatCode="#,##0.00"/>
      <fill>
        <patternFill>
          <bgColor rgb="FFFF0000"/>
        </patternFill>
      </fill>
    </dxf>
    <dxf>
      <font>
        <strike val="0"/>
      </font>
      <numFmt numFmtId="4" formatCode="#,##0.00"/>
      <fill>
        <patternFill>
          <bgColor rgb="FFFF0000"/>
        </patternFill>
      </fill>
    </dxf>
    <dxf>
      <font>
        <strike val="0"/>
      </font>
      <numFmt numFmtId="3" formatCode="#,##0"/>
      <fill>
        <patternFill>
          <bgColor rgb="FFFF0000"/>
        </patternFill>
      </fill>
    </dxf>
    <dxf>
      <font>
        <strike val="0"/>
      </font>
      <numFmt numFmtId="3" formatCode="#,##0"/>
      <fill>
        <patternFill>
          <bgColor rgb="FFFF0000"/>
        </patternFill>
      </fill>
    </dxf>
    <dxf>
      <font>
        <strike val="0"/>
      </font>
      <numFmt numFmtId="3" formatCode="#,##0"/>
      <fill>
        <patternFill>
          <bgColor rgb="FFFF0000"/>
        </patternFill>
      </fill>
    </dxf>
    <dxf>
      <font>
        <strike val="0"/>
      </font>
      <numFmt numFmtId="3" formatCode="#,##0"/>
      <fill>
        <patternFill>
          <bgColor rgb="FFFF0000"/>
        </patternFill>
      </fill>
    </dxf>
    <dxf>
      <font>
        <strike val="0"/>
      </font>
      <numFmt numFmtId="4" formatCode="#,##0.00"/>
      <fill>
        <patternFill>
          <bgColor rgb="FFFF0000"/>
        </patternFill>
      </fill>
    </dxf>
    <dxf>
      <font>
        <strike val="0"/>
      </font>
      <numFmt numFmtId="4" formatCode="#,##0.00"/>
      <fill>
        <patternFill>
          <bgColor rgb="FFFF0000"/>
        </patternFill>
      </fill>
    </dxf>
    <dxf>
      <font>
        <strike val="0"/>
      </font>
      <numFmt numFmtId="3" formatCode="#,##0"/>
      <fill>
        <patternFill>
          <bgColor rgb="FFFF0000"/>
        </patternFill>
      </fill>
      <border>
        <left/>
        <right/>
        <top/>
        <bottom style="thin">
          <color theme="0" tint="-0.24994659260841701"/>
        </bottom>
        <vertical/>
        <horizontal/>
      </border>
    </dxf>
    <dxf>
      <font>
        <strike val="0"/>
      </font>
      <numFmt numFmtId="4" formatCode="#,##0.00"/>
      <fill>
        <patternFill>
          <bgColor rgb="FFFF0000"/>
        </patternFill>
      </fill>
      <border>
        <left/>
        <right/>
        <top style="thin">
          <color theme="0" tint="-0.24994659260841701"/>
        </top>
        <bottom style="thin">
          <color theme="0" tint="-0.24994659260841701"/>
        </bottom>
        <vertical/>
        <horizontal/>
      </border>
    </dxf>
    <dxf>
      <font>
        <strike val="0"/>
      </font>
      <numFmt numFmtId="4" formatCode="#,##0.00"/>
      <fill>
        <patternFill>
          <bgColor rgb="FFFF0000"/>
        </patternFill>
      </fill>
      <border>
        <left/>
        <right/>
        <top style="thin">
          <color theme="0"/>
        </top>
        <bottom style="thin">
          <color theme="0" tint="-0.24994659260841701"/>
        </bottom>
        <vertical/>
        <horizontal/>
      </border>
    </dxf>
    <dxf>
      <fill>
        <patternFill>
          <bgColor rgb="FFFF0000"/>
        </patternFill>
      </fill>
    </dxf>
    <dxf>
      <fill>
        <patternFill>
          <bgColor rgb="FFFF0000"/>
        </patternFill>
      </fill>
    </dxf>
  </dxfs>
  <tableStyles count="0" defaultTableStyle="TableStyleMedium9" defaultPivotStyle="PivotStyleLight16"/>
  <colors>
    <mruColors>
      <color rgb="FF417DBE"/>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7</xdr:col>
      <xdr:colOff>1171575</xdr:colOff>
      <xdr:row>37</xdr:row>
      <xdr:rowOff>536391</xdr:rowOff>
    </xdr:from>
    <xdr:ext cx="4410075" cy="713913"/>
    <mc:AlternateContent xmlns:mc="http://schemas.openxmlformats.org/markup-compatibility/2006" xmlns:a14="http://schemas.microsoft.com/office/drawing/2010/main">
      <mc:Choice Requires="a14">
        <xdr:sp macro="" textlink="">
          <xdr:nvSpPr>
            <xdr:cNvPr id="4" name="Textfeld 3"/>
            <xdr:cNvSpPr txBox="1">
              <a:spLocks noChangeAspect="1"/>
            </xdr:cNvSpPr>
          </xdr:nvSpPr>
          <xdr:spPr>
            <a:xfrm>
              <a:off x="5314950" y="43617966"/>
              <a:ext cx="4410075" cy="713913"/>
            </a:xfrm>
            <a:prstGeom prst="rect">
              <a:avLst/>
            </a:prstGeom>
            <a:noFill/>
            <a:ln>
              <a:noFill/>
            </a:ln>
            <a:effectLst/>
          </xdr:spPr>
          <xdr:txBody>
            <a:bodyPr vertOverflow="clip" horzOverflow="clip" wrap="square" rtlCol="0" anchor="ctr"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SAIDI</m:t>
                    </m:r>
                    <m: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m:t>
                    </m:r>
                    <m:f>
                      <m:fPr>
                        <m:ctrlPr>
                          <a:rPr kumimoji="0" lang="de-DE" sz="1800" b="0" i="1" u="none" strike="noStrike" kern="0" cap="none" spc="0" normalizeH="0" baseline="0" noProof="0">
                            <a:ln>
                              <a:noFill/>
                            </a:ln>
                            <a:solidFill>
                              <a:sysClr val="windowText" lastClr="000000"/>
                            </a:solidFill>
                            <a:effectLst/>
                            <a:uLnTx/>
                            <a:uFillTx/>
                            <a:latin typeface="Cambria Math"/>
                            <a:ea typeface="+mn-ea"/>
                            <a:cs typeface="+mn-cs"/>
                          </a:rPr>
                        </m:ctrlPr>
                      </m:fPr>
                      <m:num>
                        <m:nary>
                          <m:naryPr>
                            <m:chr m:val="∑"/>
                            <m:limLoc m:val="subSup"/>
                            <m:ctrlPr>
                              <a:rPr kumimoji="0" lang="de-DE" sz="1800" b="0" i="1" u="none" strike="noStrike" kern="0" cap="none" spc="0" normalizeH="0" baseline="0" noProof="0">
                                <a:ln>
                                  <a:noFill/>
                                </a:ln>
                                <a:solidFill>
                                  <a:sysClr val="windowText" lastClr="000000"/>
                                </a:solidFill>
                                <a:effectLst/>
                                <a:uLnTx/>
                                <a:uFillTx/>
                                <a:latin typeface="Cambria Math"/>
                                <a:ea typeface="+mn-ea"/>
                                <a:cs typeface="+mn-cs"/>
                              </a:rPr>
                            </m:ctrlPr>
                          </m:naryPr>
                          <m:sub>
                            <m:r>
                              <m:rPr>
                                <m:sty m:val="p"/>
                                <m:brk m:alnAt="25"/>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i</m:t>
                            </m:r>
                            <m: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=1</m:t>
                            </m:r>
                          </m:sub>
                          <m:sup>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n</m:t>
                            </m:r>
                          </m:sup>
                          <m:e>
                            <m:d>
                              <m:dPr>
                                <m:ctrlPr>
                                  <a:rPr kumimoji="0" lang="de-DE" sz="1800" b="0" i="1" u="none" strike="noStrike" kern="0" cap="none" spc="0" normalizeH="0" baseline="0" noProof="0">
                                    <a:ln>
                                      <a:noFill/>
                                    </a:ln>
                                    <a:solidFill>
                                      <a:sysClr val="windowText" lastClr="000000"/>
                                    </a:solidFill>
                                    <a:effectLst/>
                                    <a:uLnTx/>
                                    <a:uFillTx/>
                                    <a:latin typeface="Cambria Math"/>
                                    <a:ea typeface="+mn-ea"/>
                                    <a:cs typeface="+mn-cs"/>
                                  </a:rPr>
                                </m:ctrlPr>
                              </m:dPr>
                              <m:e>
                                <m:sSub>
                                  <m:sSubPr>
                                    <m:ctrlPr>
                                      <a:rPr kumimoji="0" lang="de-DE" sz="1800" b="0" i="1" u="none" strike="noStrike" kern="0" cap="none" spc="0" normalizeH="0" baseline="0" noProof="0">
                                        <a:ln>
                                          <a:noFill/>
                                        </a:ln>
                                        <a:solidFill>
                                          <a:sysClr val="windowText" lastClr="000000"/>
                                        </a:solidFill>
                                        <a:effectLst/>
                                        <a:uLnTx/>
                                        <a:uFillTx/>
                                        <a:latin typeface="Cambria Math"/>
                                        <a:ea typeface="+mn-ea"/>
                                        <a:cs typeface="+mn-cs"/>
                                      </a:rPr>
                                    </m:ctrlPr>
                                  </m:sSubPr>
                                  <m:e>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VU</m:t>
                                    </m:r>
                                  </m:e>
                                  <m:sub>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i</m:t>
                                    </m:r>
                                  </m:sub>
                                </m:sSub>
                                <m:r>
                                  <a:rPr kumimoji="0" lang="de-DE" sz="1800" b="0" i="0" u="none" strike="noStrike" kern="0" cap="none" spc="0" normalizeH="0" baseline="0" noProof="0">
                                    <a:ln>
                                      <a:noFill/>
                                    </a:ln>
                                    <a:solidFill>
                                      <a:sysClr val="windowText" lastClr="000000"/>
                                    </a:solidFill>
                                    <a:effectLst/>
                                    <a:uLnTx/>
                                    <a:uFillTx/>
                                    <a:latin typeface="Cambria Math"/>
                                    <a:ea typeface="Cambria Math"/>
                                    <a:cs typeface="+mn-cs"/>
                                  </a:rPr>
                                  <m:t>∙</m:t>
                                </m:r>
                                <m:sSub>
                                  <m:sSubPr>
                                    <m:ctrlPr>
                                      <a:rPr kumimoji="0" lang="de-DE" sz="1800" b="0" i="1" u="none" strike="noStrike" kern="0" cap="none" spc="0" normalizeH="0" baseline="0" noProof="0">
                                        <a:ln>
                                          <a:noFill/>
                                        </a:ln>
                                        <a:solidFill>
                                          <a:sysClr val="windowText" lastClr="000000"/>
                                        </a:solidFill>
                                        <a:effectLst/>
                                        <a:uLnTx/>
                                        <a:uFillTx/>
                                        <a:latin typeface="Cambria Math"/>
                                        <a:ea typeface="Cambria Math"/>
                                        <a:cs typeface="+mn-cs"/>
                                      </a:rPr>
                                    </m:ctrlPr>
                                  </m:sSubPr>
                                  <m:e>
                                    <m:r>
                                      <m:rPr>
                                        <m:sty m:val="p"/>
                                      </m:rPr>
                                      <a:rPr kumimoji="0" lang="de-DE" sz="1800" b="0" i="0" u="none" strike="noStrike" kern="0" cap="none" spc="0" normalizeH="0" baseline="0" noProof="0">
                                        <a:ln>
                                          <a:noFill/>
                                        </a:ln>
                                        <a:solidFill>
                                          <a:sysClr val="windowText" lastClr="000000"/>
                                        </a:solidFill>
                                        <a:effectLst/>
                                        <a:uLnTx/>
                                        <a:uFillTx/>
                                        <a:latin typeface="Cambria Math"/>
                                        <a:ea typeface="Cambria Math"/>
                                        <a:cs typeface="+mn-cs"/>
                                      </a:rPr>
                                      <m:t>LV</m:t>
                                    </m:r>
                                  </m:e>
                                  <m:sub>
                                    <m:r>
                                      <m:rPr>
                                        <m:sty m:val="p"/>
                                      </m:rPr>
                                      <a:rPr kumimoji="0" lang="de-DE" sz="1800" b="0" i="0" u="none" strike="noStrike" kern="0" cap="none" spc="0" normalizeH="0" baseline="0" noProof="0">
                                        <a:ln>
                                          <a:noFill/>
                                        </a:ln>
                                        <a:solidFill>
                                          <a:sysClr val="windowText" lastClr="000000"/>
                                        </a:solidFill>
                                        <a:effectLst/>
                                        <a:uLnTx/>
                                        <a:uFillTx/>
                                        <a:latin typeface="Cambria Math"/>
                                        <a:ea typeface="Cambria Math"/>
                                        <a:cs typeface="+mn-cs"/>
                                      </a:rPr>
                                      <m:t>i</m:t>
                                    </m:r>
                                  </m:sub>
                                </m:sSub>
                              </m:e>
                            </m:d>
                          </m:e>
                        </m:nary>
                      </m:num>
                      <m:den>
                        <m:sSub>
                          <m:sSubPr>
                            <m:ctrlPr>
                              <a:rPr kumimoji="0" lang="de-DE" sz="1800" b="0" i="1" u="none" strike="noStrike" kern="0" cap="none" spc="0" normalizeH="0" baseline="0" noProof="0">
                                <a:ln>
                                  <a:noFill/>
                                </a:ln>
                                <a:solidFill>
                                  <a:sysClr val="windowText" lastClr="000000"/>
                                </a:solidFill>
                                <a:effectLst/>
                                <a:uLnTx/>
                                <a:uFillTx/>
                                <a:latin typeface="Cambria Math"/>
                                <a:ea typeface="+mn-ea"/>
                                <a:cs typeface="+mn-cs"/>
                              </a:rPr>
                            </m:ctrlPr>
                          </m:sSubPr>
                          <m:e>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LV</m:t>
                            </m:r>
                          </m:e>
                          <m:sub>
                            <m:r>
                              <m:rPr>
                                <m:sty m:val="p"/>
                              </m:rP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gesamt</m:t>
                            </m:r>
                          </m:sub>
                        </m:sSub>
                      </m:den>
                    </m:f>
                  </m:oMath>
                </m:oMathPara>
              </a14:m>
              <a:endParaRPr kumimoji="0" lang="de-DE" sz="1800" b="0" i="0" u="none" strike="noStrike" kern="0" cap="none" spc="0" normalizeH="0" baseline="0" noProof="0">
                <a:ln>
                  <a:noFill/>
                </a:ln>
                <a:solidFill>
                  <a:sysClr val="windowText" lastClr="000000"/>
                </a:solidFill>
                <a:effectLst/>
                <a:uLnTx/>
                <a:uFillTx/>
                <a:latin typeface="Calibri"/>
                <a:ea typeface="+mn-ea"/>
                <a:cs typeface="+mn-cs"/>
              </a:endParaRPr>
            </a:p>
          </xdr:txBody>
        </xdr:sp>
      </mc:Choice>
      <mc:Fallback xmlns="">
        <xdr:sp macro="" textlink="">
          <xdr:nvSpPr>
            <xdr:cNvPr id="4" name="Textfeld 3"/>
            <xdr:cNvSpPr txBox="1">
              <a:spLocks noChangeAspect="1"/>
            </xdr:cNvSpPr>
          </xdr:nvSpPr>
          <xdr:spPr>
            <a:xfrm>
              <a:off x="5314950" y="43617966"/>
              <a:ext cx="4410075" cy="713913"/>
            </a:xfrm>
            <a:prstGeom prst="rect">
              <a:avLst/>
            </a:prstGeom>
            <a:noFill/>
            <a:ln>
              <a:noFill/>
            </a:ln>
            <a:effectLst/>
          </xdr:spPr>
          <xdr:txBody>
            <a:bodyPr vertOverflow="clip" horzOverflow="clip" wrap="square" rtlCol="0" anchor="ctr"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800" b="0" i="0" u="none" strike="noStrike" kern="0" cap="none" spc="0" normalizeH="0" baseline="0" noProof="0">
                  <a:ln>
                    <a:noFill/>
                  </a:ln>
                  <a:solidFill>
                    <a:sysClr val="windowText" lastClr="000000"/>
                  </a:solidFill>
                  <a:effectLst/>
                  <a:uLnTx/>
                  <a:uFillTx/>
                  <a:latin typeface="Cambria Math"/>
                  <a:ea typeface="+mn-ea"/>
                  <a:cs typeface="+mn-cs"/>
                </a:rPr>
                <a:t>SAIDI=(∑2_(i=1)^n</a:t>
              </a:r>
              <a:r>
                <a:rPr kumimoji="0" lang="de-DE" sz="1800" b="0" i="0" u="none" strike="noStrike" kern="0" cap="none" spc="0" normalizeH="0" baseline="0" noProof="0">
                  <a:ln>
                    <a:noFill/>
                  </a:ln>
                  <a:solidFill>
                    <a:sysClr val="windowText" lastClr="000000"/>
                  </a:solidFill>
                  <a:effectLst/>
                  <a:uLnTx/>
                  <a:uFillTx/>
                  <a:latin typeface="Cambria Math"/>
                  <a:ea typeface="Cambria Math"/>
                  <a:cs typeface="+mn-cs"/>
                </a:rPr>
                <a:t>▒</a:t>
              </a:r>
              <a:r>
                <a:rPr kumimoji="0" lang="de-DE" sz="1800" b="0" i="0" u="none" strike="noStrike" kern="0" cap="none" spc="0" normalizeH="0" baseline="0" noProof="0">
                  <a:ln>
                    <a:noFill/>
                  </a:ln>
                  <a:solidFill>
                    <a:sysClr val="windowText" lastClr="000000"/>
                  </a:solidFill>
                  <a:effectLst/>
                  <a:uLnTx/>
                  <a:uFillTx/>
                  <a:latin typeface="Cambria Math"/>
                  <a:ea typeface="+mn-ea"/>
                  <a:cs typeface="+mn-cs"/>
                </a:rPr>
                <a:t>(VU_i</a:t>
              </a:r>
              <a:r>
                <a:rPr kumimoji="0" lang="de-DE" sz="1800" b="0" i="0" u="none" strike="noStrike" kern="0" cap="none" spc="0" normalizeH="0" baseline="0" noProof="0">
                  <a:ln>
                    <a:noFill/>
                  </a:ln>
                  <a:solidFill>
                    <a:sysClr val="windowText" lastClr="000000"/>
                  </a:solidFill>
                  <a:effectLst/>
                  <a:uLnTx/>
                  <a:uFillTx/>
                  <a:latin typeface="Cambria Math"/>
                  <a:ea typeface="Cambria Math"/>
                  <a:cs typeface="+mn-cs"/>
                </a:rPr>
                <a:t>∙LV_i ) </a:t>
              </a:r>
              <a:r>
                <a:rPr kumimoji="0" lang="de-DE" sz="1800" b="0" i="0" u="none" strike="noStrike" kern="0" cap="none" spc="0" normalizeH="0" baseline="0" noProof="0">
                  <a:ln>
                    <a:noFill/>
                  </a:ln>
                  <a:solidFill>
                    <a:sysClr val="windowText" lastClr="000000"/>
                  </a:solidFill>
                  <a:effectLst/>
                  <a:uLnTx/>
                  <a:uFillTx/>
                  <a:latin typeface="Cambria Math"/>
                  <a:ea typeface="+mn-ea"/>
                  <a:cs typeface="+mn-cs"/>
                </a:rPr>
                <a:t>)/LV_gesamt </a:t>
              </a:r>
              <a:endParaRPr kumimoji="0" lang="de-DE" sz="1800" b="0" i="0" u="none" strike="noStrike" kern="0" cap="none" spc="0" normalizeH="0" baseline="0" noProof="0">
                <a:ln>
                  <a:noFill/>
                </a:ln>
                <a:solidFill>
                  <a:sysClr val="windowText" lastClr="000000"/>
                </a:solidFill>
                <a:effectLst/>
                <a:uLnTx/>
                <a:uFillTx/>
                <a:latin typeface="Calibri"/>
                <a:ea typeface="+mn-ea"/>
                <a:cs typeface="+mn-cs"/>
              </a:endParaRPr>
            </a:p>
          </xdr:txBody>
        </xdr:sp>
      </mc:Fallback>
    </mc:AlternateContent>
    <xdr:clientData/>
  </xdr:oneCellAnchor>
  <xdr:oneCellAnchor>
    <xdr:from>
      <xdr:col>7</xdr:col>
      <xdr:colOff>1291476</xdr:colOff>
      <xdr:row>38</xdr:row>
      <xdr:rowOff>332953</xdr:rowOff>
    </xdr:from>
    <xdr:ext cx="6353175" cy="745910"/>
    <mc:AlternateContent xmlns:mc="http://schemas.openxmlformats.org/markup-compatibility/2006" xmlns:a14="http://schemas.microsoft.com/office/drawing/2010/main">
      <mc:Choice Requires="a14">
        <xdr:sp macro="" textlink="">
          <xdr:nvSpPr>
            <xdr:cNvPr id="5" name="Textfeld 4"/>
            <xdr:cNvSpPr txBox="1"/>
          </xdr:nvSpPr>
          <xdr:spPr>
            <a:xfrm>
              <a:off x="5460064" y="46400335"/>
              <a:ext cx="6353175" cy="7459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spAutoFit/>
            </a:bodyPr>
            <a:lstStyle/>
            <a:p>
              <a:pPr/>
              <a14:m>
                <m:oMathPara xmlns:m="http://schemas.openxmlformats.org/officeDocument/2006/math">
                  <m:oMathParaPr>
                    <m:jc m:val="centerGroup"/>
                  </m:oMathParaPr>
                  <m:oMath xmlns:m="http://schemas.openxmlformats.org/officeDocument/2006/math">
                    <m:r>
                      <m:rPr>
                        <m:sty m:val="p"/>
                      </m:rPr>
                      <a:rPr lang="de-DE" sz="1800" i="0">
                        <a:solidFill>
                          <a:schemeClr val="tx1"/>
                        </a:solidFill>
                        <a:effectLst/>
                        <a:latin typeface="Cambria Math"/>
                        <a:ea typeface="+mn-ea"/>
                        <a:cs typeface="+mn-cs"/>
                      </a:rPr>
                      <m:t>A</m:t>
                    </m:r>
                    <m:r>
                      <m:rPr>
                        <m:sty m:val="p"/>
                      </m:rPr>
                      <a:rPr lang="de-DE" sz="1800" b="0" i="0">
                        <a:solidFill>
                          <a:schemeClr val="tx1"/>
                        </a:solidFill>
                        <a:effectLst/>
                        <a:latin typeface="Cambria Math"/>
                        <a:ea typeface="+mn-ea"/>
                        <a:cs typeface="+mn-cs"/>
                      </a:rPr>
                      <m:t>SIDI</m:t>
                    </m:r>
                    <m:r>
                      <a:rPr lang="de-DE" sz="1800" i="0">
                        <a:solidFill>
                          <a:schemeClr val="tx1"/>
                        </a:solidFill>
                        <a:effectLst/>
                        <a:latin typeface="Cambria Math"/>
                        <a:ea typeface="+mn-ea"/>
                        <a:cs typeface="+mn-cs"/>
                      </a:rPr>
                      <m:t>=</m:t>
                    </m:r>
                    <m:f>
                      <m:fPr>
                        <m:ctrlPr>
                          <a:rPr lang="de-DE" sz="1800" i="1">
                            <a:solidFill>
                              <a:schemeClr val="tx1"/>
                            </a:solidFill>
                            <a:effectLst/>
                            <a:latin typeface="Cambria Math"/>
                            <a:ea typeface="+mn-ea"/>
                            <a:cs typeface="+mn-cs"/>
                          </a:rPr>
                        </m:ctrlPr>
                      </m:fPr>
                      <m:num>
                        <m:nary>
                          <m:naryPr>
                            <m:chr m:val="∑"/>
                            <m:limLoc m:val="subSup"/>
                            <m:ctrlPr>
                              <a:rPr lang="de-DE" sz="1800" i="1">
                                <a:solidFill>
                                  <a:schemeClr val="tx1"/>
                                </a:solidFill>
                                <a:effectLst/>
                                <a:latin typeface="Cambria Math"/>
                                <a:ea typeface="+mn-ea"/>
                                <a:cs typeface="+mn-cs"/>
                              </a:rPr>
                            </m:ctrlPr>
                          </m:naryPr>
                          <m:sub>
                            <m:r>
                              <m:rPr>
                                <m:sty m:val="p"/>
                              </m:rPr>
                              <a:rPr lang="de-DE" sz="1800" i="0">
                                <a:solidFill>
                                  <a:schemeClr val="tx1"/>
                                </a:solidFill>
                                <a:effectLst/>
                                <a:latin typeface="Cambria Math"/>
                                <a:ea typeface="+mn-ea"/>
                                <a:cs typeface="+mn-cs"/>
                              </a:rPr>
                              <m:t>i</m:t>
                            </m:r>
                            <m:r>
                              <a:rPr lang="de-DE" sz="1800" i="0">
                                <a:solidFill>
                                  <a:schemeClr val="tx1"/>
                                </a:solidFill>
                                <a:effectLst/>
                                <a:latin typeface="Cambria Math"/>
                                <a:ea typeface="+mn-ea"/>
                                <a:cs typeface="+mn-cs"/>
                              </a:rPr>
                              <m:t>=1</m:t>
                            </m:r>
                          </m:sub>
                          <m:sup>
                            <m:r>
                              <m:rPr>
                                <m:sty m:val="p"/>
                              </m:rPr>
                              <a:rPr lang="de-DE" sz="1800" i="0">
                                <a:solidFill>
                                  <a:schemeClr val="tx1"/>
                                </a:solidFill>
                                <a:effectLst/>
                                <a:latin typeface="Cambria Math"/>
                                <a:ea typeface="+mn-ea"/>
                                <a:cs typeface="+mn-cs"/>
                              </a:rPr>
                              <m:t>n</m:t>
                            </m:r>
                          </m:sup>
                          <m:e>
                            <m:d>
                              <m:dPr>
                                <m:ctrlPr>
                                  <a:rPr lang="de-DE" sz="1800" i="1">
                                    <a:solidFill>
                                      <a:schemeClr val="tx1"/>
                                    </a:solidFill>
                                    <a:effectLst/>
                                    <a:latin typeface="Cambria Math"/>
                                    <a:ea typeface="+mn-ea"/>
                                    <a:cs typeface="+mn-cs"/>
                                  </a:rPr>
                                </m:ctrlPr>
                              </m:dPr>
                              <m:e>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VU</m:t>
                                    </m:r>
                                  </m:e>
                                  <m:sub>
                                    <m:r>
                                      <m:rPr>
                                        <m:sty m:val="p"/>
                                      </m:rPr>
                                      <a:rPr lang="de-DE" sz="1800" i="0">
                                        <a:solidFill>
                                          <a:schemeClr val="tx1"/>
                                        </a:solidFill>
                                        <a:effectLst/>
                                        <a:latin typeface="Cambria Math"/>
                                        <a:ea typeface="+mn-ea"/>
                                        <a:cs typeface="+mn-cs"/>
                                      </a:rPr>
                                      <m:t>i</m:t>
                                    </m:r>
                                  </m:sub>
                                </m:sSub>
                                <m:r>
                                  <a:rPr lang="de-DE" sz="1800" i="0">
                                    <a:solidFill>
                                      <a:schemeClr val="tx1"/>
                                    </a:solidFill>
                                    <a:effectLst/>
                                    <a:latin typeface="Cambria Math"/>
                                    <a:ea typeface="+mn-ea"/>
                                    <a:cs typeface="+mn-cs"/>
                                  </a:rPr>
                                  <m:t>∙</m:t>
                                </m:r>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BSL</m:t>
                                    </m:r>
                                  </m:e>
                                  <m:sub>
                                    <m:r>
                                      <m:rPr>
                                        <m:sty m:val="p"/>
                                      </m:rPr>
                                      <a:rPr lang="de-DE" sz="1800" i="0">
                                        <a:solidFill>
                                          <a:schemeClr val="tx1"/>
                                        </a:solidFill>
                                        <a:effectLst/>
                                        <a:latin typeface="Cambria Math"/>
                                        <a:ea typeface="+mn-ea"/>
                                        <a:cs typeface="+mn-cs"/>
                                      </a:rPr>
                                      <m:t>i</m:t>
                                    </m:r>
                                    <m:r>
                                      <a:rPr lang="de-DE" sz="1800" i="0">
                                        <a:solidFill>
                                          <a:schemeClr val="tx1"/>
                                        </a:solidFill>
                                        <a:effectLst/>
                                        <a:latin typeface="Cambria Math"/>
                                        <a:ea typeface="+mn-ea"/>
                                        <a:cs typeface="+mn-cs"/>
                                      </a:rPr>
                                      <m:t>,   </m:t>
                                    </m:r>
                                    <m:r>
                                      <m:rPr>
                                        <m:sty m:val="p"/>
                                      </m:rPr>
                                      <a:rPr lang="de-DE" sz="1800" i="0">
                                        <a:solidFill>
                                          <a:schemeClr val="tx1"/>
                                        </a:solidFill>
                                        <a:effectLst/>
                                        <a:latin typeface="Cambria Math"/>
                                        <a:ea typeface="+mn-ea"/>
                                        <a:cs typeface="+mn-cs"/>
                                      </a:rPr>
                                      <m:t>ONT</m:t>
                                    </m:r>
                                  </m:sub>
                                </m:sSub>
                                <m:r>
                                  <a:rPr lang="de-DE" sz="1800" b="0" i="0">
                                    <a:solidFill>
                                      <a:schemeClr val="tx1"/>
                                    </a:solidFill>
                                    <a:effectLst/>
                                    <a:latin typeface="Cambria Math"/>
                                    <a:ea typeface="+mn-ea"/>
                                    <a:cs typeface="+mn-cs"/>
                                  </a:rPr>
                                  <m:t>+ </m:t>
                                </m:r>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VU</m:t>
                                    </m:r>
                                  </m:e>
                                  <m:sub>
                                    <m:r>
                                      <m:rPr>
                                        <m:sty m:val="p"/>
                                      </m:rPr>
                                      <a:rPr lang="de-DE" sz="1800" i="0">
                                        <a:solidFill>
                                          <a:schemeClr val="tx1"/>
                                        </a:solidFill>
                                        <a:effectLst/>
                                        <a:latin typeface="Cambria Math"/>
                                        <a:ea typeface="+mn-ea"/>
                                        <a:cs typeface="+mn-cs"/>
                                      </a:rPr>
                                      <m:t>i</m:t>
                                    </m:r>
                                  </m:sub>
                                </m:sSub>
                                <m:r>
                                  <a:rPr lang="de-DE" sz="1800" i="0">
                                    <a:solidFill>
                                      <a:schemeClr val="tx1"/>
                                    </a:solidFill>
                                    <a:effectLst/>
                                    <a:latin typeface="Cambria Math"/>
                                    <a:ea typeface="+mn-ea"/>
                                    <a:cs typeface="+mn-cs"/>
                                  </a:rPr>
                                  <m:t>∙</m:t>
                                </m:r>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BSL</m:t>
                                    </m:r>
                                  </m:e>
                                  <m:sub>
                                    <m:r>
                                      <m:rPr>
                                        <m:sty m:val="p"/>
                                      </m:rPr>
                                      <a:rPr lang="de-DE" sz="1800" i="0">
                                        <a:solidFill>
                                          <a:schemeClr val="tx1"/>
                                        </a:solidFill>
                                        <a:effectLst/>
                                        <a:latin typeface="Cambria Math"/>
                                        <a:ea typeface="+mn-ea"/>
                                        <a:cs typeface="+mn-cs"/>
                                      </a:rPr>
                                      <m:t>i</m:t>
                                    </m:r>
                                    <m:r>
                                      <a:rPr lang="de-DE" sz="1800" i="0">
                                        <a:solidFill>
                                          <a:schemeClr val="tx1"/>
                                        </a:solidFill>
                                        <a:effectLst/>
                                        <a:latin typeface="Cambria Math"/>
                                        <a:ea typeface="+mn-ea"/>
                                        <a:cs typeface="+mn-cs"/>
                                      </a:rPr>
                                      <m:t>,   </m:t>
                                    </m:r>
                                    <m:r>
                                      <m:rPr>
                                        <m:sty m:val="p"/>
                                      </m:rPr>
                                      <a:rPr lang="de-DE" sz="1800" i="0">
                                        <a:solidFill>
                                          <a:schemeClr val="tx1"/>
                                        </a:solidFill>
                                        <a:effectLst/>
                                        <a:latin typeface="Cambria Math"/>
                                        <a:ea typeface="+mn-ea"/>
                                        <a:cs typeface="+mn-cs"/>
                                      </a:rPr>
                                      <m:t>LVT</m:t>
                                    </m:r>
                                  </m:sub>
                                </m:sSub>
                              </m:e>
                            </m:d>
                          </m:e>
                        </m:nary>
                      </m:num>
                      <m:den>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BSL</m:t>
                            </m:r>
                          </m:e>
                          <m:sub>
                            <m:r>
                              <m:rPr>
                                <m:sty m:val="p"/>
                              </m:rPr>
                              <a:rPr lang="de-DE" sz="1800" i="0">
                                <a:solidFill>
                                  <a:schemeClr val="tx1"/>
                                </a:solidFill>
                                <a:effectLst/>
                                <a:latin typeface="Cambria Math"/>
                                <a:ea typeface="+mn-ea"/>
                                <a:cs typeface="+mn-cs"/>
                              </a:rPr>
                              <m:t>gesamt</m:t>
                            </m:r>
                            <m:r>
                              <a:rPr lang="de-DE" sz="1800" i="0">
                                <a:solidFill>
                                  <a:schemeClr val="tx1"/>
                                </a:solidFill>
                                <a:effectLst/>
                                <a:latin typeface="Cambria Math"/>
                                <a:ea typeface="+mn-ea"/>
                                <a:cs typeface="+mn-cs"/>
                              </a:rPr>
                              <m:t>,   </m:t>
                            </m:r>
                            <m:r>
                              <m:rPr>
                                <m:sty m:val="p"/>
                              </m:rPr>
                              <a:rPr lang="de-DE" sz="1800" i="0">
                                <a:solidFill>
                                  <a:schemeClr val="tx1"/>
                                </a:solidFill>
                                <a:effectLst/>
                                <a:latin typeface="Cambria Math"/>
                                <a:ea typeface="+mn-ea"/>
                                <a:cs typeface="+mn-cs"/>
                              </a:rPr>
                              <m:t>ONT</m:t>
                            </m:r>
                          </m:sub>
                        </m:sSub>
                        <m:r>
                          <a:rPr lang="de-DE" sz="1800" i="0">
                            <a:solidFill>
                              <a:schemeClr val="tx1"/>
                            </a:solidFill>
                            <a:effectLst/>
                            <a:latin typeface="Cambria Math"/>
                            <a:ea typeface="+mn-ea"/>
                            <a:cs typeface="+mn-cs"/>
                          </a:rPr>
                          <m:t>+</m:t>
                        </m:r>
                        <m:sSub>
                          <m:sSubPr>
                            <m:ctrlPr>
                              <a:rPr lang="de-DE" sz="1800" i="1">
                                <a:solidFill>
                                  <a:schemeClr val="tx1"/>
                                </a:solidFill>
                                <a:effectLst/>
                                <a:latin typeface="Cambria Math"/>
                                <a:ea typeface="+mn-ea"/>
                                <a:cs typeface="+mn-cs"/>
                              </a:rPr>
                            </m:ctrlPr>
                          </m:sSubPr>
                          <m:e>
                            <m:r>
                              <m:rPr>
                                <m:sty m:val="p"/>
                              </m:rPr>
                              <a:rPr lang="de-DE" sz="1800" i="0">
                                <a:solidFill>
                                  <a:schemeClr val="tx1"/>
                                </a:solidFill>
                                <a:effectLst/>
                                <a:latin typeface="Cambria Math"/>
                                <a:ea typeface="+mn-ea"/>
                                <a:cs typeface="+mn-cs"/>
                              </a:rPr>
                              <m:t>BSL</m:t>
                            </m:r>
                          </m:e>
                          <m:sub>
                            <m:r>
                              <m:rPr>
                                <m:sty m:val="p"/>
                              </m:rPr>
                              <a:rPr lang="de-DE" sz="1800" i="0">
                                <a:solidFill>
                                  <a:schemeClr val="tx1"/>
                                </a:solidFill>
                                <a:effectLst/>
                                <a:latin typeface="Cambria Math"/>
                                <a:ea typeface="+mn-ea"/>
                                <a:cs typeface="+mn-cs"/>
                              </a:rPr>
                              <m:t>gesamt</m:t>
                            </m:r>
                            <m:r>
                              <a:rPr lang="de-DE" sz="1800" i="0">
                                <a:solidFill>
                                  <a:schemeClr val="tx1"/>
                                </a:solidFill>
                                <a:effectLst/>
                                <a:latin typeface="Cambria Math"/>
                                <a:ea typeface="+mn-ea"/>
                                <a:cs typeface="+mn-cs"/>
                              </a:rPr>
                              <m:t>,   </m:t>
                            </m:r>
                            <m:r>
                              <m:rPr>
                                <m:sty m:val="p"/>
                              </m:rPr>
                              <a:rPr lang="de-DE" sz="1800" i="0">
                                <a:solidFill>
                                  <a:schemeClr val="tx1"/>
                                </a:solidFill>
                                <a:effectLst/>
                                <a:latin typeface="Cambria Math"/>
                                <a:ea typeface="+mn-ea"/>
                                <a:cs typeface="+mn-cs"/>
                              </a:rPr>
                              <m:t>LVT</m:t>
                            </m:r>
                          </m:sub>
                        </m:sSub>
                      </m:den>
                    </m:f>
                  </m:oMath>
                </m:oMathPara>
              </a14:m>
              <a:endParaRPr lang="de-DE" sz="1800" i="0">
                <a:solidFill>
                  <a:schemeClr val="tx1"/>
                </a:solidFill>
                <a:effectLst/>
                <a:latin typeface="+mn-lt"/>
                <a:ea typeface="+mn-ea"/>
                <a:cs typeface="+mn-cs"/>
              </a:endParaRPr>
            </a:p>
          </xdr:txBody>
        </xdr:sp>
      </mc:Choice>
      <mc:Fallback xmlns="">
        <xdr:sp macro="" textlink="">
          <xdr:nvSpPr>
            <xdr:cNvPr id="5" name="Textfeld 4"/>
            <xdr:cNvSpPr txBox="1"/>
          </xdr:nvSpPr>
          <xdr:spPr>
            <a:xfrm>
              <a:off x="5460064" y="46400335"/>
              <a:ext cx="6353175" cy="7459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spAutoFit/>
            </a:bodyPr>
            <a:lstStyle/>
            <a:p>
              <a:pPr/>
              <a:r>
                <a:rPr lang="de-DE" sz="1800" i="0">
                  <a:solidFill>
                    <a:schemeClr val="tx1"/>
                  </a:solidFill>
                  <a:effectLst/>
                  <a:latin typeface="Cambria Math"/>
                  <a:ea typeface="+mn-ea"/>
                  <a:cs typeface="+mn-cs"/>
                </a:rPr>
                <a:t>A</a:t>
              </a:r>
              <a:r>
                <a:rPr lang="de-DE" sz="1800" b="0" i="0">
                  <a:solidFill>
                    <a:schemeClr val="tx1"/>
                  </a:solidFill>
                  <a:effectLst/>
                  <a:latin typeface="Cambria Math"/>
                  <a:ea typeface="+mn-ea"/>
                  <a:cs typeface="+mn-cs"/>
                </a:rPr>
                <a:t>SIDI</a:t>
              </a:r>
              <a:r>
                <a:rPr lang="de-DE" sz="1800" i="0">
                  <a:solidFill>
                    <a:schemeClr val="tx1"/>
                  </a:solidFill>
                  <a:effectLst/>
                  <a:latin typeface="Cambria Math"/>
                  <a:ea typeface="+mn-ea"/>
                  <a:cs typeface="+mn-cs"/>
                </a:rPr>
                <a:t>=(∑2_(i=1)^n▒(VU_i∙BSL_(i,   ONT)</a:t>
              </a:r>
              <a:r>
                <a:rPr lang="de-DE" sz="1800" b="0" i="0">
                  <a:solidFill>
                    <a:schemeClr val="tx1"/>
                  </a:solidFill>
                  <a:effectLst/>
                  <a:latin typeface="Cambria Math"/>
                  <a:ea typeface="+mn-ea"/>
                  <a:cs typeface="+mn-cs"/>
                </a:rPr>
                <a:t>+ </a:t>
              </a:r>
              <a:r>
                <a:rPr lang="de-DE" sz="1800" i="0">
                  <a:solidFill>
                    <a:schemeClr val="tx1"/>
                  </a:solidFill>
                  <a:effectLst/>
                  <a:latin typeface="Cambria Math"/>
                  <a:ea typeface="+mn-ea"/>
                  <a:cs typeface="+mn-cs"/>
                </a:rPr>
                <a:t>VU_i∙BSL_(i,  </a:t>
              </a:r>
              <a:r>
                <a:rPr lang="de-DE" sz="1800" b="0" i="0">
                  <a:solidFill>
                    <a:schemeClr val="tx1"/>
                  </a:solidFill>
                  <a:effectLst/>
                  <a:latin typeface="Cambria Math"/>
                  <a:ea typeface="+mn-ea"/>
                  <a:cs typeface="+mn-cs"/>
                </a:rPr>
                <a:t> </a:t>
              </a:r>
              <a:r>
                <a:rPr lang="de-DE" sz="1800" i="0">
                  <a:solidFill>
                    <a:schemeClr val="tx1"/>
                  </a:solidFill>
                  <a:effectLst/>
                  <a:latin typeface="Cambria Math"/>
                  <a:ea typeface="+mn-ea"/>
                  <a:cs typeface="+mn-cs"/>
                </a:rPr>
                <a:t>LVT) ) )/(BSL_(gesamt,   ONT)+BSL_(gesamt,   LVT) )</a:t>
              </a:r>
              <a:endParaRPr lang="de-DE" sz="1800" i="0">
                <a:solidFill>
                  <a:schemeClr val="tx1"/>
                </a:solidFill>
                <a:effectLst/>
                <a:latin typeface="+mn-lt"/>
                <a:ea typeface="+mn-ea"/>
                <a:cs typeface="+mn-cs"/>
              </a:endParaRPr>
            </a:p>
          </xdr:txBody>
        </xdr:sp>
      </mc:Fallback>
    </mc:AlternateContent>
    <xdr:clientData/>
  </xdr:one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I39"/>
  <sheetViews>
    <sheetView showGridLines="0" view="pageBreakPreview" zoomScaleNormal="70" zoomScaleSheetLayoutView="100" workbookViewId="0">
      <selection activeCell="D2" sqref="D2"/>
    </sheetView>
  </sheetViews>
  <sheetFormatPr baseColWidth="10" defaultRowHeight="16.5" x14ac:dyDescent="0.25"/>
  <cols>
    <col min="1" max="1" width="1.28515625" style="5" customWidth="1"/>
    <col min="2" max="2" width="3.28515625" style="62" bestFit="1" customWidth="1"/>
    <col min="3" max="3" width="1.28515625" style="5" customWidth="1"/>
    <col min="4" max="4" width="45.7109375" style="58" bestFit="1" customWidth="1"/>
    <col min="5" max="5" width="1.28515625" style="43" customWidth="1"/>
    <col min="6" max="6" width="10.140625" style="63" bestFit="1" customWidth="1"/>
    <col min="7" max="7" width="1.28515625" style="43" customWidth="1"/>
    <col min="8" max="8" width="168.5703125" style="5" customWidth="1"/>
    <col min="9" max="9" width="1.28515625" style="5" customWidth="1"/>
    <col min="10" max="16384" width="11.42578125" style="5"/>
  </cols>
  <sheetData>
    <row r="1" spans="1:9" ht="24" x14ac:dyDescent="0.25">
      <c r="A1" s="9"/>
      <c r="B1" s="40" t="s">
        <v>42</v>
      </c>
      <c r="C1" s="9"/>
      <c r="D1" s="15" t="s">
        <v>49</v>
      </c>
      <c r="E1" s="184"/>
      <c r="F1" s="41"/>
      <c r="G1" s="10"/>
      <c r="H1" s="9"/>
      <c r="I1" s="9"/>
    </row>
    <row r="2" spans="1:9" s="26" customFormat="1" ht="18.75" x14ac:dyDescent="0.25">
      <c r="B2" s="42"/>
      <c r="D2" s="213"/>
      <c r="E2" s="43"/>
      <c r="F2" s="44"/>
      <c r="G2" s="43"/>
      <c r="H2" s="45"/>
    </row>
    <row r="3" spans="1:9" s="26" customFormat="1" x14ac:dyDescent="0.25">
      <c r="B3" s="46" t="s">
        <v>38</v>
      </c>
      <c r="D3" s="214" t="s">
        <v>47</v>
      </c>
      <c r="E3" s="43"/>
      <c r="F3" s="48" t="s">
        <v>48</v>
      </c>
      <c r="G3" s="43"/>
      <c r="H3" s="47" t="s">
        <v>247</v>
      </c>
      <c r="I3" s="43"/>
    </row>
    <row r="4" spans="1:9" s="26" customFormat="1" x14ac:dyDescent="0.25">
      <c r="B4" s="49"/>
      <c r="D4" s="215"/>
      <c r="E4" s="43"/>
      <c r="F4" s="51"/>
      <c r="G4" s="43"/>
      <c r="H4" s="50"/>
      <c r="I4" s="43"/>
    </row>
    <row r="5" spans="1:9" ht="66" x14ac:dyDescent="0.25">
      <c r="B5" s="180">
        <v>1</v>
      </c>
      <c r="C5" s="76"/>
      <c r="D5" s="185" t="s">
        <v>246</v>
      </c>
      <c r="F5" s="181" t="s">
        <v>253</v>
      </c>
      <c r="H5" s="182" t="s">
        <v>331</v>
      </c>
    </row>
    <row r="6" spans="1:9" ht="132" x14ac:dyDescent="0.25">
      <c r="B6" s="134">
        <v>2</v>
      </c>
      <c r="C6" s="84"/>
      <c r="D6" s="57" t="s">
        <v>248</v>
      </c>
      <c r="F6" s="54" t="s">
        <v>253</v>
      </c>
      <c r="H6" s="55" t="s">
        <v>607</v>
      </c>
    </row>
    <row r="7" spans="1:9" ht="82.5" x14ac:dyDescent="0.25">
      <c r="B7" s="134">
        <v>3</v>
      </c>
      <c r="C7" s="84"/>
      <c r="D7" s="216" t="s">
        <v>249</v>
      </c>
      <c r="F7" s="59" t="s">
        <v>250</v>
      </c>
      <c r="H7" s="55" t="s">
        <v>334</v>
      </c>
    </row>
    <row r="8" spans="1:9" s="26" customFormat="1" ht="82.5" x14ac:dyDescent="0.25">
      <c r="B8" s="134">
        <v>4</v>
      </c>
      <c r="C8" s="84"/>
      <c r="D8" s="216" t="s">
        <v>314</v>
      </c>
      <c r="E8" s="43"/>
      <c r="F8" s="59">
        <v>1</v>
      </c>
      <c r="G8" s="43"/>
      <c r="H8" s="57" t="s">
        <v>601</v>
      </c>
    </row>
    <row r="9" spans="1:9" ht="181.5" x14ac:dyDescent="0.25">
      <c r="B9" s="134">
        <v>5</v>
      </c>
      <c r="C9" s="84"/>
      <c r="D9" s="216" t="s">
        <v>290</v>
      </c>
      <c r="F9" s="59" t="s">
        <v>50</v>
      </c>
      <c r="H9" s="53" t="s">
        <v>439</v>
      </c>
    </row>
    <row r="10" spans="1:9" ht="99" x14ac:dyDescent="0.25">
      <c r="B10" s="134">
        <v>6</v>
      </c>
      <c r="C10" s="84"/>
      <c r="D10" s="216" t="s">
        <v>265</v>
      </c>
      <c r="F10" s="59" t="s">
        <v>50</v>
      </c>
      <c r="H10" s="53" t="s">
        <v>438</v>
      </c>
    </row>
    <row r="11" spans="1:9" ht="198" x14ac:dyDescent="0.25">
      <c r="B11" s="134">
        <v>7</v>
      </c>
      <c r="C11" s="84"/>
      <c r="D11" s="216" t="s">
        <v>542</v>
      </c>
      <c r="F11" s="59" t="s">
        <v>98</v>
      </c>
      <c r="H11" s="57" t="s">
        <v>562</v>
      </c>
    </row>
    <row r="12" spans="1:9" ht="33" x14ac:dyDescent="0.25">
      <c r="A12" s="56"/>
      <c r="B12" s="134">
        <v>8</v>
      </c>
      <c r="C12" s="183"/>
      <c r="D12" s="56" t="s">
        <v>251</v>
      </c>
      <c r="E12" s="185"/>
      <c r="F12" s="59" t="s">
        <v>132</v>
      </c>
      <c r="G12" s="185"/>
      <c r="H12" s="60" t="s">
        <v>332</v>
      </c>
      <c r="I12" s="56"/>
    </row>
    <row r="13" spans="1:9" ht="49.5" x14ac:dyDescent="0.25">
      <c r="A13" s="56"/>
      <c r="B13" s="134">
        <v>9</v>
      </c>
      <c r="C13" s="183"/>
      <c r="D13" s="217" t="s">
        <v>252</v>
      </c>
      <c r="E13" s="185"/>
      <c r="F13" s="59" t="s">
        <v>132</v>
      </c>
      <c r="G13" s="185"/>
      <c r="H13" s="60" t="s">
        <v>333</v>
      </c>
      <c r="I13" s="56"/>
    </row>
    <row r="14" spans="1:9" ht="115.5" x14ac:dyDescent="0.25">
      <c r="B14" s="134">
        <v>10</v>
      </c>
      <c r="C14" s="84"/>
      <c r="D14" s="216" t="s">
        <v>273</v>
      </c>
      <c r="F14" s="59" t="s">
        <v>132</v>
      </c>
      <c r="H14" s="57" t="s">
        <v>541</v>
      </c>
    </row>
    <row r="15" spans="1:9" ht="115.5" x14ac:dyDescent="0.25">
      <c r="B15" s="134">
        <v>11</v>
      </c>
      <c r="C15" s="183"/>
      <c r="D15" s="216" t="str">
        <f>"(bezogen auf "&amp;'2_Niederspannung'!B23&amp;") davon SKL der Hausanschlussleitungen Kabel in der NS
zum 31.12. eines Jahres"</f>
        <v>(bezogen auf 4.4.1) davon SKL der Hausanschlussleitungen Kabel in der NS
zum 31.12. eines Jahres</v>
      </c>
      <c r="E15" s="185"/>
      <c r="F15" s="59" t="s">
        <v>132</v>
      </c>
      <c r="G15" s="185"/>
      <c r="H15" s="57" t="s">
        <v>431</v>
      </c>
      <c r="I15" s="56"/>
    </row>
    <row r="16" spans="1:9" ht="132" x14ac:dyDescent="0.25">
      <c r="B16" s="134">
        <v>12</v>
      </c>
      <c r="C16" s="84"/>
      <c r="D16" s="216" t="s">
        <v>274</v>
      </c>
      <c r="F16" s="59" t="s">
        <v>132</v>
      </c>
      <c r="H16" s="57" t="s">
        <v>432</v>
      </c>
    </row>
    <row r="17" spans="2:8" ht="115.5" x14ac:dyDescent="0.25">
      <c r="B17" s="134">
        <v>13</v>
      </c>
      <c r="C17" s="84"/>
      <c r="D17" s="216" t="str">
        <f>"(bezogen auf "&amp;'2_Niederspannung'!B25&amp;") davon SKL der Hausanschlüsse Freileitungen in der NS
zum 31.12 eines Jahres"</f>
        <v>(bezogen auf 4.4.5) davon SKL der Hausanschlüsse Freileitungen in der NS
zum 31.12 eines Jahres</v>
      </c>
      <c r="F17" s="59" t="s">
        <v>132</v>
      </c>
      <c r="H17" s="53" t="s">
        <v>254</v>
      </c>
    </row>
    <row r="18" spans="2:8" ht="115.5" x14ac:dyDescent="0.25">
      <c r="B18" s="134">
        <v>14</v>
      </c>
      <c r="C18" s="84"/>
      <c r="D18" s="216" t="s">
        <v>543</v>
      </c>
      <c r="F18" s="59">
        <v>1</v>
      </c>
      <c r="H18" s="53" t="s">
        <v>540</v>
      </c>
    </row>
    <row r="19" spans="2:8" ht="148.5" x14ac:dyDescent="0.25">
      <c r="B19" s="134">
        <v>15</v>
      </c>
      <c r="C19" s="84"/>
      <c r="D19" s="216" t="s">
        <v>310</v>
      </c>
      <c r="F19" s="59">
        <v>1</v>
      </c>
      <c r="H19" s="53" t="s">
        <v>563</v>
      </c>
    </row>
    <row r="20" spans="2:8" ht="82.5" x14ac:dyDescent="0.25">
      <c r="B20" s="134">
        <v>16</v>
      </c>
      <c r="C20" s="84"/>
      <c r="D20" s="216" t="s">
        <v>336</v>
      </c>
      <c r="E20" s="26"/>
      <c r="F20" s="59">
        <v>1</v>
      </c>
      <c r="G20" s="26"/>
      <c r="H20" s="53" t="s">
        <v>335</v>
      </c>
    </row>
    <row r="21" spans="2:8" ht="115.5" x14ac:dyDescent="0.25">
      <c r="B21" s="134">
        <v>17</v>
      </c>
      <c r="C21" s="84"/>
      <c r="D21" s="216" t="s">
        <v>316</v>
      </c>
      <c r="F21" s="59">
        <v>1</v>
      </c>
      <c r="H21" s="53" t="s">
        <v>428</v>
      </c>
    </row>
    <row r="22" spans="2:8" ht="115.5" x14ac:dyDescent="0.25">
      <c r="B22" s="134">
        <v>18</v>
      </c>
      <c r="C22" s="84"/>
      <c r="D22" s="216" t="s">
        <v>255</v>
      </c>
      <c r="F22" s="59">
        <v>1</v>
      </c>
      <c r="H22" s="53" t="s">
        <v>433</v>
      </c>
    </row>
    <row r="23" spans="2:8" ht="198" x14ac:dyDescent="0.25">
      <c r="B23" s="134">
        <v>19</v>
      </c>
      <c r="C23" s="84"/>
      <c r="D23" s="57" t="s">
        <v>275</v>
      </c>
      <c r="E23" s="185"/>
      <c r="F23" s="59" t="s">
        <v>99</v>
      </c>
      <c r="G23" s="185"/>
      <c r="H23" s="57" t="s">
        <v>610</v>
      </c>
    </row>
    <row r="24" spans="2:8" ht="66" x14ac:dyDescent="0.25">
      <c r="B24" s="134">
        <v>20</v>
      </c>
      <c r="C24" s="84"/>
      <c r="D24" s="57" t="s">
        <v>256</v>
      </c>
      <c r="F24" s="54" t="s">
        <v>253</v>
      </c>
      <c r="H24" s="53" t="s">
        <v>337</v>
      </c>
    </row>
    <row r="25" spans="2:8" s="56" customFormat="1" ht="66" x14ac:dyDescent="0.25">
      <c r="B25" s="134">
        <v>21</v>
      </c>
      <c r="C25" s="183"/>
      <c r="D25" s="216" t="s">
        <v>606</v>
      </c>
      <c r="E25" s="185"/>
      <c r="F25" s="54" t="s">
        <v>253</v>
      </c>
      <c r="G25" s="185"/>
      <c r="H25" s="57" t="s">
        <v>434</v>
      </c>
    </row>
    <row r="26" spans="2:8" s="56" customFormat="1" ht="66" x14ac:dyDescent="0.25">
      <c r="B26" s="134">
        <v>22</v>
      </c>
      <c r="C26" s="183"/>
      <c r="D26" s="216" t="s">
        <v>257</v>
      </c>
      <c r="E26" s="185"/>
      <c r="F26" s="54" t="s">
        <v>253</v>
      </c>
      <c r="G26" s="185"/>
      <c r="H26" s="57" t="s">
        <v>435</v>
      </c>
    </row>
    <row r="27" spans="2:8" s="56" customFormat="1" ht="66" x14ac:dyDescent="0.25">
      <c r="B27" s="134">
        <v>23</v>
      </c>
      <c r="C27" s="183"/>
      <c r="D27" s="216" t="s">
        <v>258</v>
      </c>
      <c r="E27" s="185"/>
      <c r="F27" s="54" t="s">
        <v>253</v>
      </c>
      <c r="G27" s="185"/>
      <c r="H27" s="57" t="s">
        <v>436</v>
      </c>
    </row>
    <row r="28" spans="2:8" s="56" customFormat="1" ht="66" x14ac:dyDescent="0.25">
      <c r="B28" s="134">
        <v>24</v>
      </c>
      <c r="C28" s="183"/>
      <c r="D28" s="216" t="s">
        <v>276</v>
      </c>
      <c r="E28" s="185"/>
      <c r="F28" s="54" t="s">
        <v>253</v>
      </c>
      <c r="G28" s="185"/>
      <c r="H28" s="57" t="s">
        <v>437</v>
      </c>
    </row>
    <row r="29" spans="2:8" ht="198" x14ac:dyDescent="0.25">
      <c r="B29" s="134">
        <v>25</v>
      </c>
      <c r="C29" s="84"/>
      <c r="D29" s="216" t="s">
        <v>277</v>
      </c>
      <c r="F29" s="54" t="s">
        <v>253</v>
      </c>
      <c r="H29" s="57" t="s">
        <v>611</v>
      </c>
    </row>
    <row r="30" spans="2:8" ht="49.5" x14ac:dyDescent="0.25">
      <c r="B30" s="134">
        <v>26</v>
      </c>
      <c r="C30" s="84"/>
      <c r="D30" s="57" t="s">
        <v>311</v>
      </c>
      <c r="F30" s="54">
        <v>1</v>
      </c>
      <c r="H30" s="53" t="s">
        <v>338</v>
      </c>
    </row>
    <row r="31" spans="2:8" ht="132" x14ac:dyDescent="0.25">
      <c r="B31" s="134">
        <v>27</v>
      </c>
      <c r="C31" s="84"/>
      <c r="D31" s="216" t="s">
        <v>315</v>
      </c>
      <c r="F31" s="54" t="s">
        <v>46</v>
      </c>
      <c r="H31" s="53" t="s">
        <v>602</v>
      </c>
    </row>
    <row r="32" spans="2:8" ht="165" x14ac:dyDescent="0.25">
      <c r="B32" s="134">
        <v>28</v>
      </c>
      <c r="C32" s="84"/>
      <c r="D32" s="216" t="s">
        <v>260</v>
      </c>
      <c r="F32" s="54" t="s">
        <v>46</v>
      </c>
      <c r="H32" s="53" t="s">
        <v>603</v>
      </c>
    </row>
    <row r="33" spans="1:8" ht="132" x14ac:dyDescent="0.25">
      <c r="B33" s="134">
        <v>29</v>
      </c>
      <c r="C33" s="84"/>
      <c r="D33" s="216" t="s">
        <v>312</v>
      </c>
      <c r="F33" s="59"/>
      <c r="H33" s="53" t="s">
        <v>604</v>
      </c>
    </row>
    <row r="34" spans="1:8" ht="132" x14ac:dyDescent="0.25">
      <c r="B34" s="134">
        <v>30</v>
      </c>
      <c r="C34" s="84"/>
      <c r="D34" s="216" t="s">
        <v>313</v>
      </c>
      <c r="F34" s="59"/>
      <c r="H34" s="53" t="s">
        <v>605</v>
      </c>
    </row>
    <row r="35" spans="1:8" ht="66" x14ac:dyDescent="0.25">
      <c r="B35" s="134">
        <v>30</v>
      </c>
      <c r="C35" s="84"/>
      <c r="D35" s="57" t="s">
        <v>544</v>
      </c>
      <c r="E35" s="194"/>
      <c r="F35" s="59" t="s">
        <v>99</v>
      </c>
      <c r="G35" s="194"/>
      <c r="H35" s="57" t="s">
        <v>613</v>
      </c>
    </row>
    <row r="36" spans="1:8" ht="115.5" x14ac:dyDescent="0.25">
      <c r="B36" s="134"/>
      <c r="C36" s="84"/>
      <c r="D36" s="57" t="s">
        <v>618</v>
      </c>
      <c r="E36" s="194"/>
      <c r="F36" s="59" t="s">
        <v>149</v>
      </c>
      <c r="G36" s="194"/>
      <c r="H36" s="57" t="s">
        <v>614</v>
      </c>
    </row>
    <row r="37" spans="1:8" ht="115.5" x14ac:dyDescent="0.25">
      <c r="B37" s="134"/>
      <c r="C37" s="84"/>
      <c r="D37" s="57" t="s">
        <v>612</v>
      </c>
      <c r="E37" s="194"/>
      <c r="F37" s="59" t="s">
        <v>149</v>
      </c>
      <c r="G37" s="194"/>
      <c r="H37" s="57" t="s">
        <v>615</v>
      </c>
    </row>
    <row r="38" spans="1:8" ht="231" x14ac:dyDescent="0.25">
      <c r="A38" s="61"/>
      <c r="B38" s="134">
        <v>30</v>
      </c>
      <c r="C38" s="84"/>
      <c r="D38" s="216" t="s">
        <v>317</v>
      </c>
      <c r="F38" s="54" t="s">
        <v>99</v>
      </c>
      <c r="H38" s="57" t="s">
        <v>608</v>
      </c>
    </row>
    <row r="39" spans="1:8" ht="247.5" x14ac:dyDescent="0.25">
      <c r="B39" s="134">
        <v>30</v>
      </c>
      <c r="C39" s="84"/>
      <c r="D39" s="216" t="s">
        <v>269</v>
      </c>
      <c r="F39" s="59" t="s">
        <v>99</v>
      </c>
      <c r="H39" s="57" t="s">
        <v>609</v>
      </c>
    </row>
  </sheetData>
  <sheetProtection password="FDF3" sheet="1" objects="1" scenarios="1"/>
  <hyperlinks>
    <hyperlink ref="D14" location="'2_Niederspannung'!F23" display="'2_Niederspannung'!F23"/>
    <hyperlink ref="D9" location="'2_Niederspannung'!F14" display="'2_Niederspannung'!F14"/>
    <hyperlink ref="D7" location="'1_Allgemeine_Angaben'!F58" display="Kostenstellen getrennt nach Netz- und Umspannebenen"/>
    <hyperlink ref="D8" location="'2_Niederspannung'!F8" display="'2_Niederspannung'!F8"/>
    <hyperlink ref="D11" location="'2_Niederspannung'!F18" display="'2_Niederspannung'!F18"/>
    <hyperlink ref="D15" location="'2_Niederspannung'!F24" display="'2_Niederspannung'!F24"/>
    <hyperlink ref="D16" location="'2_Niederspannung'!F25" display="'2_Niederspannung'!F25"/>
    <hyperlink ref="D17" location="'2_Niederspannung'!F26" display="'2_Niederspannung'!F26"/>
    <hyperlink ref="D18" location="'2_Niederspannung'!F30" display="'2_Niederspannung'!F30"/>
    <hyperlink ref="D25" location="'2_Niederspannung'!F44" display="'2_Niederspannung'!F44"/>
    <hyperlink ref="D26" location="'2_Niederspannung'!F52" display="'2_Niederspannung'!F52"/>
    <hyperlink ref="D27" location="'2_Niederspannung'!F60" display="'2_Niederspannung'!F60"/>
    <hyperlink ref="D38" location="'2_Niederspannung'!D75" display="'2_Niederspannung'!D75"/>
    <hyperlink ref="D28" location="'2_Niederspannung'!F82" display="'2_Niederspannung'!F82"/>
    <hyperlink ref="D29" location="'2_Niederspannung'!F90" display="'2_Niederspannung'!F90"/>
    <hyperlink ref="D10" location="'3_Mittelspannung'!F20" display="'3_Mittelspannung'!F20"/>
    <hyperlink ref="D31" location="'3_Mittelspannung'!F8" display="'3_Mittelspannung'!F8"/>
    <hyperlink ref="D32" location="'3_Mittelspannung'!F9" display="'3_Mittelspannung'!F9"/>
    <hyperlink ref="D19" location="'2_Niederspannung'!F31" display="'2_Niederspannung'!F31"/>
    <hyperlink ref="D20" location="'2_Niederspannung'!F32" display="'2_Niederspannung'!F32"/>
    <hyperlink ref="D21" location="'2_Niederspannung'!F36" display="'2_Niederspannung'!F36"/>
    <hyperlink ref="D22" location="'2_Niederspannung'!F37" display="'2_Niederspannung'!F37"/>
    <hyperlink ref="D39" location="'3_Mittelspannung'!D77" display="'3_Mittelspannung'!D77"/>
    <hyperlink ref="D33" location="'3_Mittelspannung'!F36" display="'3_Mittelspannung'!F36"/>
    <hyperlink ref="D34" location="'3_Mittelspannung'!F37" display="'3_Mittelspannung'!F37"/>
    <hyperlink ref="D35" location="'2_Niederspannung'!F47" display="Unterbrochene Kundenminuten"/>
    <hyperlink ref="D36" location="'3_Mittelspannung'!F38" display="'3_Mittelspannung'!F38"/>
    <hyperlink ref="D37" location="'3_Mittelspannung'!F39" display="'3_Mittelspannung'!F39"/>
  </hyperlinks>
  <printOptions horizontalCentered="1"/>
  <pageMargins left="0.19685039370078741" right="0.19685039370078741" top="0.78740157480314965" bottom="0.78740157480314965" header="0.31496062992125984" footer="0.31496062992125984"/>
  <pageSetup paperSize="9" scale="60" fitToHeight="0" orientation="landscape" r:id="rId1"/>
  <headerFooter>
    <oddFooter>&amp;L&amp;"Segoe UI,Standard"&amp;9&amp;Z&amp;F\&amp;A&amp;R&amp;"Segoe UI,Standard"&amp;9&amp;D
Seite &amp;P von &amp;N</oddFooter>
  </headerFooter>
  <ignoredErrors>
    <ignoredError sqref="B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K72"/>
  <sheetViews>
    <sheetView showGridLines="0" tabSelected="1" view="pageBreakPreview" zoomScale="115" zoomScaleNormal="100" zoomScaleSheetLayoutView="115" workbookViewId="0">
      <pane ySplit="2" topLeftCell="A15" activePane="bottomLeft" state="frozen"/>
      <selection activeCell="L121" sqref="L121"/>
      <selection pane="bottomLeft" activeCell="F27" sqref="F27"/>
    </sheetView>
  </sheetViews>
  <sheetFormatPr baseColWidth="10" defaultRowHeight="16.5" x14ac:dyDescent="0.25"/>
  <cols>
    <col min="1" max="1" width="1.28515625" style="5" customWidth="1"/>
    <col min="2" max="2" width="7.85546875" style="11" customWidth="1"/>
    <col min="3" max="3" width="1.28515625" style="7" customWidth="1"/>
    <col min="4" max="4" width="59.5703125" style="5" customWidth="1"/>
    <col min="5" max="5" width="1.28515625" style="5" customWidth="1"/>
    <col min="6" max="6" width="45.85546875" style="5" bestFit="1" customWidth="1"/>
    <col min="7" max="7" width="1.28515625" style="5" customWidth="1"/>
    <col min="8" max="8" width="47" style="5" customWidth="1"/>
    <col min="9" max="9" width="1.28515625" style="5" customWidth="1"/>
    <col min="10" max="10" width="45.85546875" style="5" bestFit="1" customWidth="1"/>
    <col min="11" max="11" width="1.28515625" style="5" customWidth="1"/>
    <col min="12" max="16384" width="11.42578125" style="5"/>
  </cols>
  <sheetData>
    <row r="1" spans="1:11" ht="29.25" x14ac:dyDescent="0.25">
      <c r="A1" s="1"/>
      <c r="B1" s="2" t="s">
        <v>0</v>
      </c>
      <c r="C1" s="3"/>
      <c r="D1" s="2"/>
      <c r="E1" s="4"/>
      <c r="F1" s="4"/>
      <c r="G1" s="4"/>
      <c r="H1" s="4"/>
      <c r="I1" s="4"/>
      <c r="J1" s="4"/>
      <c r="K1" s="4"/>
    </row>
    <row r="2" spans="1:11" ht="29.25" x14ac:dyDescent="0.25">
      <c r="A2" s="1"/>
      <c r="B2" s="2" t="s">
        <v>1</v>
      </c>
      <c r="C2" s="3"/>
      <c r="D2" s="2"/>
      <c r="E2" s="4"/>
      <c r="F2" s="4"/>
      <c r="G2" s="4"/>
      <c r="H2" s="4"/>
      <c r="I2" s="4"/>
      <c r="J2" s="4"/>
      <c r="K2" s="4"/>
    </row>
    <row r="4" spans="1:11" x14ac:dyDescent="0.25">
      <c r="B4" s="219" t="s">
        <v>617</v>
      </c>
      <c r="D4" s="199"/>
      <c r="H4" s="220" t="s">
        <v>616</v>
      </c>
      <c r="J4" s="219" t="s">
        <v>619</v>
      </c>
    </row>
    <row r="6" spans="1:11" x14ac:dyDescent="0.25">
      <c r="B6" s="6" t="s">
        <v>272</v>
      </c>
    </row>
    <row r="7" spans="1:11" x14ac:dyDescent="0.25">
      <c r="B7" s="211" t="s">
        <v>560</v>
      </c>
    </row>
    <row r="8" spans="1:11" x14ac:dyDescent="0.25">
      <c r="B8" s="211" t="s">
        <v>561</v>
      </c>
    </row>
    <row r="10" spans="1:11" ht="24" x14ac:dyDescent="0.25">
      <c r="A10" s="8"/>
      <c r="B10" s="9" t="s">
        <v>2</v>
      </c>
      <c r="C10" s="10"/>
      <c r="D10" s="8"/>
      <c r="E10" s="4"/>
      <c r="F10" s="4"/>
      <c r="G10" s="4"/>
      <c r="H10" s="4"/>
      <c r="I10" s="4"/>
      <c r="J10" s="4"/>
      <c r="K10" s="4"/>
    </row>
    <row r="12" spans="1:11" x14ac:dyDescent="0.25">
      <c r="B12" s="11" t="s">
        <v>42</v>
      </c>
      <c r="D12" s="178" t="s">
        <v>43</v>
      </c>
    </row>
    <row r="13" spans="1:11" x14ac:dyDescent="0.25">
      <c r="B13" s="11" t="s">
        <v>278</v>
      </c>
      <c r="C13" s="12"/>
      <c r="D13" s="178" t="s">
        <v>8</v>
      </c>
    </row>
    <row r="14" spans="1:11" ht="33" x14ac:dyDescent="0.25">
      <c r="B14" s="11" t="s">
        <v>279</v>
      </c>
      <c r="C14" s="12"/>
      <c r="D14" s="178" t="s">
        <v>324</v>
      </c>
    </row>
    <row r="15" spans="1:11" x14ac:dyDescent="0.25">
      <c r="B15" s="11" t="s">
        <v>280</v>
      </c>
      <c r="C15" s="12"/>
      <c r="D15" s="178" t="s">
        <v>79</v>
      </c>
    </row>
    <row r="16" spans="1:11" x14ac:dyDescent="0.25">
      <c r="B16" s="11" t="s">
        <v>281</v>
      </c>
      <c r="C16" s="12"/>
      <c r="D16" s="178" t="s">
        <v>63</v>
      </c>
    </row>
    <row r="17" spans="1:11" x14ac:dyDescent="0.25">
      <c r="B17" s="11" t="s">
        <v>282</v>
      </c>
      <c r="D17" s="178" t="s">
        <v>51</v>
      </c>
    </row>
    <row r="18" spans="1:11" x14ac:dyDescent="0.25">
      <c r="B18" s="11" t="s">
        <v>283</v>
      </c>
      <c r="D18" s="178" t="s">
        <v>64</v>
      </c>
    </row>
    <row r="19" spans="1:11" x14ac:dyDescent="0.25">
      <c r="B19" s="11" t="s">
        <v>270</v>
      </c>
      <c r="D19" s="178" t="s">
        <v>65</v>
      </c>
    </row>
    <row r="20" spans="1:11" ht="33" x14ac:dyDescent="0.25">
      <c r="B20" s="11" t="s">
        <v>284</v>
      </c>
      <c r="D20" s="178" t="s">
        <v>318</v>
      </c>
    </row>
    <row r="21" spans="1:11" ht="33" x14ac:dyDescent="0.25">
      <c r="B21" s="11" t="s">
        <v>285</v>
      </c>
      <c r="D21" s="178" t="s">
        <v>319</v>
      </c>
    </row>
    <row r="22" spans="1:11" ht="33" x14ac:dyDescent="0.25">
      <c r="B22" s="11" t="s">
        <v>286</v>
      </c>
      <c r="D22" s="178" t="s">
        <v>320</v>
      </c>
    </row>
    <row r="23" spans="1:11" x14ac:dyDescent="0.25">
      <c r="B23" s="11" t="s">
        <v>271</v>
      </c>
      <c r="D23" s="178" t="s">
        <v>545</v>
      </c>
    </row>
    <row r="25" spans="1:11" ht="24" x14ac:dyDescent="0.25">
      <c r="A25" s="8"/>
      <c r="B25" s="13">
        <v>1</v>
      </c>
      <c r="C25" s="14"/>
      <c r="D25" s="15" t="s">
        <v>8</v>
      </c>
      <c r="E25" s="16"/>
      <c r="F25" s="16"/>
      <c r="G25" s="16"/>
      <c r="H25" s="16"/>
      <c r="I25" s="16"/>
      <c r="J25" s="16"/>
      <c r="K25" s="16"/>
    </row>
    <row r="27" spans="1:11" x14ac:dyDescent="0.25">
      <c r="B27" s="11" t="s">
        <v>3</v>
      </c>
      <c r="D27" s="5" t="s">
        <v>4</v>
      </c>
      <c r="F27" s="33"/>
    </row>
    <row r="28" spans="1:11" x14ac:dyDescent="0.25">
      <c r="F28" s="17"/>
    </row>
    <row r="29" spans="1:11" x14ac:dyDescent="0.25">
      <c r="B29" s="18" t="s">
        <v>5</v>
      </c>
      <c r="D29" s="19" t="s">
        <v>10</v>
      </c>
      <c r="F29" s="34"/>
    </row>
    <row r="31" spans="1:11" x14ac:dyDescent="0.25">
      <c r="B31" s="11" t="s">
        <v>9</v>
      </c>
      <c r="D31" s="5" t="s">
        <v>12</v>
      </c>
      <c r="F31" s="37" t="s">
        <v>325</v>
      </c>
    </row>
    <row r="33" spans="2:8" x14ac:dyDescent="0.25">
      <c r="B33" s="11" t="s">
        <v>11</v>
      </c>
      <c r="D33" s="5" t="s">
        <v>154</v>
      </c>
      <c r="F33" s="35"/>
    </row>
    <row r="35" spans="2:8" x14ac:dyDescent="0.25">
      <c r="B35" s="11" t="s">
        <v>14</v>
      </c>
      <c r="D35" s="5" t="s">
        <v>13</v>
      </c>
      <c r="F35" s="38">
        <v>1</v>
      </c>
    </row>
    <row r="37" spans="2:8" x14ac:dyDescent="0.25">
      <c r="B37" s="11" t="s">
        <v>16</v>
      </c>
      <c r="D37" s="5" t="s">
        <v>6</v>
      </c>
      <c r="F37" s="221" t="s">
        <v>7</v>
      </c>
    </row>
    <row r="39" spans="2:8" x14ac:dyDescent="0.25">
      <c r="B39" s="11" t="s">
        <v>17</v>
      </c>
      <c r="D39" s="19" t="s">
        <v>15</v>
      </c>
      <c r="F39" s="37" t="s">
        <v>321</v>
      </c>
    </row>
    <row r="40" spans="2:8" x14ac:dyDescent="0.25">
      <c r="D40" s="19"/>
      <c r="F40" s="7"/>
    </row>
    <row r="41" spans="2:8" x14ac:dyDescent="0.25">
      <c r="B41" s="11" t="s">
        <v>18</v>
      </c>
      <c r="D41" s="19" t="s">
        <v>239</v>
      </c>
      <c r="F41" s="37" t="s">
        <v>76</v>
      </c>
    </row>
    <row r="43" spans="2:8" x14ac:dyDescent="0.25">
      <c r="B43" s="11" t="s">
        <v>240</v>
      </c>
      <c r="D43" s="19" t="s">
        <v>238</v>
      </c>
      <c r="F43" s="35"/>
      <c r="H43" s="20" t="str">
        <f>IF(AND(F41="ja",F43=""),"Bitte geben Sie den alten VNB-Namen an.","")</f>
        <v>Bitte geben Sie den alten VNB-Namen an.</v>
      </c>
    </row>
    <row r="44" spans="2:8" x14ac:dyDescent="0.25">
      <c r="D44" s="19"/>
      <c r="F44" s="7"/>
    </row>
    <row r="45" spans="2:8" x14ac:dyDescent="0.25">
      <c r="B45" s="11" t="s">
        <v>241</v>
      </c>
      <c r="D45" s="19" t="s">
        <v>243</v>
      </c>
      <c r="F45" s="37" t="s">
        <v>76</v>
      </c>
    </row>
    <row r="47" spans="2:8" x14ac:dyDescent="0.25">
      <c r="B47" s="11" t="s">
        <v>242</v>
      </c>
      <c r="D47" s="19" t="s">
        <v>155</v>
      </c>
      <c r="F47" s="35"/>
      <c r="H47" s="20" t="str">
        <f>IF(AND(F45="ja",F47=""),"Bitte geben Sie Ihre alte Betriebsnummer an.","")</f>
        <v>Bitte geben Sie Ihre alte Betriebsnummer an.</v>
      </c>
    </row>
    <row r="49" spans="1:11" x14ac:dyDescent="0.25">
      <c r="B49" s="21" t="s">
        <v>244</v>
      </c>
      <c r="C49" s="22"/>
      <c r="D49" s="23" t="s">
        <v>19</v>
      </c>
    </row>
    <row r="51" spans="1:11" ht="33" x14ac:dyDescent="0.25">
      <c r="D51" s="19" t="s">
        <v>237</v>
      </c>
      <c r="F51" s="37" t="s">
        <v>76</v>
      </c>
      <c r="H51" s="20"/>
    </row>
    <row r="53" spans="1:11" ht="24" x14ac:dyDescent="0.25">
      <c r="A53" s="8"/>
      <c r="B53" s="13">
        <f>B25+1</f>
        <v>2</v>
      </c>
      <c r="C53" s="14"/>
      <c r="D53" s="15" t="s">
        <v>324</v>
      </c>
      <c r="E53" s="16"/>
      <c r="F53" s="16"/>
      <c r="G53" s="16"/>
      <c r="H53" s="16"/>
      <c r="I53" s="16"/>
      <c r="J53" s="16"/>
      <c r="K53" s="16"/>
    </row>
    <row r="55" spans="1:11" x14ac:dyDescent="0.25">
      <c r="B55" s="24" t="s">
        <v>38</v>
      </c>
      <c r="D55" s="25" t="s">
        <v>39</v>
      </c>
      <c r="E55" s="26"/>
      <c r="F55" s="25" t="s">
        <v>32</v>
      </c>
      <c r="G55" s="26"/>
      <c r="H55" s="25" t="s">
        <v>31</v>
      </c>
    </row>
    <row r="56" spans="1:11" x14ac:dyDescent="0.25">
      <c r="B56" s="27"/>
      <c r="F56" s="23"/>
      <c r="H56" s="23"/>
    </row>
    <row r="57" spans="1:11" x14ac:dyDescent="0.25">
      <c r="B57" s="28" t="s">
        <v>25</v>
      </c>
      <c r="D57" s="179" t="s">
        <v>34</v>
      </c>
      <c r="E57" s="26"/>
      <c r="F57" s="29">
        <f>SUM(F58:F64)</f>
        <v>0</v>
      </c>
      <c r="G57" s="26"/>
      <c r="H57" s="29">
        <f>SUM(H58:H64)</f>
        <v>0</v>
      </c>
      <c r="J57" s="5" t="s">
        <v>86</v>
      </c>
    </row>
    <row r="58" spans="1:11" x14ac:dyDescent="0.25">
      <c r="B58" s="28" t="s">
        <v>26</v>
      </c>
      <c r="D58" s="179" t="s">
        <v>33</v>
      </c>
      <c r="F58" s="36"/>
      <c r="G58" s="26"/>
      <c r="H58" s="36"/>
      <c r="J58" s="5" t="s">
        <v>86</v>
      </c>
    </row>
    <row r="59" spans="1:11" x14ac:dyDescent="0.25">
      <c r="B59" s="28" t="s">
        <v>27</v>
      </c>
      <c r="D59" s="179" t="s">
        <v>20</v>
      </c>
      <c r="F59" s="36"/>
      <c r="G59" s="26"/>
      <c r="H59" s="36"/>
      <c r="J59" s="5" t="s">
        <v>86</v>
      </c>
    </row>
    <row r="60" spans="1:11" x14ac:dyDescent="0.25">
      <c r="B60" s="28" t="s">
        <v>28</v>
      </c>
      <c r="D60" s="179" t="s">
        <v>78</v>
      </c>
      <c r="F60" s="36"/>
      <c r="G60" s="26"/>
      <c r="H60" s="36"/>
      <c r="J60" s="5" t="s">
        <v>86</v>
      </c>
    </row>
    <row r="61" spans="1:11" x14ac:dyDescent="0.25">
      <c r="B61" s="28" t="s">
        <v>29</v>
      </c>
      <c r="D61" s="179" t="s">
        <v>21</v>
      </c>
      <c r="F61" s="36"/>
      <c r="G61" s="26"/>
      <c r="H61" s="36"/>
      <c r="J61" s="5" t="s">
        <v>86</v>
      </c>
    </row>
    <row r="62" spans="1:11" x14ac:dyDescent="0.25">
      <c r="B62" s="28" t="s">
        <v>30</v>
      </c>
      <c r="D62" s="179" t="s">
        <v>22</v>
      </c>
      <c r="F62" s="36"/>
      <c r="G62" s="26"/>
      <c r="H62" s="36"/>
      <c r="J62" s="5" t="s">
        <v>86</v>
      </c>
    </row>
    <row r="63" spans="1:11" x14ac:dyDescent="0.25">
      <c r="B63" s="28" t="s">
        <v>40</v>
      </c>
      <c r="D63" s="179" t="s">
        <v>23</v>
      </c>
      <c r="F63" s="36"/>
      <c r="G63" s="26"/>
      <c r="H63" s="36"/>
      <c r="J63" s="5" t="s">
        <v>86</v>
      </c>
    </row>
    <row r="64" spans="1:11" x14ac:dyDescent="0.25">
      <c r="B64" s="28" t="s">
        <v>77</v>
      </c>
      <c r="D64" s="179" t="s">
        <v>24</v>
      </c>
      <c r="F64" s="36"/>
      <c r="G64" s="26"/>
      <c r="H64" s="36"/>
      <c r="J64" s="5" t="s">
        <v>86</v>
      </c>
    </row>
    <row r="65" spans="1:11" x14ac:dyDescent="0.25">
      <c r="F65" s="222"/>
      <c r="H65" s="222"/>
    </row>
    <row r="66" spans="1:11" ht="24" x14ac:dyDescent="0.25">
      <c r="A66" s="8"/>
      <c r="B66" s="13">
        <f>B53+1</f>
        <v>3</v>
      </c>
      <c r="C66" s="14"/>
      <c r="D66" s="15" t="s">
        <v>79</v>
      </c>
      <c r="E66" s="16"/>
      <c r="F66" s="16"/>
      <c r="G66" s="16"/>
      <c r="H66" s="16"/>
      <c r="I66" s="16"/>
      <c r="J66" s="16"/>
      <c r="K66" s="16"/>
    </row>
    <row r="67" spans="1:11" x14ac:dyDescent="0.25">
      <c r="B67" s="31"/>
    </row>
    <row r="68" spans="1:11" x14ac:dyDescent="0.25">
      <c r="D68" s="23" t="s">
        <v>80</v>
      </c>
      <c r="F68" s="23">
        <v>2013</v>
      </c>
      <c r="H68" s="23">
        <v>2014</v>
      </c>
      <c r="J68" s="23">
        <v>2015</v>
      </c>
    </row>
    <row r="69" spans="1:11" x14ac:dyDescent="0.25">
      <c r="F69" s="23"/>
      <c r="H69" s="23"/>
      <c r="J69" s="23"/>
    </row>
    <row r="70" spans="1:11" ht="49.5" x14ac:dyDescent="0.25">
      <c r="D70" s="19" t="s">
        <v>245</v>
      </c>
      <c r="F70" s="39" t="s">
        <v>75</v>
      </c>
      <c r="H70" s="39" t="s">
        <v>75</v>
      </c>
      <c r="J70" s="39" t="s">
        <v>75</v>
      </c>
    </row>
    <row r="71" spans="1:11" x14ac:dyDescent="0.25">
      <c r="F71" s="26"/>
      <c r="H71" s="26"/>
      <c r="J71" s="26"/>
    </row>
    <row r="72" spans="1:11" x14ac:dyDescent="0.25">
      <c r="F72" s="32" t="str">
        <f>IF(F70="ja, Abweichungen","Bitte füllen Sie das Tabellenblatt 'Abweichungen 2013' aus.","")</f>
        <v>Bitte füllen Sie das Tabellenblatt 'Abweichungen 2013' aus.</v>
      </c>
      <c r="H72" s="32" t="str">
        <f>IF(H70="ja, Abweichungen","Bitte füllen Sie das Tabellenblatt 'Abweichungen 2014' aus.","")</f>
        <v>Bitte füllen Sie das Tabellenblatt 'Abweichungen 2014' aus.</v>
      </c>
      <c r="J72" s="32" t="str">
        <f>IF(J70="ja, Abweichungen","Bitte füllen Sie das Tabellenblatt 'Abweichungen 2015' aus.","")</f>
        <v>Bitte füllen Sie das Tabellenblatt 'Abweichungen 2015' aus.</v>
      </c>
    </row>
  </sheetData>
  <sheetProtection password="FDF3" sheet="1" objects="1" scenarios="1"/>
  <conditionalFormatting sqref="F47">
    <cfRule type="expression" dxfId="103" priority="7">
      <formula>AND(F45="ja",F47="")</formula>
    </cfRule>
  </conditionalFormatting>
  <conditionalFormatting sqref="F43">
    <cfRule type="expression" dxfId="102" priority="6">
      <formula>AND(F41="ja",F43="")</formula>
    </cfRule>
  </conditionalFormatting>
  <conditionalFormatting sqref="F58 H58">
    <cfRule type="cellIs" dxfId="101" priority="5" operator="lessThan">
      <formula>0</formula>
    </cfRule>
  </conditionalFormatting>
  <conditionalFormatting sqref="F59:F64 H59:H64">
    <cfRule type="cellIs" dxfId="100" priority="4" operator="lessThan">
      <formula>0</formula>
    </cfRule>
  </conditionalFormatting>
  <conditionalFormatting sqref="F35">
    <cfRule type="cellIs" dxfId="99" priority="3" operator="greaterThan">
      <formula>1</formula>
    </cfRule>
  </conditionalFormatting>
  <conditionalFormatting sqref="F57">
    <cfRule type="expression" dxfId="98" priority="2">
      <formula>OR($F$58&lt;0,$F$59&lt;0,$F$60&lt;0,$F$61&lt;0,$F$62&lt;0,$F$63&lt;0,$F$64&lt;0)</formula>
    </cfRule>
  </conditionalFormatting>
  <conditionalFormatting sqref="H57">
    <cfRule type="expression" dxfId="97" priority="1">
      <formula>OR($H$58&lt;0,$H$59&lt;0,$H$60&lt;0,$H$61&lt;0,$H$62&lt;0,$H$63&lt;0,$H$64&lt;0)</formula>
    </cfRule>
  </conditionalFormatting>
  <dataValidations xWindow="733" yWindow="571" count="11">
    <dataValidation type="custom" showInputMessage="1" showErrorMessage="1" errorTitle="Fehlermeldung" error="Die Eingabe nur möglich, wenn im Punkt 1.9.2 &quot;ja&quot; angegeben wurde." sqref="F47 F43">
      <formula1>F41="ja"</formula1>
    </dataValidation>
    <dataValidation type="list" allowBlank="1" showInputMessage="1" showErrorMessage="1" prompt="bitte wählen" sqref="F45 F51 F41">
      <formula1>"ja, nein"</formula1>
    </dataValidation>
    <dataValidation type="list" allowBlank="1" showInputMessage="1" showErrorMessage="1" prompt="bitte wählen" sqref="F37">
      <formula1>"Regelverfahren, vereinfachtes Verfahren"</formula1>
    </dataValidation>
    <dataValidation type="date" errorStyle="warning" showInputMessage="1" showErrorMessage="1" errorTitle="Abgabedatum" sqref="F27">
      <formula1>42401</formula1>
      <formula2>42735</formula2>
    </dataValidation>
    <dataValidation type="list" showInputMessage="1" showErrorMessage="1" prompt="bitte wählen" sqref="F31">
      <formula1>"AG, eG, Eigenbetrieb, GmbH, GmbH &amp; Co., GmbH &amp; Co. KG, KG, OHG, Regiebetrieb, Zweckverband, GbR, KGaA, sonstige"</formula1>
    </dataValidation>
    <dataValidation type="list" allowBlank="1" showInputMessage="1" showErrorMessage="1" prompt="bitte wählen" sqref="F39:F40 F44">
      <formula1>"Webanwendung Strom, Webservice Strom"</formula1>
    </dataValidation>
    <dataValidation type="list" showInputMessage="1" showErrorMessage="1" prompt="bitte wählen" sqref="J70 F70 H70">
      <mc:AlternateContent xmlns:x12ac="http://schemas.microsoft.com/office/spreadsheetml/2011/1/ac" xmlns:mc="http://schemas.openxmlformats.org/markup-compatibility/2006">
        <mc:Choice Requires="x12ac">
          <x12ac:list>"ja, Abweichungen"," nein, keine Abweichungen"</x12ac:list>
        </mc:Choice>
        <mc:Fallback>
          <formula1>"ja, Abweichungen, nein, keine Abweichungen"</formula1>
        </mc:Fallback>
      </mc:AlternateContent>
    </dataValidation>
    <dataValidation type="whole" errorStyle="warning" showInputMessage="1" showErrorMessage="1" sqref="F33">
      <formula1>10000000</formula1>
      <formula2>10009999</formula2>
    </dataValidation>
    <dataValidation type="decimal" errorStyle="warning" operator="greaterThanOrEqual" showInputMessage="1" showErrorMessage="1" error="Angabe sollte größer oder gleich Null sein." sqref="F58:F64 H58:H64">
      <formula1>0</formula1>
    </dataValidation>
    <dataValidation type="textLength" operator="greaterThanOrEqual" showInputMessage="1" showErrorMessage="1" sqref="F29">
      <formula1>1</formula1>
    </dataValidation>
    <dataValidation type="list" showInputMessage="1" showErrorMessage="1" prompt="- bitte wählen -" sqref="F35">
      <formula1>"1,2,3,4,5"</formula1>
    </dataValidation>
  </dataValidations>
  <hyperlinks>
    <hyperlink ref="D12" location="'0_Datendefinitionen'!D5" display="Definitionen"/>
    <hyperlink ref="D13" location="'1_Allgemeine_Angaben'!F27" display="Allgemeine Angaben des Netzbetreibers"/>
    <hyperlink ref="D14" location="'1_Allgemeine_Angaben'!F58" display="Erlösobergrenze (EOG), Kostenstellenrechnung und dnbK im Jahr 2015"/>
    <hyperlink ref="D15" location="'1_Allgemeine_Angaben'!F70" display="Korrekturen von Angaben zu Versorgungsunterbrechungen"/>
    <hyperlink ref="D16" location="'2_Niederspannung'!F8" display="Strukturparameter der Niederspannung"/>
    <hyperlink ref="D17" location="'2_Niederspannung'!F44" display="Versorgungsunterbrechungen der Niederspannung"/>
    <hyperlink ref="D18" location="'3_Mittelspannung'!F8" display="Strukturparameter der Mittelspannung"/>
    <hyperlink ref="D19" location="'3_Mittelspannung'!F33" display="Versorgungsunterbrechungen der Mittelspannung"/>
    <hyperlink ref="D20" location="'4_Abweichungen_2013'!D9" display="Änderungen gegenüber der Datenmeldung nach § 52 EnWG für das Jahr 2013"/>
    <hyperlink ref="D21" location="'5_Abweichungen_2014'!D9" display="Änderungen gegenüber der Datenmeldung nach § 52 EnWG für das Jahr 2014"/>
    <hyperlink ref="D22" location="'6_Abweichungen_2015'!D9" display="Änderungen gegenüber der Datenmeldung nach § 52 EnWG für das Jahr 2015"/>
    <hyperlink ref="D23" location="'7_Erläuterungen_des_E-VNB'!D5" display="Erläuterungen des Elektizitätsverteilnetzbetreibers"/>
    <hyperlink ref="D58" location="'0_Datendefinitionen'!D7" display="davon Kostenstelle HöS"/>
    <hyperlink ref="D59" location="'0_Datendefinitionen'!D7" display="davon Kostenstelle HöS/HS"/>
    <hyperlink ref="D60" location="'0_Datendefinitionen'!D7" display="davon Kostenstelle HS"/>
    <hyperlink ref="D61" location="'0_Datendefinitionen'!D7" display="davon Kostenstelle HS/MS"/>
    <hyperlink ref="D62" location="'0_Datendefinitionen'!D7" display="davon Kostenstelle MS"/>
    <hyperlink ref="D63" location="'0_Datendefinitionen'!D7" display="davon Kostenstelle MS/NS"/>
    <hyperlink ref="D64" location="'0_Datendefinitionen'!D7" display="davon Kostenstelle NS"/>
  </hyperlinks>
  <printOptions horizontalCentered="1"/>
  <pageMargins left="0.19685039370078741" right="0.19685039370078741" top="0.78740157480314965" bottom="0.78740157480314965" header="0.31496062992125984" footer="0.31496062992125984"/>
  <pageSetup paperSize="9" scale="46" fitToHeight="0" orientation="portrait" r:id="rId1"/>
  <headerFooter>
    <oddFooter>&amp;L&amp;"Segoe UI,Standard"&amp;9&amp;Z&amp;F\&amp;A&amp;R&amp;"Segoe UI,Standard"&amp;9&amp;D
Seite &amp;P von &amp;N</oddFooter>
  </headerFooter>
  <ignoredErrors>
    <ignoredError sqref="B52" twoDigitTextYear="1"/>
    <ignoredError sqref="A12:B21 A22:B2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M103"/>
  <sheetViews>
    <sheetView showGridLines="0" view="pageBreakPreview" zoomScale="115" zoomScaleNormal="100" zoomScaleSheetLayoutView="115" workbookViewId="0">
      <selection activeCell="F8" sqref="F8"/>
    </sheetView>
  </sheetViews>
  <sheetFormatPr baseColWidth="10" defaultRowHeight="16.5" x14ac:dyDescent="0.25"/>
  <cols>
    <col min="1" max="1" width="1.28515625" style="19" customWidth="1"/>
    <col min="2" max="2" width="7.85546875" style="19" customWidth="1"/>
    <col min="3" max="3" width="1.28515625" style="43" customWidth="1"/>
    <col min="4" max="4" width="86.5703125" style="19" bestFit="1" customWidth="1"/>
    <col min="5" max="5" width="1.28515625" style="19" customWidth="1"/>
    <col min="6" max="6" width="27.140625" style="19" bestFit="1" customWidth="1"/>
    <col min="7" max="7" width="1.28515625" style="19" customWidth="1"/>
    <col min="8" max="8" width="27.140625" style="19" bestFit="1" customWidth="1"/>
    <col min="9" max="9" width="1.28515625" style="19" customWidth="1"/>
    <col min="10" max="10" width="27.140625" style="19" customWidth="1"/>
    <col min="11" max="11" width="1.28515625" style="19" customWidth="1"/>
    <col min="12" max="12" width="8.140625" style="19" customWidth="1"/>
    <col min="13" max="13" width="1.28515625" style="19" customWidth="1"/>
    <col min="14" max="16384" width="11.42578125" style="19"/>
  </cols>
  <sheetData>
    <row r="1" spans="1:13" ht="24" x14ac:dyDescent="0.25">
      <c r="A1" s="93"/>
      <c r="B1" s="148">
        <f>'1_Allgemeine_Angaben'!B66+1</f>
        <v>4</v>
      </c>
      <c r="C1" s="149"/>
      <c r="D1" s="93" t="s">
        <v>63</v>
      </c>
      <c r="E1" s="93"/>
      <c r="F1" s="93"/>
      <c r="G1" s="93"/>
      <c r="H1" s="93"/>
      <c r="I1" s="93"/>
      <c r="J1" s="93"/>
      <c r="K1" s="93"/>
      <c r="L1" s="93"/>
      <c r="M1" s="93"/>
    </row>
    <row r="2" spans="1:13" x14ac:dyDescent="0.25">
      <c r="B2" s="18"/>
      <c r="C2" s="96"/>
    </row>
    <row r="3" spans="1:13" x14ac:dyDescent="0.25">
      <c r="B3" s="150" t="s">
        <v>272</v>
      </c>
      <c r="C3" s="96"/>
    </row>
    <row r="4" spans="1:13" x14ac:dyDescent="0.25">
      <c r="B4" s="6" t="s">
        <v>429</v>
      </c>
      <c r="C4" s="96"/>
    </row>
    <row r="5" spans="1:13" x14ac:dyDescent="0.25">
      <c r="C5" s="96"/>
    </row>
    <row r="6" spans="1:13" x14ac:dyDescent="0.25">
      <c r="B6" s="151" t="s">
        <v>100</v>
      </c>
      <c r="C6" s="152"/>
      <c r="D6" s="151" t="s">
        <v>233</v>
      </c>
      <c r="E6" s="43"/>
      <c r="F6" s="47">
        <v>2013</v>
      </c>
      <c r="G6" s="43"/>
      <c r="H6" s="47">
        <v>2014</v>
      </c>
      <c r="I6" s="43"/>
      <c r="J6" s="47">
        <v>2015</v>
      </c>
      <c r="K6" s="43"/>
      <c r="L6" s="154" t="s">
        <v>48</v>
      </c>
    </row>
    <row r="7" spans="1:13" s="43" customFormat="1" x14ac:dyDescent="0.25">
      <c r="B7" s="155"/>
      <c r="C7" s="152"/>
      <c r="D7" s="142"/>
      <c r="F7" s="50"/>
      <c r="H7" s="50"/>
      <c r="J7" s="50"/>
      <c r="L7" s="156"/>
    </row>
    <row r="8" spans="1:13" ht="28.5" x14ac:dyDescent="0.25">
      <c r="B8" s="67" t="s">
        <v>204</v>
      </c>
      <c r="C8" s="96"/>
      <c r="D8" s="67" t="s">
        <v>202</v>
      </c>
      <c r="E8" s="43"/>
      <c r="F8" s="157"/>
      <c r="G8" s="43"/>
      <c r="H8" s="138"/>
      <c r="I8" s="43"/>
      <c r="J8" s="138"/>
      <c r="K8" s="43"/>
      <c r="L8" s="158">
        <v>1</v>
      </c>
    </row>
    <row r="9" spans="1:13" x14ac:dyDescent="0.25">
      <c r="B9" s="67" t="s">
        <v>205</v>
      </c>
      <c r="C9" s="96"/>
      <c r="D9" s="159" t="s">
        <v>203</v>
      </c>
      <c r="E9" s="43"/>
      <c r="F9" s="140"/>
      <c r="G9" s="43"/>
      <c r="H9" s="140"/>
      <c r="I9" s="43"/>
      <c r="J9" s="140"/>
      <c r="K9" s="43"/>
      <c r="L9" s="75">
        <v>1</v>
      </c>
    </row>
    <row r="10" spans="1:13" x14ac:dyDescent="0.25">
      <c r="B10" s="67" t="s">
        <v>226</v>
      </c>
      <c r="C10" s="96"/>
      <c r="D10" s="142" t="s">
        <v>299</v>
      </c>
      <c r="E10" s="43"/>
      <c r="F10" s="90">
        <f>SUM(F8,F9)</f>
        <v>0</v>
      </c>
      <c r="G10" s="160"/>
      <c r="H10" s="90">
        <f>SUM(H8,H9)</f>
        <v>0</v>
      </c>
      <c r="I10" s="161"/>
      <c r="J10" s="90">
        <f>SUM(J8,J9)</f>
        <v>0</v>
      </c>
      <c r="K10" s="43"/>
      <c r="L10" s="162">
        <v>1</v>
      </c>
    </row>
    <row r="11" spans="1:13" x14ac:dyDescent="0.25">
      <c r="B11" s="96"/>
      <c r="C11" s="96"/>
      <c r="D11" s="142"/>
      <c r="E11" s="43"/>
      <c r="F11" s="163"/>
      <c r="G11" s="43"/>
      <c r="H11" s="163"/>
      <c r="I11" s="43"/>
      <c r="J11" s="163"/>
      <c r="K11" s="161"/>
      <c r="L11" s="162"/>
    </row>
    <row r="12" spans="1:13" x14ac:dyDescent="0.25">
      <c r="B12" s="151" t="s">
        <v>35</v>
      </c>
      <c r="C12" s="152"/>
      <c r="D12" s="153" t="s">
        <v>298</v>
      </c>
      <c r="E12" s="43"/>
      <c r="F12" s="47">
        <v>2013</v>
      </c>
      <c r="G12" s="43"/>
      <c r="H12" s="47">
        <v>2014</v>
      </c>
      <c r="I12" s="43"/>
      <c r="J12" s="47">
        <v>2015</v>
      </c>
      <c r="K12" s="43"/>
      <c r="L12" s="154" t="s">
        <v>48</v>
      </c>
    </row>
    <row r="13" spans="1:13" s="43" customFormat="1" x14ac:dyDescent="0.25">
      <c r="B13" s="96"/>
      <c r="C13" s="164"/>
      <c r="L13" s="165"/>
    </row>
    <row r="14" spans="1:13" x14ac:dyDescent="0.25">
      <c r="A14" s="43"/>
      <c r="C14" s="19"/>
      <c r="E14" s="43"/>
      <c r="F14" s="141"/>
      <c r="G14" s="161"/>
      <c r="H14" s="141"/>
      <c r="I14" s="161"/>
      <c r="J14" s="141"/>
      <c r="K14" s="160"/>
      <c r="L14" s="158" t="s">
        <v>50</v>
      </c>
    </row>
    <row r="15" spans="1:13" x14ac:dyDescent="0.25">
      <c r="C15" s="155"/>
      <c r="E15" s="43"/>
      <c r="F15" s="166"/>
      <c r="G15" s="160"/>
      <c r="H15" s="166"/>
      <c r="I15" s="160"/>
      <c r="J15" s="166"/>
      <c r="K15" s="43"/>
      <c r="L15" s="162"/>
    </row>
    <row r="16" spans="1:13" s="43" customFormat="1" x14ac:dyDescent="0.25">
      <c r="B16" s="151" t="s">
        <v>41</v>
      </c>
      <c r="C16" s="155"/>
      <c r="D16" s="151" t="s">
        <v>289</v>
      </c>
      <c r="E16" s="50"/>
      <c r="F16" s="47">
        <f>F6</f>
        <v>2013</v>
      </c>
      <c r="G16" s="47"/>
      <c r="H16" s="47">
        <f>H6</f>
        <v>2014</v>
      </c>
      <c r="J16" s="47">
        <f>J6</f>
        <v>2015</v>
      </c>
      <c r="L16" s="154" t="str">
        <f>L6</f>
        <v>Einheit</v>
      </c>
      <c r="M16" s="166"/>
    </row>
    <row r="17" spans="2:12" s="43" customFormat="1" x14ac:dyDescent="0.25">
      <c r="B17" s="96"/>
      <c r="C17" s="164"/>
      <c r="L17" s="165"/>
    </row>
    <row r="18" spans="2:12" ht="17.25" x14ac:dyDescent="0.25">
      <c r="B18" s="67" t="s">
        <v>210</v>
      </c>
      <c r="C18" s="96"/>
      <c r="D18" s="67" t="s">
        <v>305</v>
      </c>
      <c r="E18" s="43"/>
      <c r="F18" s="141"/>
      <c r="H18" s="141"/>
      <c r="I18" s="43"/>
      <c r="J18" s="141"/>
      <c r="K18" s="43"/>
      <c r="L18" s="158" t="s">
        <v>98</v>
      </c>
    </row>
    <row r="19" spans="2:12" ht="17.25" x14ac:dyDescent="0.25">
      <c r="B19" s="80" t="s">
        <v>211</v>
      </c>
      <c r="C19" s="96"/>
      <c r="D19" s="80" t="s">
        <v>306</v>
      </c>
      <c r="E19" s="43"/>
      <c r="F19" s="167"/>
      <c r="G19" s="160"/>
      <c r="H19" s="167"/>
      <c r="I19" s="43"/>
      <c r="J19" s="167"/>
      <c r="K19" s="161"/>
      <c r="L19" s="75" t="s">
        <v>98</v>
      </c>
    </row>
    <row r="20" spans="2:12" x14ac:dyDescent="0.25">
      <c r="B20" s="168"/>
      <c r="C20" s="96"/>
      <c r="D20" s="142"/>
      <c r="E20" s="43"/>
      <c r="F20" s="169"/>
      <c r="G20" s="160"/>
      <c r="H20" s="169"/>
      <c r="I20" s="161"/>
      <c r="J20" s="169"/>
      <c r="K20" s="160"/>
      <c r="L20" s="162"/>
    </row>
    <row r="21" spans="2:12" s="43" customFormat="1" x14ac:dyDescent="0.25">
      <c r="B21" s="151" t="s">
        <v>44</v>
      </c>
      <c r="C21" s="96"/>
      <c r="D21" s="151" t="s">
        <v>208</v>
      </c>
      <c r="F21" s="47">
        <f>F16</f>
        <v>2013</v>
      </c>
      <c r="G21" s="47"/>
      <c r="H21" s="47">
        <f>F21+1</f>
        <v>2014</v>
      </c>
      <c r="J21" s="47">
        <f>H21+1</f>
        <v>2015</v>
      </c>
      <c r="L21" s="154" t="s">
        <v>48</v>
      </c>
    </row>
    <row r="22" spans="2:12" s="43" customFormat="1" x14ac:dyDescent="0.25">
      <c r="B22" s="96"/>
      <c r="C22" s="164"/>
      <c r="L22" s="165"/>
    </row>
    <row r="23" spans="2:12" x14ac:dyDescent="0.25">
      <c r="B23" s="67" t="s">
        <v>206</v>
      </c>
      <c r="C23" s="96"/>
      <c r="D23" s="159" t="s">
        <v>326</v>
      </c>
      <c r="E23" s="43"/>
      <c r="F23" s="141"/>
      <c r="H23" s="141"/>
      <c r="I23" s="43"/>
      <c r="J23" s="141"/>
      <c r="K23" s="43"/>
      <c r="L23" s="158" t="s">
        <v>132</v>
      </c>
    </row>
    <row r="24" spans="2:12" x14ac:dyDescent="0.25">
      <c r="B24" s="67" t="s">
        <v>207</v>
      </c>
      <c r="C24" s="96"/>
      <c r="D24" s="159" t="s">
        <v>327</v>
      </c>
      <c r="E24" s="43"/>
      <c r="F24" s="170"/>
      <c r="G24" s="160"/>
      <c r="H24" s="170"/>
      <c r="I24" s="43"/>
      <c r="J24" s="170"/>
      <c r="K24" s="43"/>
      <c r="L24" s="75" t="s">
        <v>132</v>
      </c>
    </row>
    <row r="25" spans="2:12" x14ac:dyDescent="0.25">
      <c r="B25" s="67" t="s">
        <v>212</v>
      </c>
      <c r="C25" s="96"/>
      <c r="D25" s="159" t="s">
        <v>328</v>
      </c>
      <c r="E25" s="43"/>
      <c r="F25" s="167"/>
      <c r="G25" s="160"/>
      <c r="H25" s="167"/>
      <c r="I25" s="43"/>
      <c r="J25" s="167"/>
      <c r="K25" s="160"/>
      <c r="L25" s="75" t="s">
        <v>132</v>
      </c>
    </row>
    <row r="26" spans="2:12" x14ac:dyDescent="0.25">
      <c r="B26" s="67" t="s">
        <v>213</v>
      </c>
      <c r="C26" s="96"/>
      <c r="D26" s="159" t="s">
        <v>329</v>
      </c>
      <c r="E26" s="43"/>
      <c r="F26" s="167"/>
      <c r="G26" s="160"/>
      <c r="H26" s="167"/>
      <c r="I26" s="43"/>
      <c r="J26" s="167"/>
      <c r="L26" s="75" t="s">
        <v>132</v>
      </c>
    </row>
    <row r="27" spans="2:12" x14ac:dyDescent="0.25">
      <c r="B27" s="155"/>
      <c r="C27" s="155"/>
      <c r="D27" s="171"/>
      <c r="E27" s="43"/>
      <c r="F27" s="166"/>
      <c r="G27" s="160"/>
      <c r="H27" s="166"/>
      <c r="I27" s="160"/>
      <c r="J27" s="166"/>
      <c r="K27" s="43"/>
      <c r="L27" s="162"/>
    </row>
    <row r="28" spans="2:12" s="43" customFormat="1" x14ac:dyDescent="0.25">
      <c r="B28" s="151" t="s">
        <v>45</v>
      </c>
      <c r="C28" s="96"/>
      <c r="D28" s="47" t="s">
        <v>209</v>
      </c>
      <c r="F28" s="47">
        <v>2013</v>
      </c>
      <c r="G28" s="47"/>
      <c r="H28" s="47">
        <v>2014</v>
      </c>
      <c r="J28" s="47">
        <v>2015</v>
      </c>
      <c r="L28" s="154" t="s">
        <v>48</v>
      </c>
    </row>
    <row r="29" spans="2:12" s="43" customFormat="1" x14ac:dyDescent="0.25">
      <c r="B29" s="96"/>
      <c r="C29" s="164"/>
      <c r="L29" s="165"/>
    </row>
    <row r="30" spans="2:12" x14ac:dyDescent="0.25">
      <c r="B30" s="67" t="s">
        <v>214</v>
      </c>
      <c r="C30" s="96"/>
      <c r="D30" s="159" t="s">
        <v>223</v>
      </c>
      <c r="E30" s="43"/>
      <c r="F30" s="138"/>
      <c r="H30" s="138"/>
      <c r="I30" s="43"/>
      <c r="J30" s="138"/>
      <c r="K30" s="43"/>
      <c r="L30" s="158">
        <v>1</v>
      </c>
    </row>
    <row r="31" spans="2:12" x14ac:dyDescent="0.25">
      <c r="B31" s="67" t="s">
        <v>215</v>
      </c>
      <c r="C31" s="96"/>
      <c r="D31" s="159" t="s">
        <v>224</v>
      </c>
      <c r="E31" s="43"/>
      <c r="F31" s="138"/>
      <c r="G31" s="160"/>
      <c r="H31" s="138"/>
      <c r="I31" s="172"/>
      <c r="J31" s="138"/>
      <c r="L31" s="75">
        <v>1</v>
      </c>
    </row>
    <row r="32" spans="2:12" ht="33" x14ac:dyDescent="0.25">
      <c r="B32" s="67" t="s">
        <v>216</v>
      </c>
      <c r="C32" s="96"/>
      <c r="D32" s="159" t="s">
        <v>303</v>
      </c>
      <c r="E32" s="43"/>
      <c r="F32" s="138"/>
      <c r="G32" s="160"/>
      <c r="H32" s="138"/>
      <c r="I32" s="172"/>
      <c r="J32" s="138"/>
      <c r="L32" s="75">
        <v>1</v>
      </c>
    </row>
    <row r="33" spans="1:13" x14ac:dyDescent="0.25">
      <c r="B33" s="67" t="s">
        <v>217</v>
      </c>
      <c r="C33" s="96"/>
      <c r="D33" s="159" t="s">
        <v>225</v>
      </c>
      <c r="E33" s="43"/>
      <c r="F33" s="138"/>
      <c r="G33" s="160"/>
      <c r="H33" s="138"/>
      <c r="I33" s="172"/>
      <c r="J33" s="138"/>
      <c r="L33" s="75">
        <v>1</v>
      </c>
    </row>
    <row r="34" spans="1:13" x14ac:dyDescent="0.25">
      <c r="B34" s="67" t="s">
        <v>218</v>
      </c>
      <c r="C34" s="96"/>
      <c r="D34" s="159" t="s">
        <v>302</v>
      </c>
      <c r="E34" s="43"/>
      <c r="F34" s="138"/>
      <c r="G34" s="160"/>
      <c r="H34" s="138"/>
      <c r="I34" s="172"/>
      <c r="J34" s="138"/>
      <c r="L34" s="75">
        <v>1</v>
      </c>
    </row>
    <row r="35" spans="1:13" ht="33" x14ac:dyDescent="0.25">
      <c r="B35" s="67" t="s">
        <v>219</v>
      </c>
      <c r="C35" s="96"/>
      <c r="D35" s="159" t="s">
        <v>301</v>
      </c>
      <c r="E35" s="43"/>
      <c r="F35" s="138"/>
      <c r="G35" s="160"/>
      <c r="H35" s="138"/>
      <c r="I35" s="172"/>
      <c r="J35" s="138"/>
      <c r="L35" s="75">
        <v>1</v>
      </c>
    </row>
    <row r="36" spans="1:13" ht="33" x14ac:dyDescent="0.25">
      <c r="B36" s="67" t="s">
        <v>220</v>
      </c>
      <c r="C36" s="96"/>
      <c r="D36" s="159" t="s">
        <v>300</v>
      </c>
      <c r="E36" s="43"/>
      <c r="F36" s="138"/>
      <c r="G36" s="160"/>
      <c r="H36" s="138"/>
      <c r="I36" s="172"/>
      <c r="J36" s="138"/>
      <c r="L36" s="75">
        <v>1</v>
      </c>
    </row>
    <row r="37" spans="1:13" ht="33" x14ac:dyDescent="0.25">
      <c r="B37" s="67" t="s">
        <v>221</v>
      </c>
      <c r="C37" s="96"/>
      <c r="D37" s="159" t="s">
        <v>304</v>
      </c>
      <c r="E37" s="43"/>
      <c r="F37" s="139"/>
      <c r="G37" s="160"/>
      <c r="H37" s="138"/>
      <c r="I37" s="172"/>
      <c r="J37" s="138"/>
      <c r="L37" s="75">
        <v>1</v>
      </c>
    </row>
    <row r="38" spans="1:13" x14ac:dyDescent="0.25">
      <c r="B38" s="67" t="s">
        <v>222</v>
      </c>
      <c r="C38" s="96"/>
      <c r="D38" s="53" t="s">
        <v>392</v>
      </c>
      <c r="E38" s="43"/>
      <c r="F38" s="90">
        <f>SUM(F30:F37)</f>
        <v>0</v>
      </c>
      <c r="G38" s="160"/>
      <c r="H38" s="90">
        <f>SUM(H30:H37)</f>
        <v>0</v>
      </c>
      <c r="I38" s="172"/>
      <c r="J38" s="90">
        <f>SUM(J30:J37)</f>
        <v>0</v>
      </c>
      <c r="L38" s="75">
        <v>1</v>
      </c>
    </row>
    <row r="39" spans="1:13" x14ac:dyDescent="0.25">
      <c r="B39" s="18"/>
      <c r="C39" s="96"/>
      <c r="F39" s="58"/>
      <c r="L39" s="173"/>
    </row>
    <row r="40" spans="1:13" ht="24" x14ac:dyDescent="0.25">
      <c r="A40" s="93"/>
      <c r="B40" s="148">
        <f>B1+1</f>
        <v>5</v>
      </c>
      <c r="C40" s="174"/>
      <c r="D40" s="93" t="s">
        <v>51</v>
      </c>
      <c r="E40" s="93"/>
      <c r="F40" s="93"/>
      <c r="G40" s="93"/>
      <c r="H40" s="93"/>
      <c r="I40" s="93"/>
      <c r="J40" s="93"/>
      <c r="K40" s="93"/>
      <c r="L40" s="94"/>
      <c r="M40" s="93"/>
    </row>
    <row r="41" spans="1:13" x14ac:dyDescent="0.25">
      <c r="B41" s="18"/>
      <c r="C41" s="96"/>
      <c r="L41" s="173"/>
    </row>
    <row r="42" spans="1:13" x14ac:dyDescent="0.25">
      <c r="B42" s="151" t="s">
        <v>52</v>
      </c>
      <c r="C42" s="155"/>
      <c r="D42" s="153" t="s">
        <v>37</v>
      </c>
      <c r="E42" s="43"/>
      <c r="F42" s="47">
        <v>2013</v>
      </c>
      <c r="G42" s="43"/>
      <c r="H42" s="47">
        <v>2014</v>
      </c>
      <c r="I42" s="43"/>
      <c r="J42" s="47">
        <v>2015</v>
      </c>
      <c r="L42" s="154" t="s">
        <v>48</v>
      </c>
    </row>
    <row r="43" spans="1:13" x14ac:dyDescent="0.25">
      <c r="B43" s="168"/>
      <c r="C43" s="96"/>
      <c r="D43" s="142"/>
      <c r="E43" s="43"/>
      <c r="F43" s="142"/>
      <c r="G43" s="43"/>
      <c r="H43" s="142"/>
      <c r="I43" s="43"/>
      <c r="J43" s="142"/>
      <c r="L43" s="173"/>
    </row>
    <row r="44" spans="1:13" x14ac:dyDescent="0.25">
      <c r="B44" s="67" t="s">
        <v>53</v>
      </c>
      <c r="C44" s="96"/>
      <c r="D44" s="52" t="s">
        <v>393</v>
      </c>
      <c r="E44" s="43"/>
      <c r="F44" s="141"/>
      <c r="G44" s="43"/>
      <c r="H44" s="141"/>
      <c r="I44" s="43"/>
      <c r="J44" s="141"/>
      <c r="L44" s="175" t="s">
        <v>99</v>
      </c>
    </row>
    <row r="45" spans="1:13" x14ac:dyDescent="0.25">
      <c r="B45" s="80" t="s">
        <v>54</v>
      </c>
      <c r="C45" s="96"/>
      <c r="D45" s="53" t="s">
        <v>394</v>
      </c>
      <c r="E45" s="43"/>
      <c r="F45" s="157"/>
      <c r="G45" s="43"/>
      <c r="H45" s="157"/>
      <c r="I45" s="43"/>
      <c r="J45" s="157"/>
      <c r="L45" s="100">
        <v>1</v>
      </c>
    </row>
    <row r="46" spans="1:13" ht="33" x14ac:dyDescent="0.25">
      <c r="B46" s="67" t="s">
        <v>55</v>
      </c>
      <c r="C46" s="96"/>
      <c r="D46" s="53" t="s">
        <v>424</v>
      </c>
      <c r="E46" s="43"/>
      <c r="F46" s="140"/>
      <c r="G46" s="43"/>
      <c r="H46" s="140"/>
      <c r="I46" s="43"/>
      <c r="J46" s="140"/>
      <c r="L46" s="75">
        <v>1</v>
      </c>
    </row>
    <row r="47" spans="1:13" ht="33" x14ac:dyDescent="0.25">
      <c r="B47" s="80" t="s">
        <v>56</v>
      </c>
      <c r="C47" s="96"/>
      <c r="D47" s="53" t="s">
        <v>425</v>
      </c>
      <c r="E47" s="43"/>
      <c r="F47" s="144"/>
      <c r="G47" s="143"/>
      <c r="H47" s="141"/>
      <c r="I47" s="143"/>
      <c r="J47" s="141"/>
      <c r="L47" s="81" t="s">
        <v>99</v>
      </c>
    </row>
    <row r="48" spans="1:13" ht="33" x14ac:dyDescent="0.25">
      <c r="B48" s="67" t="s">
        <v>57</v>
      </c>
      <c r="C48" s="96"/>
      <c r="D48" s="53" t="s">
        <v>416</v>
      </c>
      <c r="E48" s="43"/>
      <c r="F48" s="82">
        <f>IF(AND(F47=0,F$10=0),0,F47/F$10)</f>
        <v>0</v>
      </c>
      <c r="G48" s="176"/>
      <c r="H48" s="82">
        <f>IF(AND(H47=0,H$10=0),0,H47/H$10)</f>
        <v>0</v>
      </c>
      <c r="I48" s="176"/>
      <c r="J48" s="82">
        <f>IF(AND(J47=0,J$10=0),0,J47/J$10)</f>
        <v>0</v>
      </c>
      <c r="L48" s="81" t="s">
        <v>99</v>
      </c>
    </row>
    <row r="49" spans="2:12" x14ac:dyDescent="0.25">
      <c r="B49" s="168"/>
      <c r="C49" s="96"/>
      <c r="D49" s="142"/>
      <c r="E49" s="43"/>
      <c r="F49" s="43"/>
      <c r="G49" s="43"/>
      <c r="H49" s="43"/>
      <c r="I49" s="43"/>
      <c r="J49" s="43"/>
      <c r="L49" s="173"/>
    </row>
    <row r="50" spans="2:12" x14ac:dyDescent="0.25">
      <c r="B50" s="151" t="s">
        <v>74</v>
      </c>
      <c r="C50" s="155"/>
      <c r="D50" s="153" t="s">
        <v>36</v>
      </c>
      <c r="E50" s="43"/>
      <c r="F50" s="47">
        <v>2013</v>
      </c>
      <c r="G50" s="43"/>
      <c r="H50" s="47">
        <v>2014</v>
      </c>
      <c r="I50" s="43"/>
      <c r="J50" s="47">
        <v>2015</v>
      </c>
      <c r="L50" s="154" t="s">
        <v>48</v>
      </c>
    </row>
    <row r="51" spans="2:12" x14ac:dyDescent="0.25">
      <c r="B51" s="168"/>
      <c r="C51" s="96"/>
      <c r="D51" s="142"/>
      <c r="E51" s="43"/>
      <c r="F51" s="142"/>
      <c r="G51" s="43"/>
      <c r="H51" s="142"/>
      <c r="I51" s="43"/>
      <c r="J51" s="142"/>
      <c r="L51" s="173"/>
    </row>
    <row r="52" spans="2:12" x14ac:dyDescent="0.25">
      <c r="B52" s="67" t="s">
        <v>101</v>
      </c>
      <c r="C52" s="96"/>
      <c r="D52" s="52" t="s">
        <v>395</v>
      </c>
      <c r="E52" s="43"/>
      <c r="F52" s="141"/>
      <c r="G52" s="43"/>
      <c r="H52" s="141"/>
      <c r="I52" s="43"/>
      <c r="J52" s="141"/>
      <c r="L52" s="175" t="s">
        <v>99</v>
      </c>
    </row>
    <row r="53" spans="2:12" x14ac:dyDescent="0.25">
      <c r="B53" s="80" t="s">
        <v>102</v>
      </c>
      <c r="C53" s="96"/>
      <c r="D53" s="53" t="s">
        <v>396</v>
      </c>
      <c r="E53" s="43"/>
      <c r="F53" s="140"/>
      <c r="G53" s="43"/>
      <c r="H53" s="140"/>
      <c r="I53" s="43"/>
      <c r="J53" s="140"/>
      <c r="L53" s="100">
        <v>1</v>
      </c>
    </row>
    <row r="54" spans="2:12" x14ac:dyDescent="0.25">
      <c r="B54" s="67" t="s">
        <v>103</v>
      </c>
      <c r="C54" s="96"/>
      <c r="D54" s="53" t="s">
        <v>397</v>
      </c>
      <c r="E54" s="43"/>
      <c r="F54" s="140"/>
      <c r="G54" s="43"/>
      <c r="H54" s="140"/>
      <c r="I54" s="43"/>
      <c r="J54" s="140"/>
      <c r="L54" s="75">
        <v>1</v>
      </c>
    </row>
    <row r="55" spans="2:12" ht="33" x14ac:dyDescent="0.25">
      <c r="B55" s="80" t="s">
        <v>104</v>
      </c>
      <c r="C55" s="96"/>
      <c r="D55" s="80" t="s">
        <v>423</v>
      </c>
      <c r="E55" s="43"/>
      <c r="F55" s="141"/>
      <c r="G55" s="143"/>
      <c r="H55" s="141"/>
      <c r="I55" s="143"/>
      <c r="J55" s="141"/>
      <c r="L55" s="81" t="s">
        <v>99</v>
      </c>
    </row>
    <row r="56" spans="2:12" ht="33" x14ac:dyDescent="0.25">
      <c r="B56" s="67" t="s">
        <v>105</v>
      </c>
      <c r="C56" s="96"/>
      <c r="D56" s="53" t="s">
        <v>415</v>
      </c>
      <c r="E56" s="43"/>
      <c r="F56" s="82">
        <f>IF(AND(F55=0,F$10=0),0,F55/F$10)</f>
        <v>0</v>
      </c>
      <c r="G56" s="176"/>
      <c r="H56" s="82">
        <f>IF(AND(H55=0,H$10=0),0,H55/H$10)</f>
        <v>0</v>
      </c>
      <c r="I56" s="176"/>
      <c r="J56" s="82">
        <f>IF(AND(J55=0,J$10=0),0,J55/J$10)</f>
        <v>0</v>
      </c>
      <c r="L56" s="81" t="s">
        <v>99</v>
      </c>
    </row>
    <row r="57" spans="2:12" x14ac:dyDescent="0.25">
      <c r="B57" s="18"/>
      <c r="C57" s="96"/>
      <c r="L57" s="173"/>
    </row>
    <row r="58" spans="2:12" x14ac:dyDescent="0.25">
      <c r="B58" s="151" t="s">
        <v>106</v>
      </c>
      <c r="C58" s="155"/>
      <c r="D58" s="153" t="s">
        <v>82</v>
      </c>
      <c r="E58" s="43"/>
      <c r="F58" s="47">
        <v>2013</v>
      </c>
      <c r="G58" s="43"/>
      <c r="H58" s="47">
        <v>2014</v>
      </c>
      <c r="I58" s="43"/>
      <c r="J58" s="47">
        <v>2015</v>
      </c>
      <c r="L58" s="154" t="s">
        <v>48</v>
      </c>
    </row>
    <row r="59" spans="2:12" x14ac:dyDescent="0.25">
      <c r="B59" s="168"/>
      <c r="C59" s="96"/>
      <c r="D59" s="142"/>
      <c r="E59" s="43"/>
      <c r="F59" s="142"/>
      <c r="G59" s="43"/>
      <c r="H59" s="142"/>
      <c r="I59" s="43"/>
      <c r="J59" s="142"/>
      <c r="L59" s="173"/>
    </row>
    <row r="60" spans="2:12" x14ac:dyDescent="0.25">
      <c r="B60" s="67" t="s">
        <v>107</v>
      </c>
      <c r="C60" s="96"/>
      <c r="D60" s="52" t="s">
        <v>398</v>
      </c>
      <c r="E60" s="43"/>
      <c r="F60" s="141"/>
      <c r="G60" s="43"/>
      <c r="H60" s="141"/>
      <c r="I60" s="43"/>
      <c r="J60" s="141"/>
      <c r="L60" s="175" t="s">
        <v>99</v>
      </c>
    </row>
    <row r="61" spans="2:12" x14ac:dyDescent="0.25">
      <c r="B61" s="80" t="s">
        <v>108</v>
      </c>
      <c r="C61" s="96"/>
      <c r="D61" s="53" t="s">
        <v>399</v>
      </c>
      <c r="E61" s="43"/>
      <c r="F61" s="140"/>
      <c r="G61" s="43"/>
      <c r="H61" s="140"/>
      <c r="I61" s="43"/>
      <c r="J61" s="140"/>
      <c r="L61" s="100">
        <v>1</v>
      </c>
    </row>
    <row r="62" spans="2:12" ht="33" x14ac:dyDescent="0.25">
      <c r="B62" s="67" t="s">
        <v>109</v>
      </c>
      <c r="C62" s="96"/>
      <c r="D62" s="53" t="s">
        <v>426</v>
      </c>
      <c r="E62" s="43"/>
      <c r="F62" s="140"/>
      <c r="G62" s="43"/>
      <c r="H62" s="140"/>
      <c r="I62" s="43"/>
      <c r="J62" s="140"/>
      <c r="L62" s="75">
        <v>1</v>
      </c>
    </row>
    <row r="63" spans="2:12" ht="33" x14ac:dyDescent="0.25">
      <c r="B63" s="80" t="s">
        <v>110</v>
      </c>
      <c r="C63" s="96"/>
      <c r="D63" s="53" t="s">
        <v>427</v>
      </c>
      <c r="E63" s="43"/>
      <c r="F63" s="144"/>
      <c r="G63" s="143"/>
      <c r="H63" s="141"/>
      <c r="I63" s="143"/>
      <c r="J63" s="141"/>
      <c r="L63" s="81" t="s">
        <v>99</v>
      </c>
    </row>
    <row r="64" spans="2:12" ht="33" x14ac:dyDescent="0.25">
      <c r="B64" s="67" t="s">
        <v>111</v>
      </c>
      <c r="C64" s="96"/>
      <c r="D64" s="53" t="s">
        <v>414</v>
      </c>
      <c r="E64" s="43"/>
      <c r="F64" s="82">
        <f>IF(AND(F63=0,F$10=0),0,F63/F$10)</f>
        <v>0</v>
      </c>
      <c r="G64" s="176"/>
      <c r="H64" s="82">
        <f>IF(AND(H63=0,H$10=0),0,H63/H$10)</f>
        <v>0</v>
      </c>
      <c r="I64" s="176"/>
      <c r="J64" s="82">
        <f>IF(AND(J63=0,J$10=0),0,J63/J$10)</f>
        <v>0</v>
      </c>
      <c r="L64" s="81" t="s">
        <v>99</v>
      </c>
    </row>
    <row r="65" spans="1:12" x14ac:dyDescent="0.25">
      <c r="A65" s="98"/>
      <c r="B65" s="97"/>
      <c r="C65" s="97"/>
      <c r="D65" s="98"/>
      <c r="E65" s="98"/>
      <c r="F65" s="99"/>
      <c r="G65" s="98"/>
      <c r="H65" s="99"/>
      <c r="I65" s="98"/>
      <c r="J65" s="99"/>
      <c r="L65" s="173"/>
    </row>
    <row r="66" spans="1:12" x14ac:dyDescent="0.25">
      <c r="B66" s="151" t="s">
        <v>112</v>
      </c>
      <c r="C66" s="155"/>
      <c r="D66" s="47" t="s">
        <v>173</v>
      </c>
      <c r="E66" s="43"/>
      <c r="F66" s="47">
        <v>2013</v>
      </c>
      <c r="G66" s="43"/>
      <c r="H66" s="47">
        <v>2014</v>
      </c>
      <c r="I66" s="43"/>
      <c r="J66" s="47">
        <v>2015</v>
      </c>
      <c r="L66" s="154" t="s">
        <v>48</v>
      </c>
    </row>
    <row r="67" spans="1:12" x14ac:dyDescent="0.25">
      <c r="B67" s="168"/>
      <c r="C67" s="96"/>
      <c r="D67" s="142"/>
      <c r="E67" s="43"/>
      <c r="F67" s="142"/>
      <c r="G67" s="43"/>
      <c r="H67" s="142"/>
      <c r="I67" s="43"/>
      <c r="J67" s="142"/>
      <c r="L67" s="173"/>
    </row>
    <row r="68" spans="1:12" x14ac:dyDescent="0.25">
      <c r="B68" s="67" t="s">
        <v>117</v>
      </c>
      <c r="C68" s="96"/>
      <c r="D68" s="52" t="s">
        <v>400</v>
      </c>
      <c r="E68" s="43"/>
      <c r="F68" s="141"/>
      <c r="G68" s="43"/>
      <c r="H68" s="141"/>
      <c r="I68" s="43"/>
      <c r="J68" s="141"/>
      <c r="L68" s="175" t="s">
        <v>99</v>
      </c>
    </row>
    <row r="69" spans="1:12" x14ac:dyDescent="0.25">
      <c r="B69" s="67" t="s">
        <v>118</v>
      </c>
      <c r="C69" s="96"/>
      <c r="D69" s="53" t="s">
        <v>401</v>
      </c>
      <c r="E69" s="43"/>
      <c r="F69" s="140"/>
      <c r="G69" s="43"/>
      <c r="H69" s="140"/>
      <c r="I69" s="43"/>
      <c r="J69" s="140"/>
      <c r="L69" s="100">
        <v>1</v>
      </c>
    </row>
    <row r="70" spans="1:12" x14ac:dyDescent="0.25">
      <c r="B70" s="67" t="s">
        <v>133</v>
      </c>
      <c r="C70" s="96"/>
      <c r="D70" s="53" t="s">
        <v>402</v>
      </c>
      <c r="E70" s="43"/>
      <c r="F70" s="140"/>
      <c r="G70" s="43"/>
      <c r="H70" s="140"/>
      <c r="I70" s="43"/>
      <c r="J70" s="140"/>
      <c r="L70" s="75">
        <v>1</v>
      </c>
    </row>
    <row r="71" spans="1:12" x14ac:dyDescent="0.25">
      <c r="B71" s="67" t="s">
        <v>134</v>
      </c>
      <c r="C71" s="96"/>
      <c r="D71" s="53" t="s">
        <v>403</v>
      </c>
      <c r="E71" s="43"/>
      <c r="F71" s="141"/>
      <c r="G71" s="143"/>
      <c r="H71" s="141"/>
      <c r="I71" s="143"/>
      <c r="J71" s="141"/>
      <c r="L71" s="81" t="s">
        <v>99</v>
      </c>
    </row>
    <row r="72" spans="1:12" ht="33" x14ac:dyDescent="0.25">
      <c r="B72" s="67" t="s">
        <v>135</v>
      </c>
      <c r="C72" s="96"/>
      <c r="D72" s="67" t="s">
        <v>430</v>
      </c>
      <c r="E72" s="43"/>
      <c r="F72" s="86">
        <f>F71*0.5</f>
        <v>0</v>
      </c>
      <c r="G72" s="176"/>
      <c r="H72" s="86">
        <f>H71*0.5</f>
        <v>0</v>
      </c>
      <c r="I72" s="176"/>
      <c r="J72" s="86">
        <f>J71*0.5</f>
        <v>0</v>
      </c>
      <c r="L72" s="81" t="s">
        <v>99</v>
      </c>
    </row>
    <row r="73" spans="1:12" ht="33" x14ac:dyDescent="0.25">
      <c r="B73" s="67" t="s">
        <v>136</v>
      </c>
      <c r="C73" s="96"/>
      <c r="D73" s="53" t="s">
        <v>422</v>
      </c>
      <c r="E73" s="43"/>
      <c r="F73" s="82">
        <f>IF(AND(F72=0,F$10=0),0,F72/F$10)</f>
        <v>0</v>
      </c>
      <c r="G73" s="176"/>
      <c r="H73" s="82">
        <f>IF(AND(H72=0,H$10=0),0,H72/H$10)</f>
        <v>0</v>
      </c>
      <c r="I73" s="176"/>
      <c r="J73" s="82">
        <f>IF(AND(J72=0,J$10=0),0,J72/J$10)</f>
        <v>0</v>
      </c>
      <c r="L73" s="100" t="s">
        <v>99</v>
      </c>
    </row>
    <row r="74" spans="1:12" x14ac:dyDescent="0.25">
      <c r="B74" s="96"/>
      <c r="C74" s="96"/>
      <c r="D74" s="43"/>
      <c r="E74" s="43"/>
      <c r="F74" s="43"/>
      <c r="G74" s="43"/>
      <c r="H74" s="43"/>
      <c r="I74" s="43"/>
      <c r="J74" s="43"/>
      <c r="L74" s="173"/>
    </row>
    <row r="75" spans="1:12" x14ac:dyDescent="0.25">
      <c r="B75" s="151" t="s">
        <v>113</v>
      </c>
      <c r="C75" s="155"/>
      <c r="D75" s="153" t="s">
        <v>81</v>
      </c>
      <c r="E75" s="43"/>
      <c r="F75" s="47">
        <v>2013</v>
      </c>
      <c r="G75" s="43"/>
      <c r="H75" s="47">
        <v>2014</v>
      </c>
      <c r="I75" s="43"/>
      <c r="J75" s="47">
        <v>2015</v>
      </c>
      <c r="L75" s="154" t="s">
        <v>48</v>
      </c>
    </row>
    <row r="76" spans="1:12" x14ac:dyDescent="0.25">
      <c r="B76" s="97"/>
      <c r="C76" s="97"/>
      <c r="D76" s="98"/>
      <c r="E76" s="98"/>
      <c r="F76" s="99"/>
      <c r="G76" s="98"/>
      <c r="H76" s="99"/>
      <c r="I76" s="98"/>
      <c r="J76" s="99"/>
      <c r="L76" s="173"/>
    </row>
    <row r="77" spans="1:12" x14ac:dyDescent="0.25">
      <c r="B77" s="101" t="s">
        <v>114</v>
      </c>
      <c r="C77" s="97"/>
      <c r="D77" s="102" t="s">
        <v>307</v>
      </c>
      <c r="E77" s="98"/>
      <c r="F77" s="103">
        <f>SUM(F72,F63,F55,F47)</f>
        <v>0</v>
      </c>
      <c r="G77" s="98"/>
      <c r="H77" s="103">
        <f>SUM(H72,H63,H55,H47)</f>
        <v>0</v>
      </c>
      <c r="I77" s="98"/>
      <c r="J77" s="103">
        <f>SUM(J72,J63,J55,J47)</f>
        <v>0</v>
      </c>
      <c r="L77" s="177" t="s">
        <v>99</v>
      </c>
    </row>
    <row r="78" spans="1:12" x14ac:dyDescent="0.25">
      <c r="B78" s="101" t="s">
        <v>115</v>
      </c>
      <c r="C78" s="97"/>
      <c r="D78" s="102" t="str">
        <f>D75</f>
        <v>SAIDI gesamt</v>
      </c>
      <c r="E78" s="98"/>
      <c r="F78" s="82">
        <f>IF(AND(F77=0,F$10=0),0,F77/F10)</f>
        <v>0</v>
      </c>
      <c r="G78" s="98"/>
      <c r="H78" s="82">
        <f>IF(AND(H77=0,H$10=0),0,H77/H10)</f>
        <v>0</v>
      </c>
      <c r="I78" s="98"/>
      <c r="J78" s="82">
        <f>IF(AND(J77=0,J$10=0),0,J77/J10)</f>
        <v>0</v>
      </c>
      <c r="L78" s="100" t="s">
        <v>99</v>
      </c>
    </row>
    <row r="79" spans="1:12" x14ac:dyDescent="0.25">
      <c r="B79" s="96"/>
      <c r="C79" s="96"/>
      <c r="D79" s="43"/>
      <c r="E79" s="43"/>
      <c r="F79" s="43"/>
      <c r="G79" s="43"/>
      <c r="H79" s="43"/>
      <c r="I79" s="43"/>
      <c r="J79" s="43"/>
      <c r="L79" s="173"/>
    </row>
    <row r="80" spans="1:12" x14ac:dyDescent="0.25">
      <c r="B80" s="151" t="s">
        <v>183</v>
      </c>
      <c r="C80" s="155"/>
      <c r="D80" s="153" t="s">
        <v>83</v>
      </c>
      <c r="E80" s="43"/>
      <c r="F80" s="47">
        <v>2013</v>
      </c>
      <c r="G80" s="43"/>
      <c r="H80" s="47">
        <v>2014</v>
      </c>
      <c r="I80" s="43"/>
      <c r="J80" s="47">
        <v>2015</v>
      </c>
      <c r="L80" s="154" t="s">
        <v>48</v>
      </c>
    </row>
    <row r="81" spans="2:12" x14ac:dyDescent="0.25">
      <c r="B81" s="168"/>
      <c r="C81" s="96"/>
      <c r="D81" s="142"/>
      <c r="E81" s="43"/>
      <c r="F81" s="142"/>
      <c r="G81" s="43"/>
      <c r="H81" s="142"/>
      <c r="I81" s="43"/>
      <c r="J81" s="142"/>
      <c r="L81" s="173"/>
    </row>
    <row r="82" spans="2:12" x14ac:dyDescent="0.25">
      <c r="B82" s="67" t="s">
        <v>120</v>
      </c>
      <c r="C82" s="96"/>
      <c r="D82" s="52" t="s">
        <v>404</v>
      </c>
      <c r="E82" s="43"/>
      <c r="F82" s="141"/>
      <c r="G82" s="43"/>
      <c r="H82" s="141"/>
      <c r="I82" s="43"/>
      <c r="J82" s="141"/>
      <c r="L82" s="177" t="s">
        <v>99</v>
      </c>
    </row>
    <row r="83" spans="2:12" x14ac:dyDescent="0.25">
      <c r="B83" s="67" t="s">
        <v>121</v>
      </c>
      <c r="C83" s="96"/>
      <c r="D83" s="53" t="s">
        <v>405</v>
      </c>
      <c r="E83" s="43"/>
      <c r="F83" s="140"/>
      <c r="G83" s="43"/>
      <c r="H83" s="140"/>
      <c r="I83" s="43"/>
      <c r="J83" s="140"/>
      <c r="L83" s="100">
        <v>1</v>
      </c>
    </row>
    <row r="84" spans="2:12" ht="33" x14ac:dyDescent="0.25">
      <c r="B84" s="67" t="s">
        <v>137</v>
      </c>
      <c r="C84" s="96"/>
      <c r="D84" s="53" t="s">
        <v>420</v>
      </c>
      <c r="E84" s="43"/>
      <c r="F84" s="140"/>
      <c r="G84" s="43"/>
      <c r="H84" s="140"/>
      <c r="I84" s="43"/>
      <c r="J84" s="140"/>
      <c r="L84" s="75">
        <v>1</v>
      </c>
    </row>
    <row r="85" spans="2:12" ht="33" x14ac:dyDescent="0.25">
      <c r="B85" s="67" t="s">
        <v>138</v>
      </c>
      <c r="C85" s="96"/>
      <c r="D85" s="67" t="s">
        <v>419</v>
      </c>
      <c r="E85" s="43"/>
      <c r="F85" s="141"/>
      <c r="G85" s="143"/>
      <c r="H85" s="141"/>
      <c r="I85" s="143"/>
      <c r="J85" s="141"/>
      <c r="L85" s="81" t="s">
        <v>99</v>
      </c>
    </row>
    <row r="86" spans="2:12" ht="33" x14ac:dyDescent="0.25">
      <c r="B86" s="67" t="s">
        <v>139</v>
      </c>
      <c r="C86" s="96"/>
      <c r="D86" s="53" t="s">
        <v>421</v>
      </c>
      <c r="E86" s="43"/>
      <c r="F86" s="82">
        <f>IF(AND(F85=0,F$10=0),0,F85/F$10)</f>
        <v>0</v>
      </c>
      <c r="G86" s="176"/>
      <c r="H86" s="82">
        <f>IF(AND(H85=0,H$10=0),0,H85/H$10)</f>
        <v>0</v>
      </c>
      <c r="I86" s="176"/>
      <c r="J86" s="82">
        <f>IF(AND(J85=0,J$10=0),0,J85/J$10)</f>
        <v>0</v>
      </c>
      <c r="L86" s="81" t="s">
        <v>99</v>
      </c>
    </row>
    <row r="87" spans="2:12" x14ac:dyDescent="0.25">
      <c r="B87" s="96"/>
      <c r="C87" s="96"/>
      <c r="D87" s="43"/>
      <c r="E87" s="43"/>
      <c r="F87" s="43"/>
      <c r="G87" s="43"/>
      <c r="H87" s="43"/>
      <c r="I87" s="43"/>
      <c r="J87" s="43"/>
      <c r="L87" s="173"/>
    </row>
    <row r="88" spans="2:12" x14ac:dyDescent="0.25">
      <c r="B88" s="151" t="s">
        <v>116</v>
      </c>
      <c r="C88" s="155"/>
      <c r="D88" s="153" t="s">
        <v>84</v>
      </c>
      <c r="E88" s="43"/>
      <c r="F88" s="47">
        <v>2013</v>
      </c>
      <c r="G88" s="43"/>
      <c r="H88" s="47">
        <v>2014</v>
      </c>
      <c r="I88" s="43"/>
      <c r="J88" s="47">
        <v>2015</v>
      </c>
      <c r="L88" s="154" t="s">
        <v>48</v>
      </c>
    </row>
    <row r="89" spans="2:12" x14ac:dyDescent="0.25">
      <c r="B89" s="168"/>
      <c r="C89" s="96"/>
      <c r="D89" s="142"/>
      <c r="E89" s="43"/>
      <c r="F89" s="142"/>
      <c r="G89" s="43"/>
      <c r="H89" s="142"/>
      <c r="I89" s="43"/>
      <c r="J89" s="142"/>
      <c r="L89" s="173"/>
    </row>
    <row r="90" spans="2:12" x14ac:dyDescent="0.25">
      <c r="B90" s="67" t="s">
        <v>119</v>
      </c>
      <c r="C90" s="96"/>
      <c r="D90" s="52" t="s">
        <v>406</v>
      </c>
      <c r="E90" s="43"/>
      <c r="F90" s="141"/>
      <c r="G90" s="43"/>
      <c r="H90" s="141"/>
      <c r="I90" s="43"/>
      <c r="J90" s="141"/>
      <c r="L90" s="177" t="s">
        <v>99</v>
      </c>
    </row>
    <row r="91" spans="2:12" x14ac:dyDescent="0.25">
      <c r="B91" s="67" t="s">
        <v>122</v>
      </c>
      <c r="C91" s="96"/>
      <c r="D91" s="53" t="s">
        <v>407</v>
      </c>
      <c r="E91" s="43"/>
      <c r="F91" s="140"/>
      <c r="G91" s="43"/>
      <c r="H91" s="140"/>
      <c r="I91" s="43"/>
      <c r="J91" s="140"/>
      <c r="L91" s="100">
        <v>1</v>
      </c>
    </row>
    <row r="92" spans="2:12" x14ac:dyDescent="0.25">
      <c r="B92" s="67" t="s">
        <v>123</v>
      </c>
      <c r="C92" s="96"/>
      <c r="D92" s="53" t="s">
        <v>408</v>
      </c>
      <c r="E92" s="43"/>
      <c r="F92" s="140"/>
      <c r="G92" s="43"/>
      <c r="H92" s="140"/>
      <c r="I92" s="43"/>
      <c r="J92" s="140"/>
      <c r="L92" s="75">
        <v>1</v>
      </c>
    </row>
    <row r="93" spans="2:12" x14ac:dyDescent="0.25">
      <c r="B93" s="67" t="s">
        <v>124</v>
      </c>
      <c r="C93" s="96"/>
      <c r="D93" s="67" t="s">
        <v>409</v>
      </c>
      <c r="E93" s="43"/>
      <c r="F93" s="141"/>
      <c r="G93" s="143"/>
      <c r="H93" s="141"/>
      <c r="I93" s="143"/>
      <c r="J93" s="141"/>
      <c r="L93" s="81" t="s">
        <v>99</v>
      </c>
    </row>
    <row r="94" spans="2:12" ht="33" x14ac:dyDescent="0.25">
      <c r="B94" s="67" t="s">
        <v>125</v>
      </c>
      <c r="C94" s="96"/>
      <c r="D94" s="53" t="s">
        <v>418</v>
      </c>
      <c r="E94" s="43"/>
      <c r="F94" s="82">
        <f>IF(AND(F93=0,F$10=0),0,F93/F$10)</f>
        <v>0</v>
      </c>
      <c r="G94" s="176"/>
      <c r="H94" s="82">
        <f>IF(AND(H93=0,H$10=0),0,H93/H$10)</f>
        <v>0</v>
      </c>
      <c r="I94" s="176"/>
      <c r="J94" s="82">
        <f>IF(AND(J93=0,J$10=0),0,J93/J$10)</f>
        <v>0</v>
      </c>
      <c r="L94" s="81" t="s">
        <v>99</v>
      </c>
    </row>
    <row r="95" spans="2:12" x14ac:dyDescent="0.25">
      <c r="B95" s="96"/>
      <c r="C95" s="96"/>
      <c r="D95" s="43"/>
      <c r="E95" s="43"/>
      <c r="F95" s="43"/>
      <c r="G95" s="43"/>
      <c r="H95" s="43"/>
      <c r="I95" s="43"/>
      <c r="J95" s="43"/>
      <c r="L95" s="173"/>
    </row>
    <row r="96" spans="2:12" x14ac:dyDescent="0.25">
      <c r="B96" s="151" t="s">
        <v>126</v>
      </c>
      <c r="C96" s="155"/>
      <c r="D96" s="47" t="s">
        <v>85</v>
      </c>
      <c r="E96" s="43"/>
      <c r="F96" s="47">
        <v>2013</v>
      </c>
      <c r="G96" s="43"/>
      <c r="H96" s="47">
        <v>2014</v>
      </c>
      <c r="I96" s="43"/>
      <c r="J96" s="47">
        <v>2015</v>
      </c>
      <c r="L96" s="154" t="s">
        <v>48</v>
      </c>
    </row>
    <row r="97" spans="2:12" x14ac:dyDescent="0.25">
      <c r="B97" s="168"/>
      <c r="C97" s="96"/>
      <c r="D97" s="142"/>
      <c r="E97" s="43"/>
      <c r="F97" s="142"/>
      <c r="G97" s="43"/>
      <c r="H97" s="142"/>
      <c r="I97" s="43"/>
      <c r="J97" s="142"/>
      <c r="L97" s="173"/>
    </row>
    <row r="98" spans="2:12" x14ac:dyDescent="0.25">
      <c r="B98" s="67" t="s">
        <v>127</v>
      </c>
      <c r="C98" s="96"/>
      <c r="D98" s="52" t="s">
        <v>410</v>
      </c>
      <c r="E98" s="43"/>
      <c r="F98" s="141"/>
      <c r="G98" s="43"/>
      <c r="H98" s="141"/>
      <c r="I98" s="43"/>
      <c r="J98" s="141"/>
      <c r="L98" s="177" t="s">
        <v>99</v>
      </c>
    </row>
    <row r="99" spans="2:12" x14ac:dyDescent="0.25">
      <c r="B99" s="67" t="s">
        <v>128</v>
      </c>
      <c r="C99" s="96"/>
      <c r="D99" s="53" t="s">
        <v>411</v>
      </c>
      <c r="E99" s="43"/>
      <c r="F99" s="140"/>
      <c r="G99" s="43"/>
      <c r="H99" s="140"/>
      <c r="I99" s="43"/>
      <c r="J99" s="140"/>
      <c r="L99" s="100">
        <v>1</v>
      </c>
    </row>
    <row r="100" spans="2:12" x14ac:dyDescent="0.25">
      <c r="B100" s="67" t="s">
        <v>129</v>
      </c>
      <c r="C100" s="96"/>
      <c r="D100" s="53" t="s">
        <v>412</v>
      </c>
      <c r="E100" s="43"/>
      <c r="F100" s="140"/>
      <c r="G100" s="43"/>
      <c r="H100" s="140"/>
      <c r="I100" s="43"/>
      <c r="J100" s="140"/>
      <c r="L100" s="75">
        <v>1</v>
      </c>
    </row>
    <row r="101" spans="2:12" x14ac:dyDescent="0.25">
      <c r="B101" s="67" t="s">
        <v>130</v>
      </c>
      <c r="C101" s="96"/>
      <c r="D101" s="67" t="s">
        <v>413</v>
      </c>
      <c r="E101" s="43"/>
      <c r="F101" s="141"/>
      <c r="G101" s="143"/>
      <c r="H101" s="141"/>
      <c r="I101" s="143"/>
      <c r="J101" s="141"/>
      <c r="L101" s="81" t="s">
        <v>99</v>
      </c>
    </row>
    <row r="102" spans="2:12" ht="33" x14ac:dyDescent="0.25">
      <c r="B102" s="67" t="s">
        <v>131</v>
      </c>
      <c r="C102" s="96"/>
      <c r="D102" s="53" t="s">
        <v>417</v>
      </c>
      <c r="E102" s="43"/>
      <c r="F102" s="82">
        <f>IF(AND(F101=0,F$10=0),0,F101/F$10)</f>
        <v>0</v>
      </c>
      <c r="G102" s="176"/>
      <c r="H102" s="82">
        <f>IF(AND(H101=0,H$10=0),0,H101/H$10)</f>
        <v>0</v>
      </c>
      <c r="I102" s="176"/>
      <c r="J102" s="82">
        <f>IF(AND(J101=0,J$10=0),0,J101/J$10)</f>
        <v>0</v>
      </c>
      <c r="L102" s="81" t="s">
        <v>99</v>
      </c>
    </row>
    <row r="103" spans="2:12" x14ac:dyDescent="0.25">
      <c r="B103" s="96"/>
      <c r="C103" s="96"/>
      <c r="D103" s="43"/>
      <c r="E103" s="43"/>
      <c r="F103" s="43"/>
      <c r="G103" s="43"/>
      <c r="H103" s="43"/>
      <c r="I103" s="43"/>
      <c r="J103" s="43"/>
    </row>
  </sheetData>
  <sheetProtection password="FDF3" sheet="1" objects="1" scenarios="1"/>
  <dataConsolidate/>
  <conditionalFormatting sqref="F8:F9 H8:H9 J8:J9">
    <cfRule type="cellIs" dxfId="96" priority="41" operator="lessThan">
      <formula>0</formula>
    </cfRule>
  </conditionalFormatting>
  <conditionalFormatting sqref="F10">
    <cfRule type="expression" dxfId="95" priority="40">
      <formula>OR($F$8&lt;0,$F$9&lt;0)</formula>
    </cfRule>
  </conditionalFormatting>
  <conditionalFormatting sqref="H10">
    <cfRule type="expression" dxfId="94" priority="39">
      <formula>OR($H$8&lt;0,$H$9&lt;0)</formula>
    </cfRule>
  </conditionalFormatting>
  <conditionalFormatting sqref="J10">
    <cfRule type="expression" dxfId="93" priority="38">
      <formula>OR($J$8&lt;0,$J$9&lt;0)</formula>
    </cfRule>
  </conditionalFormatting>
  <conditionalFormatting sqref="F14 H14 J14">
    <cfRule type="cellIs" dxfId="92" priority="37" operator="lessThan">
      <formula>0</formula>
    </cfRule>
  </conditionalFormatting>
  <conditionalFormatting sqref="F18:F19 H18:H19 J18:J19">
    <cfRule type="cellIs" dxfId="91" priority="35" operator="lessThan">
      <formula>0</formula>
    </cfRule>
  </conditionalFormatting>
  <conditionalFormatting sqref="F23 H23 J23 F25 H25 J25">
    <cfRule type="cellIs" dxfId="90" priority="34" operator="lessThan">
      <formula>0</formula>
    </cfRule>
  </conditionalFormatting>
  <conditionalFormatting sqref="F24">
    <cfRule type="cellIs" dxfId="89" priority="33" operator="greaterThan">
      <formula>F$23</formula>
    </cfRule>
  </conditionalFormatting>
  <conditionalFormatting sqref="H24">
    <cfRule type="cellIs" dxfId="88" priority="31" operator="greaterThan">
      <formula>H$23</formula>
    </cfRule>
  </conditionalFormatting>
  <conditionalFormatting sqref="J24">
    <cfRule type="cellIs" dxfId="87" priority="30" operator="greaterThan">
      <formula>J$23</formula>
    </cfRule>
  </conditionalFormatting>
  <conditionalFormatting sqref="F26">
    <cfRule type="cellIs" dxfId="86" priority="29" operator="greaterThan">
      <formula>F$25</formula>
    </cfRule>
  </conditionalFormatting>
  <conditionalFormatting sqref="H26">
    <cfRule type="cellIs" dxfId="85" priority="28" operator="greaterThan">
      <formula>H$25</formula>
    </cfRule>
  </conditionalFormatting>
  <conditionalFormatting sqref="J26">
    <cfRule type="cellIs" dxfId="84" priority="27" operator="greaterThan">
      <formula>J$25</formula>
    </cfRule>
  </conditionalFormatting>
  <conditionalFormatting sqref="J30:J37 F30:F37 H30:H37">
    <cfRule type="cellIs" dxfId="83" priority="26" operator="lessThan">
      <formula>0</formula>
    </cfRule>
  </conditionalFormatting>
  <conditionalFormatting sqref="F38">
    <cfRule type="expression" dxfId="82" priority="25">
      <formula>OR(F$30&lt;0,F$31&lt;0,F$32&lt;0,F$33&lt;0,F$34&lt;0,F$35&lt;0,F$36&lt;0,F$37&lt;0)</formula>
    </cfRule>
  </conditionalFormatting>
  <conditionalFormatting sqref="H38">
    <cfRule type="expression" dxfId="81" priority="24">
      <formula>OR(H$30&lt;0,H$31&lt;0,H$32&lt;0,H$33&lt;0,H$34&lt;0,H$35&lt;0,H$36&lt;0,H$37&lt;0)</formula>
    </cfRule>
  </conditionalFormatting>
  <conditionalFormatting sqref="J38">
    <cfRule type="expression" dxfId="80" priority="23">
      <formula>OR(J$30&lt;0,J$31&lt;0,J$32&lt;0,J$33&lt;0,J$34&lt;0,J$35&lt;0,J$36&lt;0,J$37&lt;0)</formula>
    </cfRule>
  </conditionalFormatting>
  <conditionalFormatting sqref="F44 H44 J44 F52 H52 J52 F60 H60 J60 F68 H68 J68 F82 H82 J82 F90 H90 J90 F98 H98 J98">
    <cfRule type="cellIs" dxfId="79" priority="22" operator="lessThan">
      <formula>0</formula>
    </cfRule>
  </conditionalFormatting>
  <conditionalFormatting sqref="F45 H45 J45 F53 H53 J53 F61 H61 J61 F69 H69 J69 F83 H83 J83 F91 H91 J91 F99 H99 J99">
    <cfRule type="cellIs" dxfId="78" priority="21" operator="lessThan">
      <formula>0</formula>
    </cfRule>
  </conditionalFormatting>
  <conditionalFormatting sqref="F47 H47 J47 F55 H55 J55 F63 H63 J63 F71 H71 J71 F85 H85 J85 F93 H93 J93 F101 H101 J101">
    <cfRule type="cellIs" dxfId="77" priority="2" operator="lessThan">
      <formula>0</formula>
    </cfRule>
  </conditionalFormatting>
  <conditionalFormatting sqref="F46 H46 J46 F54 H54 J54 F62 H62 J62 F70 H70 J70 F84 H84 J84 F92 H92 J92 F100 H100 J100">
    <cfRule type="cellIs" dxfId="76" priority="1" operator="lessThan">
      <formula>0</formula>
    </cfRule>
  </conditionalFormatting>
  <dataValidations count="6">
    <dataValidation type="whole" operator="greaterThanOrEqual" showInputMessage="1" showErrorMessage="1" sqref="F13 J11 G30:G37 F38 J13 F11 H38 H13 H11 J38">
      <formula1>0</formula1>
    </dataValidation>
    <dataValidation type="decimal" operator="greaterThanOrEqual" allowBlank="1" showInputMessage="1" showErrorMessage="1" sqref="H15 H72 H20 F20 F72 F15 J20 J15 J72">
      <formula1>0</formula1>
    </dataValidation>
    <dataValidation type="whole" errorStyle="warning" operator="greaterThanOrEqual" showInputMessage="1" showErrorMessage="1" sqref="L121 J8:J10 H8:H10 F8:F10 F30:F37 H30:H37 J30:J37 F45 H45 J45 F53 H53 J53 F61 H61 J61 F69 H69 J69 F83 H83 J83 F91 H91 J91 F99 H99 J99">
      <formula1>0</formula1>
    </dataValidation>
    <dataValidation type="decimal" errorStyle="warning" operator="greaterThanOrEqual" showInputMessage="1" showErrorMessage="1" sqref="F60 H60 J60 F14 F18:F19 H18:H19 F68 H68 J68 H23 H14 F25 F82 H82 J82 H25 J14 F23 F90 H90 J90 J18:J19 J23 J25 F98 H98 J98 F44 H44 J44 F52 H52 J52 J47:J48 F55:F56 H55:H56 F71 H71 J71 J101:J102 H101:H102 F101:F102 F93:F94 H93:H94 J93:J94 J85:J86 H85:H86 F85:F86 F73 H73 J73 F63:F64 H63:H64 J63:J64 F47:F48 H47:H48 J55:J56">
      <formula1>0</formula1>
    </dataValidation>
    <dataValidation type="decimal" errorStyle="warning" operator="lessThanOrEqual" showInputMessage="1" showErrorMessage="1" sqref="F24 H24 J24 F26 H26 J26">
      <formula1>F23</formula1>
    </dataValidation>
    <dataValidation type="whole" errorStyle="warning" operator="greaterThanOrEqual" allowBlank="1" showInputMessage="1" showErrorMessage="1" sqref="F46 H46 J46 F54 H54 J54 F62 H62 J62 F70 H70 J70 F84 H84 J84 F92 H92 J92 F100 H100 J100">
      <formula1>0</formula1>
    </dataValidation>
  </dataValidations>
  <hyperlinks>
    <hyperlink ref="D12" location="'0_Datendefinitionen'!D9" display="versorgte Fläche der eigenen NS"/>
    <hyperlink ref="D23" location="'0_Datendefinitionen'!D14" display="SKL der Kabel in der eigenen NS"/>
    <hyperlink ref="D24" location="'0_Datendefinitionen'!D15" display="davon SKL der Hausanschlussleitungen Kabel in der eigenen NS-Ebene"/>
    <hyperlink ref="D25" location="'0_Datendefinitionen'!D16" display="SKL der Freileitungen in der eigenen NS"/>
    <hyperlink ref="D26" location="'0_Datendefinitionen'!D17" display="davon SKL der Hausanschlussleitungen Freileitungen in der eigenen NS"/>
    <hyperlink ref="D30" location="'0_Datendefinitionen'!D18" display="Anzahl der Anschlusspunkte der Letztverbraucher in der eigenen NS"/>
    <hyperlink ref="D42" location="'0_Datendefinitionen'!D25" display="atmosphärische Einwirkungen"/>
    <hyperlink ref="D50" location="'0_Datendefinitionen'!D26" display="Einwirkungen Dritter"/>
    <hyperlink ref="D58" location="'0_Datendefinitionen'!D27" display="Zuständigkeit Netzbetreiber/kein erkennbarer Anlass"/>
    <hyperlink ref="D75" location="'0_Datendefinitionen'!D35" display="SAIDI gesamt"/>
    <hyperlink ref="D80" location="'0_Datendefinitionen'!D28" display="Rückwirkungsstörungen"/>
    <hyperlink ref="D88" location="'0_Datendefinitionen'!D29" display="höhere Gewalt"/>
    <hyperlink ref="D31" location="'0_Datendefinitionen'!D19" display="Anzahl der Anschlusspunkte der Straßenbeleuchtung in der eigenen NS"/>
    <hyperlink ref="D32" location="'0_Datendefinitionen'!D20" display="Anzahl der Anschlusspunkte von fremden Netz- und Umspannebenen auf gleicher Netz- und Umspannebene in der eigenen NS"/>
    <hyperlink ref="D36" location="'0_Datendefinitionen'!D21" display="Anzahl der Anschlusspunkte von nachgelagerten fremden Netz- und Umspannebenen in der eigenen MS/NS"/>
    <hyperlink ref="D33" location="'0_Datendefinitionen'!D18" display="Anzahl der Anschlusspunkte der Letztverbraucher der eigenen MS/NS"/>
    <hyperlink ref="D34" location="'0_Datendefinitionen'!D19" display="Anzahl der Anschlusspunkte der Straßenbeleuchtung in der eigenen MS/NS"/>
    <hyperlink ref="D35" location="'0_Datendefinitionen'!D20" display="Anzahl der Anschlusspunkte von fremden Netz- und Umspannebenen auf gleicher Netz- und Umspannebene in der eigenen MS/NS"/>
    <hyperlink ref="D9" location="'0_Datendefinitionen'!D8" display="Anzahl der Letztverbraucher der eignen MS/NS"/>
    <hyperlink ref="D37" location="'0_Datendefinitionen'!D22" display="Anzahl der Anschlusspunkte von nachgelagerten eigenen Netz- und Umspannebenen in der eigenen MS/NS"/>
    <hyperlink ref="D63" location="'0_Datendefinitionen'!D35" display="'0_Datendefinitionen'!D35"/>
    <hyperlink ref="D47" location="'0_Datendefinitionen'!D35" display="'0_Datendefinitionen'!D35"/>
    <hyperlink ref="D8" location="'0_Datendefinitionen'!D8" display="'0_Datendefinitionen'!D8"/>
    <hyperlink ref="D18" location="'0_Datendefinitionen'!D11" display="zeitgleiche Jahreshöchstlast aller Entnahmen in der eigenen NS1"/>
    <hyperlink ref="D19" location="'0_Datendefinitionen'!D11" display="zeitgleiche Jahreshöchstlast aller Entnahmen in der eigenen MS/NS1"/>
    <hyperlink ref="D55" location="'0_Datendefinitionen'!D35" display="'0_Datendefinitionen'!D35"/>
    <hyperlink ref="D72" location="'0_Datendefinitionen'!D35" display="Summe der unterbrochenen Kundenminuten aller VU mit dem Anlass Sonstige geplant unter Berücksichtigung des Gewichtungsfaktors i.H.v. 0,5"/>
    <hyperlink ref="D85" location="'0_Datendefinitionen'!D35" display="'0_Datendefinitionen'!D35"/>
    <hyperlink ref="D93" location="'0_Datendefinitionen'!D35" display="Summe der unterbrochenen Kundenminuten aller VU mit dem Anlass höhere Gewalt"/>
    <hyperlink ref="D101" location="'0_Datendefinitionen'!D35" display="Summe der unterbrochenen Kundenminuten aller VU mit dem Anlass Zählerwechsel"/>
  </hyperlinks>
  <printOptions horizontalCentered="1"/>
  <pageMargins left="0.19685039370078741" right="0.19685039370078741" top="0.78740157480314965" bottom="0.78740157480314965" header="0.31496062992125984" footer="0.31496062992125984"/>
  <pageSetup paperSize="9" scale="48" fitToHeight="2" orientation="portrait" r:id="rId1"/>
  <headerFooter>
    <oddFooter>&amp;L&amp;"Segoe UI,Standard"&amp;9&amp;Z&amp;F; &amp;A&amp;R&amp;"Segoe UI,Standard"&amp;9&amp;D; &amp;P von &amp;N</oddFooter>
  </headerFooter>
  <rowBreaks count="1" manualBreakCount="1">
    <brk id="39" max="12" man="1"/>
  </rowBreaks>
  <ignoredErrors>
    <ignoredError sqref="B79 B52:B56 B67 B44:B48 B81 B68:B73 B77:B78 B82:B86 B90:B94 B98:B102 B60:B64 B8:B10 B19 B23:B24 B30:B37 B25:B26 B38" twoDigitTextYea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M114"/>
  <sheetViews>
    <sheetView showGridLines="0" view="pageBreakPreview" zoomScale="85" zoomScaleNormal="130" zoomScaleSheetLayoutView="85" workbookViewId="0">
      <selection activeCell="F8" sqref="F8"/>
    </sheetView>
  </sheetViews>
  <sheetFormatPr baseColWidth="10" defaultRowHeight="16.5" x14ac:dyDescent="0.25"/>
  <cols>
    <col min="1" max="1" width="1.28515625" style="5" customWidth="1"/>
    <col min="2" max="2" width="7" style="5" bestFit="1" customWidth="1"/>
    <col min="3" max="3" width="1.28515625" style="26" customWidth="1"/>
    <col min="4" max="4" width="71.5703125" style="5" customWidth="1"/>
    <col min="5" max="5" width="1.28515625" style="5" customWidth="1"/>
    <col min="6" max="6" width="28.7109375" style="5" bestFit="1" customWidth="1"/>
    <col min="7" max="7" width="1.28515625" style="5" customWidth="1"/>
    <col min="8" max="8" width="28.7109375" style="5" bestFit="1" customWidth="1"/>
    <col min="9" max="9" width="1.28515625" style="5" customWidth="1"/>
    <col min="10" max="10" width="28.7109375" style="5" bestFit="1" customWidth="1"/>
    <col min="11" max="11" width="1.28515625" style="5" customWidth="1"/>
    <col min="12" max="12" width="10" style="76" bestFit="1" customWidth="1"/>
    <col min="13" max="13" width="1.28515625" style="5" customWidth="1"/>
    <col min="14" max="16384" width="11.42578125" style="5"/>
  </cols>
  <sheetData>
    <row r="1" spans="1:13" ht="24" x14ac:dyDescent="0.25">
      <c r="A1" s="15"/>
      <c r="B1" s="13">
        <f>'2_Niederspannung'!B40+1</f>
        <v>6</v>
      </c>
      <c r="C1" s="14"/>
      <c r="D1" s="15" t="s">
        <v>64</v>
      </c>
      <c r="E1" s="15"/>
      <c r="F1" s="15"/>
      <c r="G1" s="15"/>
      <c r="H1" s="15"/>
      <c r="I1" s="15"/>
      <c r="J1" s="15"/>
      <c r="K1" s="15"/>
      <c r="L1" s="78"/>
      <c r="M1" s="15"/>
    </row>
    <row r="2" spans="1:13" x14ac:dyDescent="0.25">
      <c r="B2" s="11"/>
      <c r="C2" s="7"/>
    </row>
    <row r="3" spans="1:13" x14ac:dyDescent="0.25">
      <c r="B3" s="6" t="s">
        <v>291</v>
      </c>
      <c r="C3" s="7"/>
    </row>
    <row r="4" spans="1:13" x14ac:dyDescent="0.25">
      <c r="B4" s="6" t="s">
        <v>429</v>
      </c>
      <c r="C4" s="7"/>
    </row>
    <row r="5" spans="1:13" x14ac:dyDescent="0.25">
      <c r="B5" s="6"/>
      <c r="C5" s="7"/>
    </row>
    <row r="6" spans="1:13" x14ac:dyDescent="0.25">
      <c r="B6" s="24" t="s">
        <v>66</v>
      </c>
      <c r="C6" s="7"/>
      <c r="D6" s="25" t="s">
        <v>228</v>
      </c>
      <c r="E6" s="26"/>
      <c r="F6" s="25">
        <v>2013</v>
      </c>
      <c r="G6" s="26"/>
      <c r="H6" s="25">
        <v>2014</v>
      </c>
      <c r="I6" s="26"/>
      <c r="J6" s="25">
        <v>2015</v>
      </c>
      <c r="L6" s="64" t="s">
        <v>48</v>
      </c>
    </row>
    <row r="7" spans="1:13" s="26" customFormat="1" x14ac:dyDescent="0.25">
      <c r="B7" s="22"/>
      <c r="C7" s="7"/>
      <c r="D7" s="65"/>
      <c r="F7" s="65"/>
      <c r="H7" s="65"/>
      <c r="J7" s="65"/>
      <c r="L7" s="66"/>
    </row>
    <row r="8" spans="1:13" x14ac:dyDescent="0.25">
      <c r="B8" s="28" t="s">
        <v>231</v>
      </c>
      <c r="C8" s="7"/>
      <c r="D8" s="145" t="s">
        <v>229</v>
      </c>
      <c r="E8" s="26"/>
      <c r="F8" s="137"/>
      <c r="G8" s="26"/>
      <c r="H8" s="137"/>
      <c r="I8" s="26"/>
      <c r="J8" s="137"/>
      <c r="L8" s="68" t="s">
        <v>46</v>
      </c>
    </row>
    <row r="9" spans="1:13" x14ac:dyDescent="0.25">
      <c r="B9" s="28" t="s">
        <v>232</v>
      </c>
      <c r="C9" s="7"/>
      <c r="D9" s="145" t="s">
        <v>230</v>
      </c>
      <c r="E9" s="26"/>
      <c r="F9" s="36"/>
      <c r="G9" s="26"/>
      <c r="H9" s="36"/>
      <c r="I9" s="26"/>
      <c r="J9" s="36"/>
      <c r="L9" s="69" t="s">
        <v>46</v>
      </c>
    </row>
    <row r="10" spans="1:13" x14ac:dyDescent="0.25">
      <c r="B10" s="28" t="s">
        <v>309</v>
      </c>
      <c r="C10" s="7"/>
      <c r="D10" s="53" t="s">
        <v>308</v>
      </c>
      <c r="E10" s="26"/>
      <c r="F10" s="95">
        <f>SUM(F8,F9)</f>
        <v>0</v>
      </c>
      <c r="G10" s="83"/>
      <c r="H10" s="95">
        <f>SUM(H8,H9)</f>
        <v>0</v>
      </c>
      <c r="I10" s="26"/>
      <c r="J10" s="95">
        <f>SUM(J8,J9)</f>
        <v>0</v>
      </c>
      <c r="L10" s="69" t="s">
        <v>46</v>
      </c>
    </row>
    <row r="11" spans="1:13" x14ac:dyDescent="0.25">
      <c r="B11" s="11"/>
      <c r="C11" s="7"/>
    </row>
    <row r="12" spans="1:13" x14ac:dyDescent="0.25">
      <c r="B12" s="24" t="s">
        <v>67</v>
      </c>
      <c r="C12" s="7"/>
      <c r="D12" s="24" t="s">
        <v>233</v>
      </c>
      <c r="E12" s="26"/>
      <c r="F12" s="25">
        <v>2013</v>
      </c>
      <c r="G12" s="26"/>
      <c r="H12" s="25">
        <v>2014</v>
      </c>
      <c r="I12" s="26"/>
      <c r="J12" s="25">
        <v>2015</v>
      </c>
      <c r="L12" s="64" t="s">
        <v>48</v>
      </c>
    </row>
    <row r="13" spans="1:13" s="26" customFormat="1" x14ac:dyDescent="0.25">
      <c r="B13" s="7"/>
      <c r="C13" s="7"/>
      <c r="L13" s="71"/>
    </row>
    <row r="14" spans="1:13" ht="28.5" x14ac:dyDescent="0.25">
      <c r="B14" s="28" t="s">
        <v>234</v>
      </c>
      <c r="C14" s="7"/>
      <c r="D14" s="67" t="s">
        <v>267</v>
      </c>
      <c r="E14" s="26"/>
      <c r="F14" s="135"/>
      <c r="G14" s="26"/>
      <c r="H14" s="135"/>
      <c r="I14" s="26"/>
      <c r="J14" s="135"/>
      <c r="L14" s="68">
        <v>1</v>
      </c>
    </row>
    <row r="15" spans="1:13" x14ac:dyDescent="0.25">
      <c r="B15" s="28" t="s">
        <v>235</v>
      </c>
      <c r="C15" s="7"/>
      <c r="D15" s="28" t="s">
        <v>268</v>
      </c>
      <c r="E15" s="26"/>
      <c r="F15" s="136"/>
      <c r="G15" s="26"/>
      <c r="H15" s="136"/>
      <c r="I15" s="26"/>
      <c r="J15" s="136"/>
      <c r="L15" s="69">
        <v>1</v>
      </c>
    </row>
    <row r="16" spans="1:13" x14ac:dyDescent="0.25">
      <c r="B16" s="28" t="s">
        <v>236</v>
      </c>
      <c r="C16" s="7"/>
      <c r="D16" s="30" t="s">
        <v>227</v>
      </c>
      <c r="E16" s="26"/>
      <c r="F16" s="90">
        <f>SUM(F14,F15)</f>
        <v>0</v>
      </c>
      <c r="G16" s="83"/>
      <c r="H16" s="90">
        <f>SUM(H14,H15)</f>
        <v>0</v>
      </c>
      <c r="I16" s="26"/>
      <c r="J16" s="90">
        <f>SUM(J14,J15)</f>
        <v>0</v>
      </c>
      <c r="L16" s="69">
        <v>1</v>
      </c>
    </row>
    <row r="17" spans="1:13" x14ac:dyDescent="0.25">
      <c r="B17" s="11"/>
      <c r="C17" s="7"/>
    </row>
    <row r="18" spans="1:13" x14ac:dyDescent="0.25">
      <c r="B18" s="24" t="s">
        <v>261</v>
      </c>
      <c r="C18" s="7"/>
      <c r="D18" s="24" t="s">
        <v>266</v>
      </c>
      <c r="E18" s="26"/>
      <c r="F18" s="25">
        <v>2013</v>
      </c>
      <c r="G18" s="26"/>
      <c r="H18" s="25">
        <v>2014</v>
      </c>
      <c r="I18" s="26"/>
      <c r="J18" s="25">
        <v>2015</v>
      </c>
      <c r="L18" s="64" t="s">
        <v>48</v>
      </c>
    </row>
    <row r="19" spans="1:13" s="26" customFormat="1" x14ac:dyDescent="0.25">
      <c r="B19" s="22"/>
      <c r="C19" s="7"/>
      <c r="D19" s="65"/>
      <c r="F19" s="65"/>
      <c r="H19" s="65"/>
      <c r="J19" s="65"/>
      <c r="L19" s="66"/>
    </row>
    <row r="20" spans="1:13" x14ac:dyDescent="0.25">
      <c r="C20" s="7"/>
      <c r="E20" s="26"/>
      <c r="F20" s="137"/>
      <c r="G20" s="26"/>
      <c r="H20" s="137"/>
      <c r="I20" s="26"/>
      <c r="J20" s="137"/>
      <c r="L20" s="91" t="s">
        <v>50</v>
      </c>
    </row>
    <row r="21" spans="1:13" x14ac:dyDescent="0.25">
      <c r="B21" s="11"/>
      <c r="C21" s="7"/>
    </row>
    <row r="22" spans="1:13" x14ac:dyDescent="0.25">
      <c r="B22" s="24" t="s">
        <v>262</v>
      </c>
      <c r="C22" s="7"/>
      <c r="D22" s="24" t="s">
        <v>140</v>
      </c>
      <c r="E22" s="26"/>
      <c r="F22" s="25">
        <v>2013</v>
      </c>
      <c r="G22" s="26"/>
      <c r="H22" s="25">
        <v>2014</v>
      </c>
      <c r="I22" s="26"/>
      <c r="J22" s="25">
        <v>2015</v>
      </c>
      <c r="L22" s="64" t="s">
        <v>48</v>
      </c>
    </row>
    <row r="23" spans="1:13" s="26" customFormat="1" x14ac:dyDescent="0.25">
      <c r="B23" s="27"/>
      <c r="C23" s="7"/>
      <c r="D23" s="70"/>
      <c r="F23" s="70"/>
      <c r="H23" s="70"/>
      <c r="J23" s="70"/>
      <c r="L23" s="71"/>
    </row>
    <row r="24" spans="1:13" ht="17.25" x14ac:dyDescent="0.25">
      <c r="B24" s="28" t="s">
        <v>263</v>
      </c>
      <c r="C24" s="7"/>
      <c r="D24" s="28" t="s">
        <v>322</v>
      </c>
      <c r="E24" s="26"/>
      <c r="F24" s="135"/>
      <c r="G24" s="26"/>
      <c r="H24" s="135"/>
      <c r="I24" s="26"/>
      <c r="J24" s="137"/>
      <c r="L24" s="68" t="s">
        <v>98</v>
      </c>
    </row>
    <row r="25" spans="1:13" ht="17.25" x14ac:dyDescent="0.25">
      <c r="B25" s="28" t="s">
        <v>264</v>
      </c>
      <c r="C25" s="7"/>
      <c r="D25" s="28" t="s">
        <v>323</v>
      </c>
      <c r="E25" s="26"/>
      <c r="F25" s="136"/>
      <c r="G25" s="26"/>
      <c r="H25" s="136"/>
      <c r="I25" s="26"/>
      <c r="J25" s="36"/>
      <c r="L25" s="69" t="s">
        <v>98</v>
      </c>
    </row>
    <row r="26" spans="1:13" x14ac:dyDescent="0.25">
      <c r="B26" s="11"/>
      <c r="C26" s="7"/>
      <c r="H26" s="92"/>
    </row>
    <row r="27" spans="1:13" ht="24" x14ac:dyDescent="0.25">
      <c r="A27" s="93"/>
      <c r="B27" s="13">
        <f>B1+1</f>
        <v>7</v>
      </c>
      <c r="C27" s="77"/>
      <c r="D27" s="93" t="s">
        <v>65</v>
      </c>
      <c r="E27" s="93"/>
      <c r="F27" s="93"/>
      <c r="G27" s="93"/>
      <c r="H27" s="93"/>
      <c r="I27" s="93"/>
      <c r="J27" s="93"/>
      <c r="K27" s="93"/>
      <c r="L27" s="94"/>
      <c r="M27" s="93"/>
    </row>
    <row r="28" spans="1:13" x14ac:dyDescent="0.25">
      <c r="B28" s="11"/>
      <c r="C28" s="7"/>
    </row>
    <row r="29" spans="1:13" x14ac:dyDescent="0.25">
      <c r="B29" s="11" t="s">
        <v>291</v>
      </c>
      <c r="C29" s="7"/>
    </row>
    <row r="30" spans="1:13" x14ac:dyDescent="0.25">
      <c r="B30" s="6" t="s">
        <v>259</v>
      </c>
      <c r="C30" s="7"/>
    </row>
    <row r="31" spans="1:13" x14ac:dyDescent="0.25">
      <c r="B31" s="11"/>
      <c r="C31" s="7"/>
    </row>
    <row r="32" spans="1:13" x14ac:dyDescent="0.25">
      <c r="B32" s="24" t="s">
        <v>141</v>
      </c>
      <c r="C32" s="22"/>
      <c r="D32" s="146" t="s">
        <v>37</v>
      </c>
      <c r="E32" s="26"/>
      <c r="F32" s="25">
        <v>2013</v>
      </c>
      <c r="G32" s="26"/>
      <c r="H32" s="25">
        <v>2014</v>
      </c>
      <c r="I32" s="26"/>
      <c r="J32" s="25">
        <v>2015</v>
      </c>
      <c r="L32" s="64" t="s">
        <v>48</v>
      </c>
    </row>
    <row r="33" spans="2:12" x14ac:dyDescent="0.25">
      <c r="B33" s="27"/>
      <c r="C33" s="7"/>
      <c r="D33" s="70"/>
      <c r="E33" s="26"/>
      <c r="F33" s="70"/>
      <c r="G33" s="26"/>
      <c r="H33" s="70"/>
      <c r="I33" s="26"/>
      <c r="J33" s="70"/>
    </row>
    <row r="34" spans="2:12" x14ac:dyDescent="0.25">
      <c r="B34" s="28" t="s">
        <v>142</v>
      </c>
      <c r="C34" s="7"/>
      <c r="D34" s="52" t="s">
        <v>393</v>
      </c>
      <c r="E34" s="26"/>
      <c r="F34" s="137"/>
      <c r="G34" s="26"/>
      <c r="H34" s="137"/>
      <c r="I34" s="26"/>
      <c r="J34" s="137"/>
      <c r="L34" s="89" t="s">
        <v>99</v>
      </c>
    </row>
    <row r="35" spans="2:12" x14ac:dyDescent="0.25">
      <c r="B35" s="73" t="s">
        <v>143</v>
      </c>
      <c r="C35" s="7"/>
      <c r="D35" s="53" t="s">
        <v>394</v>
      </c>
      <c r="E35" s="26"/>
      <c r="F35" s="135"/>
      <c r="G35" s="26"/>
      <c r="H35" s="135"/>
      <c r="I35" s="26"/>
      <c r="J35" s="135"/>
      <c r="L35" s="79">
        <v>1</v>
      </c>
    </row>
    <row r="36" spans="2:12" ht="33" x14ac:dyDescent="0.25">
      <c r="B36" s="67" t="s">
        <v>144</v>
      </c>
      <c r="C36" s="7"/>
      <c r="D36" s="145" t="s">
        <v>595</v>
      </c>
      <c r="E36" s="26"/>
      <c r="F36" s="141"/>
      <c r="G36" s="72"/>
      <c r="H36" s="141"/>
      <c r="I36" s="72"/>
      <c r="J36" s="141"/>
      <c r="L36" s="75" t="s">
        <v>46</v>
      </c>
    </row>
    <row r="37" spans="2:12" ht="33" x14ac:dyDescent="0.25">
      <c r="B37" s="80" t="s">
        <v>145</v>
      </c>
      <c r="C37" s="7"/>
      <c r="D37" s="145" t="s">
        <v>596</v>
      </c>
      <c r="E37" s="26"/>
      <c r="F37" s="141"/>
      <c r="G37" s="72"/>
      <c r="H37" s="141"/>
      <c r="I37" s="72"/>
      <c r="J37" s="141"/>
      <c r="L37" s="75" t="s">
        <v>46</v>
      </c>
    </row>
    <row r="38" spans="2:12" ht="33" x14ac:dyDescent="0.25">
      <c r="B38" s="67" t="s">
        <v>146</v>
      </c>
      <c r="C38" s="7"/>
      <c r="D38" s="145" t="s">
        <v>597</v>
      </c>
      <c r="E38" s="26"/>
      <c r="F38" s="141"/>
      <c r="G38" s="26"/>
      <c r="H38" s="141"/>
      <c r="I38" s="26"/>
      <c r="J38" s="141"/>
      <c r="L38" s="75" t="s">
        <v>149</v>
      </c>
    </row>
    <row r="39" spans="2:12" ht="33" x14ac:dyDescent="0.25">
      <c r="B39" s="80" t="s">
        <v>147</v>
      </c>
      <c r="C39" s="7"/>
      <c r="D39" s="145" t="s">
        <v>598</v>
      </c>
      <c r="E39" s="26"/>
      <c r="F39" s="141"/>
      <c r="G39" s="26"/>
      <c r="H39" s="141"/>
      <c r="I39" s="26"/>
      <c r="J39" s="141"/>
      <c r="L39" s="75" t="s">
        <v>149</v>
      </c>
    </row>
    <row r="40" spans="2:12" ht="33" x14ac:dyDescent="0.25">
      <c r="B40" s="67" t="s">
        <v>148</v>
      </c>
      <c r="C40" s="7"/>
      <c r="D40" s="53" t="s">
        <v>599</v>
      </c>
      <c r="E40" s="26"/>
      <c r="F40" s="95">
        <f>SUM(F38,F39)</f>
        <v>0</v>
      </c>
      <c r="G40" s="83"/>
      <c r="H40" s="95">
        <f>SUM(H38,H39)</f>
        <v>0</v>
      </c>
      <c r="I40" s="26"/>
      <c r="J40" s="95">
        <f>SUM(J38,J39)</f>
        <v>0</v>
      </c>
      <c r="L40" s="75" t="s">
        <v>149</v>
      </c>
    </row>
    <row r="41" spans="2:12" x14ac:dyDescent="0.25">
      <c r="B41" s="80" t="s">
        <v>150</v>
      </c>
      <c r="C41" s="96"/>
      <c r="D41" s="53" t="s">
        <v>600</v>
      </c>
      <c r="E41" s="26"/>
      <c r="F41" s="82">
        <f>IF(AND(F40=0,F$10=0),0,F40/F$10)</f>
        <v>0</v>
      </c>
      <c r="G41" s="83"/>
      <c r="H41" s="82">
        <f>IF(AND(H40=0,H$10=0),0,H40/H$10)</f>
        <v>0</v>
      </c>
      <c r="I41" s="83"/>
      <c r="J41" s="82">
        <f>IF(AND(J40=0,J$10=0),0,J40/J$10)</f>
        <v>0</v>
      </c>
      <c r="L41" s="81" t="s">
        <v>99</v>
      </c>
    </row>
    <row r="42" spans="2:12" x14ac:dyDescent="0.25">
      <c r="B42" s="27"/>
      <c r="C42" s="7"/>
      <c r="D42" s="70"/>
      <c r="E42" s="26"/>
      <c r="F42" s="26"/>
      <c r="G42" s="26"/>
      <c r="H42" s="26"/>
      <c r="I42" s="26"/>
      <c r="J42" s="26"/>
    </row>
    <row r="43" spans="2:12" x14ac:dyDescent="0.25">
      <c r="B43" s="24" t="s">
        <v>68</v>
      </c>
      <c r="C43" s="22"/>
      <c r="D43" s="146" t="s">
        <v>36</v>
      </c>
      <c r="E43" s="26"/>
      <c r="F43" s="25">
        <v>2013</v>
      </c>
      <c r="G43" s="26"/>
      <c r="H43" s="25">
        <v>2014</v>
      </c>
      <c r="I43" s="26"/>
      <c r="J43" s="25">
        <v>2015</v>
      </c>
      <c r="L43" s="64" t="s">
        <v>48</v>
      </c>
    </row>
    <row r="44" spans="2:12" x14ac:dyDescent="0.25">
      <c r="B44" s="27"/>
      <c r="C44" s="7"/>
      <c r="D44" s="70"/>
      <c r="E44" s="26"/>
      <c r="F44" s="70"/>
      <c r="G44" s="26"/>
      <c r="H44" s="70"/>
      <c r="I44" s="26"/>
      <c r="J44" s="70"/>
    </row>
    <row r="45" spans="2:12" x14ac:dyDescent="0.25">
      <c r="B45" s="28" t="s">
        <v>69</v>
      </c>
      <c r="C45" s="7"/>
      <c r="D45" s="52" t="s">
        <v>395</v>
      </c>
      <c r="E45" s="26"/>
      <c r="F45" s="137"/>
      <c r="G45" s="26"/>
      <c r="H45" s="137"/>
      <c r="I45" s="26"/>
      <c r="J45" s="137"/>
      <c r="L45" s="89" t="s">
        <v>99</v>
      </c>
    </row>
    <row r="46" spans="2:12" x14ac:dyDescent="0.25">
      <c r="B46" s="73" t="s">
        <v>70</v>
      </c>
      <c r="C46" s="7"/>
      <c r="D46" s="53" t="s">
        <v>396</v>
      </c>
      <c r="E46" s="26"/>
      <c r="F46" s="136"/>
      <c r="G46" s="26"/>
      <c r="H46" s="136"/>
      <c r="I46" s="26"/>
      <c r="J46" s="136"/>
      <c r="L46" s="79">
        <v>1</v>
      </c>
    </row>
    <row r="47" spans="2:12" ht="33" x14ac:dyDescent="0.25">
      <c r="B47" s="28" t="s">
        <v>71</v>
      </c>
      <c r="C47" s="7"/>
      <c r="D47" s="145" t="s">
        <v>570</v>
      </c>
      <c r="E47" s="26"/>
      <c r="F47" s="141"/>
      <c r="G47" s="72"/>
      <c r="H47" s="141"/>
      <c r="I47" s="72"/>
      <c r="J47" s="141"/>
      <c r="L47" s="69" t="s">
        <v>46</v>
      </c>
    </row>
    <row r="48" spans="2:12" ht="33" x14ac:dyDescent="0.25">
      <c r="B48" s="73" t="s">
        <v>72</v>
      </c>
      <c r="C48" s="7"/>
      <c r="D48" s="145" t="s">
        <v>571</v>
      </c>
      <c r="E48" s="26"/>
      <c r="F48" s="141"/>
      <c r="G48" s="72"/>
      <c r="H48" s="141"/>
      <c r="I48" s="72"/>
      <c r="J48" s="141"/>
      <c r="L48" s="69" t="s">
        <v>46</v>
      </c>
    </row>
    <row r="49" spans="1:12" ht="33" x14ac:dyDescent="0.25">
      <c r="B49" s="28" t="s">
        <v>73</v>
      </c>
      <c r="C49" s="7"/>
      <c r="D49" s="53" t="s">
        <v>572</v>
      </c>
      <c r="E49" s="26"/>
      <c r="F49" s="141"/>
      <c r="G49" s="26"/>
      <c r="H49" s="141"/>
      <c r="I49" s="26"/>
      <c r="J49" s="141"/>
      <c r="L49" s="69" t="s">
        <v>149</v>
      </c>
    </row>
    <row r="50" spans="1:12" ht="33" x14ac:dyDescent="0.25">
      <c r="B50" s="73" t="s">
        <v>151</v>
      </c>
      <c r="C50" s="7"/>
      <c r="D50" s="53" t="s">
        <v>573</v>
      </c>
      <c r="E50" s="26"/>
      <c r="F50" s="141"/>
      <c r="G50" s="26"/>
      <c r="H50" s="141"/>
      <c r="I50" s="26"/>
      <c r="J50" s="141"/>
      <c r="L50" s="69" t="s">
        <v>149</v>
      </c>
    </row>
    <row r="51" spans="1:12" ht="33" x14ac:dyDescent="0.25">
      <c r="B51" s="28" t="s">
        <v>152</v>
      </c>
      <c r="C51" s="7"/>
      <c r="D51" s="53" t="s">
        <v>574</v>
      </c>
      <c r="E51" s="26"/>
      <c r="F51" s="95">
        <f>SUM(F49,F50)</f>
        <v>0</v>
      </c>
      <c r="G51" s="83"/>
      <c r="H51" s="95">
        <f>SUM(H49,H50)</f>
        <v>0</v>
      </c>
      <c r="I51" s="26"/>
      <c r="J51" s="95">
        <f>SUM(J49,J50)</f>
        <v>0</v>
      </c>
      <c r="L51" s="69" t="s">
        <v>149</v>
      </c>
    </row>
    <row r="52" spans="1:12" ht="16.5" customHeight="1" x14ac:dyDescent="0.25">
      <c r="B52" s="73" t="s">
        <v>153</v>
      </c>
      <c r="C52" s="96"/>
      <c r="D52" s="53" t="s">
        <v>575</v>
      </c>
      <c r="E52" s="26"/>
      <c r="F52" s="82">
        <f>IF(AND(F51=0,F$10=0),0,F51/F$10)</f>
        <v>0</v>
      </c>
      <c r="G52" s="83"/>
      <c r="H52" s="82">
        <f>IF(AND(H51=0,H$10=0),0,H51/H$10)</f>
        <v>0</v>
      </c>
      <c r="I52" s="83"/>
      <c r="J52" s="82">
        <f>IF(AND(J51=0,J$10=0),0,J51/J$10)</f>
        <v>0</v>
      </c>
      <c r="L52" s="84" t="s">
        <v>99</v>
      </c>
    </row>
    <row r="53" spans="1:12" x14ac:dyDescent="0.25">
      <c r="B53" s="11"/>
      <c r="C53" s="7"/>
    </row>
    <row r="54" spans="1:12" x14ac:dyDescent="0.25">
      <c r="B54" s="24" t="s">
        <v>156</v>
      </c>
      <c r="C54" s="22"/>
      <c r="D54" s="146" t="s">
        <v>82</v>
      </c>
      <c r="E54" s="26"/>
      <c r="F54" s="25">
        <v>2013</v>
      </c>
      <c r="G54" s="26"/>
      <c r="H54" s="25">
        <v>2014</v>
      </c>
      <c r="I54" s="26"/>
      <c r="J54" s="25">
        <v>2015</v>
      </c>
      <c r="L54" s="64" t="s">
        <v>48</v>
      </c>
    </row>
    <row r="55" spans="1:12" x14ac:dyDescent="0.25">
      <c r="B55" s="27"/>
      <c r="C55" s="7"/>
      <c r="D55" s="70"/>
      <c r="E55" s="26"/>
      <c r="F55" s="70"/>
      <c r="G55" s="26"/>
      <c r="H55" s="70"/>
      <c r="I55" s="26"/>
      <c r="J55" s="70"/>
    </row>
    <row r="56" spans="1:12" ht="33" x14ac:dyDescent="0.25">
      <c r="B56" s="28" t="s">
        <v>157</v>
      </c>
      <c r="C56" s="7"/>
      <c r="D56" s="52" t="s">
        <v>398</v>
      </c>
      <c r="E56" s="26"/>
      <c r="F56" s="137"/>
      <c r="G56" s="26"/>
      <c r="H56" s="137"/>
      <c r="I56" s="26"/>
      <c r="J56" s="137"/>
      <c r="L56" s="89" t="s">
        <v>99</v>
      </c>
    </row>
    <row r="57" spans="1:12" ht="33" x14ac:dyDescent="0.25">
      <c r="B57" s="73" t="s">
        <v>158</v>
      </c>
      <c r="C57" s="7"/>
      <c r="D57" s="53" t="s">
        <v>399</v>
      </c>
      <c r="E57" s="26"/>
      <c r="F57" s="136"/>
      <c r="G57" s="26"/>
      <c r="H57" s="136"/>
      <c r="I57" s="26"/>
      <c r="J57" s="136"/>
      <c r="L57" s="79">
        <v>1</v>
      </c>
    </row>
    <row r="58" spans="1:12" ht="49.5" x14ac:dyDescent="0.25">
      <c r="B58" s="28" t="s">
        <v>159</v>
      </c>
      <c r="C58" s="7"/>
      <c r="D58" s="145" t="s">
        <v>564</v>
      </c>
      <c r="E58" s="26"/>
      <c r="F58" s="141"/>
      <c r="G58" s="72"/>
      <c r="H58" s="141"/>
      <c r="I58" s="72"/>
      <c r="J58" s="141"/>
      <c r="L58" s="69" t="s">
        <v>46</v>
      </c>
    </row>
    <row r="59" spans="1:12" ht="49.5" x14ac:dyDescent="0.25">
      <c r="B59" s="73" t="s">
        <v>160</v>
      </c>
      <c r="C59" s="7"/>
      <c r="D59" s="145" t="s">
        <v>565</v>
      </c>
      <c r="E59" s="26"/>
      <c r="F59" s="141"/>
      <c r="G59" s="72"/>
      <c r="H59" s="141"/>
      <c r="I59" s="72"/>
      <c r="J59" s="141"/>
      <c r="L59" s="69" t="s">
        <v>46</v>
      </c>
    </row>
    <row r="60" spans="1:12" ht="33" x14ac:dyDescent="0.25">
      <c r="B60" s="28" t="s">
        <v>161</v>
      </c>
      <c r="C60" s="7"/>
      <c r="D60" s="53" t="s">
        <v>566</v>
      </c>
      <c r="E60" s="26"/>
      <c r="F60" s="141"/>
      <c r="G60" s="26"/>
      <c r="H60" s="141"/>
      <c r="I60" s="26"/>
      <c r="J60" s="141"/>
      <c r="L60" s="69" t="s">
        <v>149</v>
      </c>
    </row>
    <row r="61" spans="1:12" ht="33" x14ac:dyDescent="0.25">
      <c r="B61" s="73" t="s">
        <v>162</v>
      </c>
      <c r="C61" s="7"/>
      <c r="D61" s="53" t="s">
        <v>567</v>
      </c>
      <c r="E61" s="26"/>
      <c r="F61" s="141"/>
      <c r="G61" s="26"/>
      <c r="H61" s="141"/>
      <c r="I61" s="26"/>
      <c r="J61" s="141"/>
      <c r="L61" s="69" t="s">
        <v>149</v>
      </c>
    </row>
    <row r="62" spans="1:12" ht="33" x14ac:dyDescent="0.25">
      <c r="B62" s="28" t="s">
        <v>163</v>
      </c>
      <c r="C62" s="7"/>
      <c r="D62" s="53" t="s">
        <v>568</v>
      </c>
      <c r="E62" s="26"/>
      <c r="F62" s="95">
        <f>SUM(F60,F61)</f>
        <v>0</v>
      </c>
      <c r="G62" s="83"/>
      <c r="H62" s="95">
        <f>SUM(H60,H61)</f>
        <v>0</v>
      </c>
      <c r="I62" s="26"/>
      <c r="J62" s="95">
        <f>SUM(J60,J61)</f>
        <v>0</v>
      </c>
      <c r="L62" s="69" t="s">
        <v>149</v>
      </c>
    </row>
    <row r="63" spans="1:12" ht="16.5" customHeight="1" x14ac:dyDescent="0.25">
      <c r="B63" s="73" t="s">
        <v>164</v>
      </c>
      <c r="C63" s="96"/>
      <c r="D63" s="53" t="s">
        <v>569</v>
      </c>
      <c r="E63" s="26"/>
      <c r="F63" s="82">
        <f>IF(AND(F62=0,F$10=0),0,F62/F$10)</f>
        <v>0</v>
      </c>
      <c r="G63" s="83"/>
      <c r="H63" s="82">
        <f>IF(AND(H62=0,H$10=0),0,H62/H$10)</f>
        <v>0</v>
      </c>
      <c r="I63" s="83"/>
      <c r="J63" s="82">
        <f>IF(AND(J62=0,J$10=0),0,J62/J$10)</f>
        <v>0</v>
      </c>
      <c r="L63" s="84" t="s">
        <v>99</v>
      </c>
    </row>
    <row r="64" spans="1:12" x14ac:dyDescent="0.25">
      <c r="A64" s="85"/>
      <c r="B64" s="97"/>
      <c r="C64" s="97"/>
      <c r="D64" s="98"/>
      <c r="E64" s="85"/>
      <c r="F64" s="99"/>
      <c r="G64" s="85"/>
      <c r="H64" s="99"/>
      <c r="I64" s="85"/>
      <c r="J64" s="99"/>
    </row>
    <row r="65" spans="2:12" x14ac:dyDescent="0.25">
      <c r="B65" s="24" t="s">
        <v>292</v>
      </c>
      <c r="C65" s="22"/>
      <c r="D65" s="25" t="s">
        <v>173</v>
      </c>
      <c r="E65" s="26"/>
      <c r="F65" s="25">
        <v>2013</v>
      </c>
      <c r="G65" s="26"/>
      <c r="H65" s="25">
        <v>2014</v>
      </c>
      <c r="I65" s="26"/>
      <c r="J65" s="25">
        <v>2015</v>
      </c>
      <c r="L65" s="64" t="s">
        <v>48</v>
      </c>
    </row>
    <row r="66" spans="2:12" s="26" customFormat="1" x14ac:dyDescent="0.25">
      <c r="B66" s="22"/>
      <c r="C66" s="22"/>
      <c r="D66" s="65"/>
      <c r="F66" s="65"/>
      <c r="H66" s="65"/>
      <c r="J66" s="65"/>
      <c r="L66" s="66"/>
    </row>
    <row r="67" spans="2:12" x14ac:dyDescent="0.25">
      <c r="B67" s="28" t="s">
        <v>174</v>
      </c>
      <c r="C67" s="7"/>
      <c r="D67" s="52" t="s">
        <v>400</v>
      </c>
      <c r="E67" s="26"/>
      <c r="F67" s="137"/>
      <c r="G67" s="26"/>
      <c r="H67" s="137"/>
      <c r="I67" s="26"/>
      <c r="J67" s="137"/>
      <c r="L67" s="89" t="s">
        <v>99</v>
      </c>
    </row>
    <row r="68" spans="2:12" x14ac:dyDescent="0.25">
      <c r="B68" s="73" t="s">
        <v>175</v>
      </c>
      <c r="C68" s="7"/>
      <c r="D68" s="53" t="s">
        <v>401</v>
      </c>
      <c r="E68" s="26"/>
      <c r="F68" s="136"/>
      <c r="G68" s="26"/>
      <c r="H68" s="136"/>
      <c r="I68" s="26"/>
      <c r="J68" s="136"/>
      <c r="L68" s="79">
        <v>1</v>
      </c>
    </row>
    <row r="69" spans="2:12" ht="33" x14ac:dyDescent="0.25">
      <c r="B69" s="28" t="s">
        <v>176</v>
      </c>
      <c r="C69" s="7"/>
      <c r="D69" s="145" t="s">
        <v>576</v>
      </c>
      <c r="E69" s="26"/>
      <c r="F69" s="141"/>
      <c r="G69" s="72"/>
      <c r="H69" s="141"/>
      <c r="I69" s="72"/>
      <c r="J69" s="141"/>
      <c r="L69" s="69" t="s">
        <v>46</v>
      </c>
    </row>
    <row r="70" spans="2:12" ht="33" x14ac:dyDescent="0.25">
      <c r="B70" s="73" t="s">
        <v>177</v>
      </c>
      <c r="C70" s="7"/>
      <c r="D70" s="145" t="s">
        <v>577</v>
      </c>
      <c r="E70" s="26"/>
      <c r="F70" s="141"/>
      <c r="G70" s="72"/>
      <c r="H70" s="141"/>
      <c r="I70" s="72"/>
      <c r="J70" s="141"/>
      <c r="L70" s="69" t="s">
        <v>46</v>
      </c>
    </row>
    <row r="71" spans="2:12" ht="33" x14ac:dyDescent="0.25">
      <c r="B71" s="28" t="s">
        <v>178</v>
      </c>
      <c r="C71" s="7"/>
      <c r="D71" s="53" t="s">
        <v>578</v>
      </c>
      <c r="E71" s="26"/>
      <c r="F71" s="141"/>
      <c r="G71" s="26"/>
      <c r="H71" s="141"/>
      <c r="I71" s="26"/>
      <c r="J71" s="141"/>
      <c r="L71" s="69" t="s">
        <v>149</v>
      </c>
    </row>
    <row r="72" spans="2:12" ht="33" x14ac:dyDescent="0.25">
      <c r="B72" s="73" t="s">
        <v>179</v>
      </c>
      <c r="C72" s="7"/>
      <c r="D72" s="53" t="s">
        <v>579</v>
      </c>
      <c r="E72" s="26"/>
      <c r="F72" s="141"/>
      <c r="G72" s="26"/>
      <c r="H72" s="141"/>
      <c r="I72" s="26"/>
      <c r="J72" s="141"/>
      <c r="L72" s="69" t="s">
        <v>149</v>
      </c>
    </row>
    <row r="73" spans="2:12" ht="33" x14ac:dyDescent="0.25">
      <c r="B73" s="28" t="s">
        <v>180</v>
      </c>
      <c r="C73" s="7"/>
      <c r="D73" s="53" t="s">
        <v>580</v>
      </c>
      <c r="E73" s="26"/>
      <c r="F73" s="95">
        <f>SUM(F71,F72)</f>
        <v>0</v>
      </c>
      <c r="G73" s="83"/>
      <c r="H73" s="95">
        <f>SUM(H71,H72)</f>
        <v>0</v>
      </c>
      <c r="I73" s="26"/>
      <c r="J73" s="95">
        <f>SUM(J71,J72)</f>
        <v>0</v>
      </c>
      <c r="L73" s="69" t="s">
        <v>149</v>
      </c>
    </row>
    <row r="74" spans="2:12" ht="33" x14ac:dyDescent="0.25">
      <c r="B74" s="73" t="s">
        <v>181</v>
      </c>
      <c r="C74" s="7"/>
      <c r="D74" s="53" t="s">
        <v>581</v>
      </c>
      <c r="E74" s="26"/>
      <c r="F74" s="95">
        <f>F73*0.5</f>
        <v>0</v>
      </c>
      <c r="G74" s="83"/>
      <c r="H74" s="95">
        <f>H73*0.5</f>
        <v>0</v>
      </c>
      <c r="I74" s="26"/>
      <c r="J74" s="95">
        <f>J73*0.5</f>
        <v>0</v>
      </c>
      <c r="L74" s="84" t="s">
        <v>99</v>
      </c>
    </row>
    <row r="75" spans="2:12" ht="33" x14ac:dyDescent="0.25">
      <c r="B75" s="67" t="s">
        <v>182</v>
      </c>
      <c r="C75" s="96"/>
      <c r="D75" s="53" t="s">
        <v>582</v>
      </c>
      <c r="E75" s="26"/>
      <c r="F75" s="82">
        <f>IF(AND(F74=0,F$10=0),0,F74/F$10)</f>
        <v>0</v>
      </c>
      <c r="G75" s="83"/>
      <c r="H75" s="82">
        <f>IF(AND(H74=0,H$10=0),0,H74/H$10)</f>
        <v>0</v>
      </c>
      <c r="I75" s="83"/>
      <c r="J75" s="82">
        <f>IF(AND(J74=0,J$10=0),0,J74/J$10)</f>
        <v>0</v>
      </c>
      <c r="L75" s="100" t="s">
        <v>99</v>
      </c>
    </row>
    <row r="76" spans="2:12" x14ac:dyDescent="0.25">
      <c r="B76" s="96"/>
      <c r="C76" s="96"/>
      <c r="D76" s="43"/>
      <c r="E76" s="26"/>
      <c r="F76" s="43"/>
      <c r="G76" s="26"/>
      <c r="H76" s="43"/>
      <c r="I76" s="26"/>
      <c r="J76" s="43"/>
    </row>
    <row r="77" spans="2:12" x14ac:dyDescent="0.25">
      <c r="B77" s="24" t="s">
        <v>297</v>
      </c>
      <c r="C77" s="22"/>
      <c r="D77" s="146" t="s">
        <v>201</v>
      </c>
      <c r="E77" s="26"/>
      <c r="F77" s="25">
        <v>2013</v>
      </c>
      <c r="G77" s="26"/>
      <c r="H77" s="25">
        <v>2014</v>
      </c>
      <c r="I77" s="26"/>
      <c r="J77" s="25">
        <v>2015</v>
      </c>
      <c r="L77" s="64" t="s">
        <v>48</v>
      </c>
    </row>
    <row r="78" spans="2:12" x14ac:dyDescent="0.25">
      <c r="B78" s="97"/>
      <c r="C78" s="97"/>
      <c r="D78" s="98"/>
      <c r="E78" s="85"/>
      <c r="F78" s="99"/>
      <c r="G78" s="85"/>
      <c r="H78" s="99"/>
      <c r="I78" s="85"/>
      <c r="J78" s="99"/>
    </row>
    <row r="79" spans="2:12" x14ac:dyDescent="0.25">
      <c r="B79" s="101" t="s">
        <v>293</v>
      </c>
      <c r="C79" s="97"/>
      <c r="D79" s="102" t="s">
        <v>330</v>
      </c>
      <c r="E79" s="85"/>
      <c r="F79" s="103">
        <f>SUM(F40,F51,F62,F74)</f>
        <v>0</v>
      </c>
      <c r="G79" s="85"/>
      <c r="H79" s="103">
        <f>SUM(H40,H51,H62,H74)</f>
        <v>0</v>
      </c>
      <c r="I79" s="85"/>
      <c r="J79" s="103">
        <f>SUM(J40,J51,J62,J74)</f>
        <v>0</v>
      </c>
      <c r="L79" s="89" t="s">
        <v>99</v>
      </c>
    </row>
    <row r="80" spans="2:12" x14ac:dyDescent="0.25">
      <c r="B80" s="87" t="s">
        <v>294</v>
      </c>
      <c r="C80" s="97"/>
      <c r="D80" s="88" t="str">
        <f>D77</f>
        <v>ASIDI gesamt</v>
      </c>
      <c r="E80" s="85"/>
      <c r="F80" s="82">
        <f>IF(AND(F79=0,F10=0),0,F79/F10)</f>
        <v>0</v>
      </c>
      <c r="G80" s="85"/>
      <c r="H80" s="82">
        <f>IF(AND(H79=0,H10=0),0,H79/H10)</f>
        <v>0</v>
      </c>
      <c r="I80" s="85"/>
      <c r="J80" s="82">
        <f>IF(AND(J79=0,J10=0),0,J79/J10)</f>
        <v>0</v>
      </c>
      <c r="L80" s="79" t="s">
        <v>99</v>
      </c>
    </row>
    <row r="81" spans="2:12" x14ac:dyDescent="0.25">
      <c r="B81" s="96"/>
      <c r="C81" s="96"/>
      <c r="D81" s="43"/>
      <c r="E81" s="26"/>
      <c r="F81" s="43"/>
      <c r="G81" s="26"/>
      <c r="H81" s="43"/>
      <c r="I81" s="26"/>
      <c r="J81" s="43"/>
    </row>
    <row r="82" spans="2:12" x14ac:dyDescent="0.25">
      <c r="B82" s="24" t="s">
        <v>295</v>
      </c>
      <c r="C82" s="22"/>
      <c r="D82" s="146" t="s">
        <v>83</v>
      </c>
      <c r="E82" s="26"/>
      <c r="F82" s="25">
        <v>2013</v>
      </c>
      <c r="G82" s="26"/>
      <c r="H82" s="25">
        <v>2014</v>
      </c>
      <c r="I82" s="26"/>
      <c r="J82" s="25">
        <v>2015</v>
      </c>
      <c r="L82" s="64" t="s">
        <v>48</v>
      </c>
    </row>
    <row r="83" spans="2:12" x14ac:dyDescent="0.25">
      <c r="B83" s="27"/>
      <c r="C83" s="7"/>
      <c r="D83" s="70"/>
      <c r="E83" s="26"/>
      <c r="F83" s="70"/>
      <c r="G83" s="26"/>
      <c r="H83" s="74"/>
      <c r="I83" s="26"/>
      <c r="J83" s="70"/>
      <c r="L83" s="104"/>
    </row>
    <row r="84" spans="2:12" x14ac:dyDescent="0.25">
      <c r="B84" s="28" t="s">
        <v>184</v>
      </c>
      <c r="C84" s="7"/>
      <c r="D84" s="52" t="str">
        <f>"Dauer aller VU mit dem Anlass "&amp;D82</f>
        <v>Dauer aller VU mit dem Anlass Rückwirkungsstörungen</v>
      </c>
      <c r="E84" s="26"/>
      <c r="F84" s="137"/>
      <c r="G84" s="26"/>
      <c r="H84" s="137"/>
      <c r="I84" s="26"/>
      <c r="J84" s="137"/>
      <c r="L84" s="89" t="s">
        <v>99</v>
      </c>
    </row>
    <row r="85" spans="2:12" x14ac:dyDescent="0.25">
      <c r="B85" s="73" t="s">
        <v>185</v>
      </c>
      <c r="C85" s="7"/>
      <c r="D85" s="53" t="str">
        <f>"Anzahl aller VU mit dem Anlass "&amp;D82</f>
        <v>Anzahl aller VU mit dem Anlass Rückwirkungsstörungen</v>
      </c>
      <c r="E85" s="26"/>
      <c r="F85" s="136"/>
      <c r="G85" s="26"/>
      <c r="H85" s="136"/>
      <c r="I85" s="26"/>
      <c r="J85" s="136"/>
      <c r="L85" s="79">
        <v>1</v>
      </c>
    </row>
    <row r="86" spans="2:12" ht="33" x14ac:dyDescent="0.25">
      <c r="B86" s="28" t="s">
        <v>186</v>
      </c>
      <c r="C86" s="7"/>
      <c r="D86" s="145" t="str">
        <f>"Summe der unterbrochenen Bemessungsscheinleistung in MVA der ONT aller VU mit dem Anlass "&amp;D82</f>
        <v>Summe der unterbrochenen Bemessungsscheinleistung in MVA der ONT aller VU mit dem Anlass Rückwirkungsstörungen</v>
      </c>
      <c r="E86" s="26"/>
      <c r="F86" s="141"/>
      <c r="G86" s="72"/>
      <c r="H86" s="141"/>
      <c r="I86" s="72"/>
      <c r="J86" s="141"/>
      <c r="L86" s="69" t="s">
        <v>46</v>
      </c>
    </row>
    <row r="87" spans="2:12" ht="33" x14ac:dyDescent="0.25">
      <c r="B87" s="73" t="s">
        <v>187</v>
      </c>
      <c r="C87" s="7"/>
      <c r="D87" s="145" t="str">
        <f>"Summe der unterbrochenen Bemessungsscheinleistung in MVA der LVT aller VU mit dem Anlass "&amp;D82</f>
        <v>Summe der unterbrochenen Bemessungsscheinleistung in MVA der LVT aller VU mit dem Anlass Rückwirkungsstörungen</v>
      </c>
      <c r="E87" s="26"/>
      <c r="F87" s="141"/>
      <c r="G87" s="72"/>
      <c r="H87" s="141"/>
      <c r="I87" s="72"/>
      <c r="J87" s="141"/>
      <c r="L87" s="69" t="s">
        <v>46</v>
      </c>
    </row>
    <row r="88" spans="2:12" ht="33" x14ac:dyDescent="0.25">
      <c r="B88" s="28" t="s">
        <v>188</v>
      </c>
      <c r="C88" s="7"/>
      <c r="D88" s="53" t="str">
        <f>"Summe der unterbrochenen MVA-Minuten* ONT aller VU mit dem Anlass "&amp;D82</f>
        <v>Summe der unterbrochenen MVA-Minuten* ONT aller VU mit dem Anlass Rückwirkungsstörungen</v>
      </c>
      <c r="E88" s="26"/>
      <c r="F88" s="141"/>
      <c r="G88" s="26"/>
      <c r="H88" s="141"/>
      <c r="I88" s="26"/>
      <c r="J88" s="141"/>
      <c r="L88" s="69" t="s">
        <v>149</v>
      </c>
    </row>
    <row r="89" spans="2:12" ht="33" x14ac:dyDescent="0.25">
      <c r="B89" s="73" t="s">
        <v>189</v>
      </c>
      <c r="C89" s="7"/>
      <c r="D89" s="53" t="str">
        <f>"Summe der unterbrochenen MVA-Minuten* LVT aller VU mit dem Anlass "&amp;D82</f>
        <v>Summe der unterbrochenen MVA-Minuten* LVT aller VU mit dem Anlass Rückwirkungsstörungen</v>
      </c>
      <c r="E89" s="26"/>
      <c r="F89" s="141"/>
      <c r="G89" s="26"/>
      <c r="H89" s="141"/>
      <c r="I89" s="26"/>
      <c r="J89" s="141"/>
      <c r="L89" s="69" t="s">
        <v>149</v>
      </c>
    </row>
    <row r="90" spans="2:12" ht="33" x14ac:dyDescent="0.25">
      <c r="B90" s="28" t="s">
        <v>190</v>
      </c>
      <c r="C90" s="7"/>
      <c r="D90" s="53" t="str">
        <f>"Summe der unterbrochenen MVA-Minuten aller VU mit dem Anlass "&amp;D82</f>
        <v>Summe der unterbrochenen MVA-Minuten aller VU mit dem Anlass Rückwirkungsstörungen</v>
      </c>
      <c r="E90" s="26"/>
      <c r="F90" s="95">
        <f>SUM(F88,F89)</f>
        <v>0</v>
      </c>
      <c r="G90" s="83"/>
      <c r="H90" s="95">
        <f>SUM(H88,H89)</f>
        <v>0</v>
      </c>
      <c r="I90" s="26"/>
      <c r="J90" s="95">
        <f>SUM(J88,J89)</f>
        <v>0</v>
      </c>
      <c r="L90" s="69" t="s">
        <v>149</v>
      </c>
    </row>
    <row r="91" spans="2:12" x14ac:dyDescent="0.25">
      <c r="B91" s="73" t="s">
        <v>191</v>
      </c>
      <c r="C91" s="96"/>
      <c r="D91" s="53" t="str">
        <f>"ASIDI mit dem Anlass "&amp;D82</f>
        <v>ASIDI mit dem Anlass Rückwirkungsstörungen</v>
      </c>
      <c r="E91" s="26"/>
      <c r="F91" s="82">
        <f>IF(AND(F90=0,F$10=0),0,F90/F$10)</f>
        <v>0</v>
      </c>
      <c r="G91" s="83"/>
      <c r="H91" s="82">
        <f>IF(AND(H90=0,H$10=0),0,H90/H$10)</f>
        <v>0</v>
      </c>
      <c r="I91" s="83"/>
      <c r="J91" s="82">
        <f>IF(AND(J90=0,J$10=0),0,J90/J$10)</f>
        <v>0</v>
      </c>
      <c r="L91" s="84" t="s">
        <v>99</v>
      </c>
    </row>
    <row r="92" spans="2:12" x14ac:dyDescent="0.25">
      <c r="B92" s="96"/>
      <c r="C92" s="96"/>
      <c r="D92" s="43"/>
      <c r="E92" s="26"/>
      <c r="F92" s="43"/>
      <c r="G92" s="26"/>
      <c r="H92" s="43"/>
      <c r="I92" s="26"/>
      <c r="J92" s="43"/>
    </row>
    <row r="93" spans="2:12" x14ac:dyDescent="0.25">
      <c r="B93" s="24" t="s">
        <v>192</v>
      </c>
      <c r="C93" s="22"/>
      <c r="D93" s="146" t="s">
        <v>84</v>
      </c>
      <c r="E93" s="26"/>
      <c r="F93" s="25">
        <v>2013</v>
      </c>
      <c r="G93" s="26"/>
      <c r="H93" s="25">
        <v>2014</v>
      </c>
      <c r="I93" s="26"/>
      <c r="J93" s="25">
        <v>2015</v>
      </c>
      <c r="L93" s="64" t="s">
        <v>48</v>
      </c>
    </row>
    <row r="94" spans="2:12" x14ac:dyDescent="0.25">
      <c r="B94" s="27"/>
      <c r="C94" s="7"/>
      <c r="D94" s="70"/>
      <c r="E94" s="26"/>
      <c r="F94" s="70"/>
      <c r="G94" s="26"/>
      <c r="H94" s="70"/>
      <c r="I94" s="26"/>
      <c r="J94" s="70"/>
    </row>
    <row r="95" spans="2:12" x14ac:dyDescent="0.25">
      <c r="B95" s="28" t="s">
        <v>193</v>
      </c>
      <c r="C95" s="7"/>
      <c r="D95" s="52" t="s">
        <v>406</v>
      </c>
      <c r="E95" s="26"/>
      <c r="F95" s="137"/>
      <c r="G95" s="26"/>
      <c r="H95" s="137"/>
      <c r="I95" s="26"/>
      <c r="J95" s="137"/>
      <c r="L95" s="89" t="s">
        <v>99</v>
      </c>
    </row>
    <row r="96" spans="2:12" x14ac:dyDescent="0.25">
      <c r="B96" s="73" t="s">
        <v>194</v>
      </c>
      <c r="C96" s="7"/>
      <c r="D96" s="53" t="s">
        <v>407</v>
      </c>
      <c r="E96" s="26"/>
      <c r="F96" s="136"/>
      <c r="G96" s="26"/>
      <c r="H96" s="136"/>
      <c r="I96" s="26"/>
      <c r="J96" s="136"/>
      <c r="L96" s="79">
        <v>1</v>
      </c>
    </row>
    <row r="97" spans="2:12" ht="33" x14ac:dyDescent="0.25">
      <c r="B97" s="28" t="s">
        <v>195</v>
      </c>
      <c r="C97" s="7"/>
      <c r="D97" s="145" t="s">
        <v>589</v>
      </c>
      <c r="E97" s="26"/>
      <c r="F97" s="141"/>
      <c r="G97" s="72"/>
      <c r="H97" s="141"/>
      <c r="I97" s="72"/>
      <c r="J97" s="141"/>
      <c r="L97" s="69" t="s">
        <v>46</v>
      </c>
    </row>
    <row r="98" spans="2:12" ht="33" x14ac:dyDescent="0.25">
      <c r="B98" s="73" t="s">
        <v>196</v>
      </c>
      <c r="C98" s="7"/>
      <c r="D98" s="145" t="s">
        <v>590</v>
      </c>
      <c r="E98" s="26"/>
      <c r="F98" s="141"/>
      <c r="G98" s="72"/>
      <c r="H98" s="141"/>
      <c r="I98" s="72"/>
      <c r="J98" s="141"/>
      <c r="L98" s="69" t="s">
        <v>46</v>
      </c>
    </row>
    <row r="99" spans="2:12" ht="33" x14ac:dyDescent="0.25">
      <c r="B99" s="28" t="s">
        <v>197</v>
      </c>
      <c r="C99" s="7"/>
      <c r="D99" s="53" t="s">
        <v>591</v>
      </c>
      <c r="E99" s="26"/>
      <c r="F99" s="141"/>
      <c r="G99" s="26"/>
      <c r="H99" s="141"/>
      <c r="I99" s="26"/>
      <c r="J99" s="141"/>
      <c r="L99" s="69" t="s">
        <v>149</v>
      </c>
    </row>
    <row r="100" spans="2:12" ht="33" x14ac:dyDescent="0.25">
      <c r="B100" s="73" t="s">
        <v>198</v>
      </c>
      <c r="C100" s="7"/>
      <c r="D100" s="53" t="s">
        <v>592</v>
      </c>
      <c r="E100" s="26"/>
      <c r="F100" s="141"/>
      <c r="G100" s="26"/>
      <c r="H100" s="141"/>
      <c r="I100" s="26"/>
      <c r="J100" s="141"/>
      <c r="L100" s="69" t="s">
        <v>149</v>
      </c>
    </row>
    <row r="101" spans="2:12" ht="33" x14ac:dyDescent="0.25">
      <c r="B101" s="28" t="s">
        <v>199</v>
      </c>
      <c r="C101" s="7"/>
      <c r="D101" s="53" t="s">
        <v>593</v>
      </c>
      <c r="E101" s="26"/>
      <c r="F101" s="95">
        <f>SUM(F99,F100)</f>
        <v>0</v>
      </c>
      <c r="G101" s="83"/>
      <c r="H101" s="95">
        <f>SUM(H99,H100)</f>
        <v>0</v>
      </c>
      <c r="I101" s="26"/>
      <c r="J101" s="95">
        <f>SUM(J99,J100)</f>
        <v>0</v>
      </c>
      <c r="L101" s="69" t="s">
        <v>149</v>
      </c>
    </row>
    <row r="102" spans="2:12" x14ac:dyDescent="0.25">
      <c r="B102" s="73" t="s">
        <v>200</v>
      </c>
      <c r="C102" s="96"/>
      <c r="D102" s="53" t="s">
        <v>594</v>
      </c>
      <c r="E102" s="26"/>
      <c r="F102" s="82">
        <f>IF(AND(F101=0,F$10=0),0,F101/F$10)</f>
        <v>0</v>
      </c>
      <c r="G102" s="83"/>
      <c r="H102" s="82">
        <f>IF(AND(H101=0,H$10=0),0,H101/H$10)</f>
        <v>0</v>
      </c>
      <c r="I102" s="83"/>
      <c r="J102" s="82">
        <f>IF(AND(J101=0,J$10=0),0,J101/J$10)</f>
        <v>0</v>
      </c>
      <c r="L102" s="84" t="s">
        <v>99</v>
      </c>
    </row>
    <row r="103" spans="2:12" x14ac:dyDescent="0.25">
      <c r="B103" s="7"/>
      <c r="C103" s="7"/>
      <c r="D103" s="26"/>
      <c r="E103" s="26"/>
      <c r="F103" s="26"/>
      <c r="G103" s="26"/>
      <c r="H103" s="26"/>
      <c r="I103" s="26"/>
      <c r="J103" s="26"/>
    </row>
    <row r="104" spans="2:12" x14ac:dyDescent="0.25">
      <c r="B104" s="24" t="s">
        <v>296</v>
      </c>
      <c r="C104" s="22"/>
      <c r="D104" s="25" t="s">
        <v>85</v>
      </c>
      <c r="E104" s="26"/>
      <c r="F104" s="25">
        <v>2013</v>
      </c>
      <c r="G104" s="26"/>
      <c r="H104" s="25">
        <v>2014</v>
      </c>
      <c r="I104" s="26"/>
      <c r="J104" s="25">
        <v>2015</v>
      </c>
      <c r="L104" s="64" t="s">
        <v>48</v>
      </c>
    </row>
    <row r="105" spans="2:12" x14ac:dyDescent="0.25">
      <c r="B105" s="27"/>
      <c r="C105" s="7"/>
      <c r="D105" s="70"/>
      <c r="E105" s="26"/>
      <c r="F105" s="70"/>
      <c r="G105" s="26"/>
      <c r="H105" s="70"/>
      <c r="I105" s="26"/>
      <c r="J105" s="70"/>
    </row>
    <row r="106" spans="2:12" x14ac:dyDescent="0.25">
      <c r="B106" s="28" t="s">
        <v>165</v>
      </c>
      <c r="C106" s="7"/>
      <c r="D106" s="52" t="s">
        <v>410</v>
      </c>
      <c r="E106" s="26"/>
      <c r="F106" s="137"/>
      <c r="G106" s="26"/>
      <c r="H106" s="137"/>
      <c r="I106" s="26"/>
      <c r="J106" s="137"/>
      <c r="L106" s="89" t="s">
        <v>99</v>
      </c>
    </row>
    <row r="107" spans="2:12" x14ac:dyDescent="0.25">
      <c r="B107" s="73" t="s">
        <v>166</v>
      </c>
      <c r="C107" s="7"/>
      <c r="D107" s="53" t="s">
        <v>411</v>
      </c>
      <c r="E107" s="26"/>
      <c r="F107" s="136"/>
      <c r="G107" s="26"/>
      <c r="H107" s="136"/>
      <c r="I107" s="26"/>
      <c r="J107" s="136"/>
      <c r="L107" s="79">
        <v>1</v>
      </c>
    </row>
    <row r="108" spans="2:12" ht="33" x14ac:dyDescent="0.25">
      <c r="B108" s="28" t="s">
        <v>167</v>
      </c>
      <c r="C108" s="7"/>
      <c r="D108" s="145" t="s">
        <v>583</v>
      </c>
      <c r="E108" s="26"/>
      <c r="F108" s="141"/>
      <c r="G108" s="72"/>
      <c r="H108" s="141"/>
      <c r="I108" s="72"/>
      <c r="J108" s="141"/>
      <c r="L108" s="69" t="s">
        <v>46</v>
      </c>
    </row>
    <row r="109" spans="2:12" ht="33" x14ac:dyDescent="0.25">
      <c r="B109" s="73" t="s">
        <v>168</v>
      </c>
      <c r="C109" s="7"/>
      <c r="D109" s="145" t="s">
        <v>584</v>
      </c>
      <c r="E109" s="26"/>
      <c r="F109" s="141"/>
      <c r="G109" s="72"/>
      <c r="H109" s="141"/>
      <c r="I109" s="72"/>
      <c r="J109" s="141"/>
      <c r="L109" s="69" t="s">
        <v>46</v>
      </c>
    </row>
    <row r="110" spans="2:12" ht="33" x14ac:dyDescent="0.25">
      <c r="B110" s="28" t="s">
        <v>169</v>
      </c>
      <c r="C110" s="7"/>
      <c r="D110" s="53" t="s">
        <v>585</v>
      </c>
      <c r="E110" s="26"/>
      <c r="F110" s="141"/>
      <c r="G110" s="26"/>
      <c r="H110" s="141"/>
      <c r="I110" s="26"/>
      <c r="J110" s="141"/>
      <c r="L110" s="69" t="s">
        <v>149</v>
      </c>
    </row>
    <row r="111" spans="2:12" ht="33" x14ac:dyDescent="0.25">
      <c r="B111" s="73" t="s">
        <v>170</v>
      </c>
      <c r="C111" s="7"/>
      <c r="D111" s="53" t="s">
        <v>586</v>
      </c>
      <c r="E111" s="26"/>
      <c r="F111" s="141"/>
      <c r="G111" s="26"/>
      <c r="H111" s="141"/>
      <c r="I111" s="26"/>
      <c r="J111" s="141"/>
      <c r="L111" s="69" t="s">
        <v>149</v>
      </c>
    </row>
    <row r="112" spans="2:12" ht="33" x14ac:dyDescent="0.25">
      <c r="B112" s="28" t="s">
        <v>171</v>
      </c>
      <c r="C112" s="7"/>
      <c r="D112" s="53" t="s">
        <v>587</v>
      </c>
      <c r="E112" s="26"/>
      <c r="F112" s="95">
        <f>SUM(F110,F111)</f>
        <v>0</v>
      </c>
      <c r="G112" s="83"/>
      <c r="H112" s="95">
        <f>SUM(H110,H111)</f>
        <v>0</v>
      </c>
      <c r="I112" s="26"/>
      <c r="J112" s="95">
        <f>SUM(J110,J111)</f>
        <v>0</v>
      </c>
      <c r="L112" s="69" t="s">
        <v>149</v>
      </c>
    </row>
    <row r="113" spans="2:12" x14ac:dyDescent="0.25">
      <c r="B113" s="73" t="s">
        <v>172</v>
      </c>
      <c r="C113" s="96"/>
      <c r="D113" s="53" t="s">
        <v>588</v>
      </c>
      <c r="E113" s="26"/>
      <c r="F113" s="82">
        <f>IF(AND(F112=0,F$10=0),0,F112/F$10)</f>
        <v>0</v>
      </c>
      <c r="G113" s="83"/>
      <c r="H113" s="82">
        <f>IF(AND(H112=0,H$10=0),0,H112/H$10)</f>
        <v>0</v>
      </c>
      <c r="I113" s="83"/>
      <c r="J113" s="82">
        <f>IF(AND(J112=0,J$10=0),0,J112/J$10)</f>
        <v>0</v>
      </c>
      <c r="L113" s="84" t="s">
        <v>99</v>
      </c>
    </row>
    <row r="114" spans="2:12" x14ac:dyDescent="0.25">
      <c r="B114" s="7"/>
      <c r="C114" s="7"/>
      <c r="D114" s="26"/>
      <c r="E114" s="26"/>
      <c r="F114" s="26"/>
      <c r="G114" s="26"/>
      <c r="H114" s="26"/>
      <c r="I114" s="26"/>
      <c r="J114" s="26"/>
    </row>
  </sheetData>
  <sheetProtection password="FDF3" sheet="1" objects="1" scenarios="1"/>
  <dataConsolidate/>
  <conditionalFormatting sqref="F34 H34 J34 F45 H45 J45 F56 H56 J56 F67 H67 J67 F84 H84 J84 F95 H95 J95 F106 H106 J106">
    <cfRule type="cellIs" dxfId="75" priority="63" operator="lessThan">
      <formula>0</formula>
    </cfRule>
  </conditionalFormatting>
  <conditionalFormatting sqref="F35 H35 J35 F46 H46 J46 F57 H57 J57 F68 H68 J68 F85 H85 J85 F96 H96 J96 F107 H107 J107">
    <cfRule type="cellIs" dxfId="74" priority="62" operator="lessThan">
      <formula>0</formula>
    </cfRule>
  </conditionalFormatting>
  <conditionalFormatting sqref="F14:F15 H14:H15 J14:J15">
    <cfRule type="cellIs" dxfId="73" priority="60" operator="lessThan">
      <formula>0</formula>
    </cfRule>
  </conditionalFormatting>
  <conditionalFormatting sqref="F16">
    <cfRule type="expression" dxfId="72" priority="59">
      <formula>OR($F$14&lt;0,$F$15&lt;0)</formula>
    </cfRule>
  </conditionalFormatting>
  <conditionalFormatting sqref="H16">
    <cfRule type="expression" dxfId="71" priority="58">
      <formula>OR($H$14&lt;0,$H$15&lt;0)</formula>
    </cfRule>
  </conditionalFormatting>
  <conditionalFormatting sqref="J16">
    <cfRule type="expression" dxfId="70" priority="57">
      <formula>OR($J$14&lt;0,$J$15&lt;0)</formula>
    </cfRule>
  </conditionalFormatting>
  <conditionalFormatting sqref="F20 H20 J20">
    <cfRule type="cellIs" dxfId="69" priority="56" operator="lessThan">
      <formula>0</formula>
    </cfRule>
  </conditionalFormatting>
  <conditionalFormatting sqref="J24:J25 H24:H25 F24:F25">
    <cfRule type="cellIs" dxfId="68" priority="55" operator="lessThan">
      <formula>0</formula>
    </cfRule>
  </conditionalFormatting>
  <conditionalFormatting sqref="F38:F39 H38:H39 J38:J39 J49:J50 H49:H50 F49:F50 F60:F61 H60:H61 J60:J61 J71:J72 H71:H72 F71:F72 F88:F89 H88:H89 J88:J89 J99:J100 H99:H100 F99:F100 J110:J111 H110:H111 F110:F111">
    <cfRule type="cellIs" dxfId="67" priority="2" operator="lessThan">
      <formula>0</formula>
    </cfRule>
  </conditionalFormatting>
  <conditionalFormatting sqref="F36:F37 H36:H37 J36:J37 J47:J48 H47:H48 F47:F48 J58:J59 H58:H59 F58:F59 F69:F70 H69:H70 J69:J70 J86:J87 H86:H87 F86:F87 J97:J98 H97:H98 F97:F98 J108:J109 H108:H109 F108:F109">
    <cfRule type="cellIs" dxfId="66" priority="1" operator="lessThan">
      <formula>0</formula>
    </cfRule>
  </conditionalFormatting>
  <dataValidations count="6">
    <dataValidation type="whole" operator="greaterThanOrEqual" showInputMessage="1" showErrorMessage="1" sqref="F17 F21 J10 H21 H17 F10 H10 J17">
      <formula1>0</formula1>
    </dataValidation>
    <dataValidation type="decimal" operator="greaterThanOrEqual" showInputMessage="1" showErrorMessage="1" sqref="H11 J21 J11 F11">
      <formula1>0</formula1>
    </dataValidation>
    <dataValidation type="decimal" errorStyle="warning" operator="greaterThanOrEqual" showInputMessage="1" showErrorMessage="1" sqref="F95 H95 J95 J106 F106 H106 F34 H34 J34 F45 H45 J45 F56 H56 J56 F67 H67 J67 F84 H84 J84">
      <formula1>0</formula1>
    </dataValidation>
    <dataValidation type="whole" errorStyle="warning" operator="greaterThanOrEqual" showInputMessage="1" showErrorMessage="1" sqref="J14:J15 H14:H15 F14:F15 F35 H35 J35 F46 H46 J46 F57 H57 J57 F68 H68 J68 F85 H85 J85 F96 H96 J96 F107 H107 J107">
      <formula1>0</formula1>
    </dataValidation>
    <dataValidation type="whole" errorStyle="warning" operator="greaterThan" allowBlank="1" showInputMessage="1" showErrorMessage="1" sqref="F16 H16 J16">
      <formula1>0</formula1>
    </dataValidation>
    <dataValidation type="decimal" errorStyle="warning" operator="greaterThanOrEqual" allowBlank="1" showInputMessage="1" showErrorMessage="1" sqref="F108 F109 F110 F111 H111 H110 H109 H108 J108 J109 J110 J111 F100 H100 J100 J99 H99 F99 F98 H98 J98 J97 H97 F97 J89 H89 F89 F88 H88 J88 J87 H87 F87 F86 H86 J86 F72 H72 J72 J71 H71 F71 F70 H70 J70 J69 H69 F69 J61 H61 F61 F60 H60 J60 J59 H59 F59 F58 H58 J58 F50 H50 J50 J49 H49 F49 F48 H48 J48 J47 H47 F47 F39 H39 J39 J38 H38 F38 F37 H37 J37 J36 H36 F36 J25 H25 F25 F24 H24 J24 J20 H20 F20 F8 F9 H8 H9 J8 J9">
      <formula1>0</formula1>
    </dataValidation>
  </dataValidations>
  <hyperlinks>
    <hyperlink ref="D18" location="'0_Datendefinitionen'!D10" display="geografische Fläche in der MS"/>
    <hyperlink ref="D8" location="'0_Datendefinitionen'!D31" display="installierte Bemessungsscheinleistung aller Ortsnetztransformatoren (ONT)"/>
    <hyperlink ref="D9" location="'0_Datendefinitionen'!D32" display="installierte Bemessungsscheinleistung aller Letztverbrauchertransformatoren (LVT)"/>
    <hyperlink ref="D36" location="'0_Datendefinitionen'!D33" display="'0_Datendefinitionen'!D33"/>
    <hyperlink ref="D37" location="'0_Datendefinitionen'!D34" display="'0_Datendefinitionen'!D34"/>
    <hyperlink ref="D77" location="'0_Datendefinitionen'!D36" display="ASIDI gesamt"/>
    <hyperlink ref="D43" location="'0_Datendefinitionen'!D26" display="Einwirkungen Dritter"/>
    <hyperlink ref="D32" location="'0_Datendefinitionen'!D25" display="atmosphärische Einwirkungen"/>
    <hyperlink ref="D54" location="'0_Datendefinitionen'!D27" display="Zuständigkeit Netzbetreiber/kein erkennbarer Anlass"/>
    <hyperlink ref="D82" location="'0_Datendefinitionen'!D28" display="Rückwirkungsstörungen"/>
    <hyperlink ref="D93" location="'0_Datendefinitionen'!D29" display="höhere Gewalt"/>
    <hyperlink ref="D15" location="'0_Datendefinitionen'!D8" display="Anzahl der Letztverbraucher der eignen HS/MS"/>
    <hyperlink ref="D47" location="'0_Datendefinitionen'!D33" display="'0_Datendefinitionen'!D33"/>
    <hyperlink ref="D58" location="'0_Datendefinitionen'!D33" display="'0_Datendefinitionen'!D33"/>
    <hyperlink ref="D69" location="'0_Datendefinitionen'!D33" display="'0_Datendefinitionen'!D33"/>
    <hyperlink ref="D86" location="'0_Datendefinitionen'!D33" display="'0_Datendefinitionen'!D33"/>
    <hyperlink ref="D97" location="'0_Datendefinitionen'!D33" display="'0_Datendefinitionen'!D33"/>
    <hyperlink ref="D108" location="'0_Datendefinitionen'!D33" display="'0_Datendefinitionen'!D33"/>
    <hyperlink ref="D48" location="'0_Datendefinitionen'!D34" display="'0_Datendefinitionen'!D34"/>
    <hyperlink ref="D59" location="'0_Datendefinitionen'!D34" display="'0_Datendefinitionen'!D34"/>
    <hyperlink ref="D70" location="'0_Datendefinitionen'!D34" display="'0_Datendefinitionen'!D34"/>
    <hyperlink ref="D87" location="'0_Datendefinitionen'!D34" display="'0_Datendefinitionen'!D34"/>
    <hyperlink ref="D98" location="'0_Datendefinitionen'!D34" display="'0_Datendefinitionen'!D34"/>
    <hyperlink ref="D109" location="'0_Datendefinitionen'!D34" display="'0_Datendefinitionen'!D34"/>
    <hyperlink ref="D14" location="'0_Datendefinitionen'!D8" display="'0_Datendefinitionen'!D8"/>
    <hyperlink ref="D24" location="'0_Datendefinitionen'!D11" display="zeitgleiche Jahreshöchstlast aller Entnahmen in der MS1"/>
    <hyperlink ref="D25" location="'0_Datendefinitionen'!D11" display="zeitgleiche Jahreshöchstlast aller Entnahmen in der HS/MS1"/>
    <hyperlink ref="D38" location="'0_Datendefinitionen'!D36" display="Summe der unterbrochenen MVA-Minuten* ONT aller VU mit dem Anlass atmosphärische Einwirkungen"/>
    <hyperlink ref="D39" location="'0_Datendefinitionen'!D37" display="Summe der unterbrochenen MVA-Minuten* LVT aller VU mit dem Anlass atmosphärische Einwirkungen"/>
  </hyperlinks>
  <printOptions horizontalCentered="1"/>
  <pageMargins left="0.19685039370078741" right="0.19685039370078741" top="0.78740157480314965" bottom="0.78740157480314965" header="0.31496062992125984" footer="0.31496062992125984"/>
  <pageSetup paperSize="9" scale="48" fitToHeight="2" orientation="portrait" r:id="rId1"/>
  <headerFooter>
    <oddFooter>&amp;L&amp;"Segoe UI,Standard"&amp;9&amp;Z&amp;F; &amp;A&amp;R&amp;"Segoe UI,Standard"&amp;9&amp;D; &amp;P von &amp;N</oddFooter>
  </headerFooter>
  <rowBreaks count="2" manualBreakCount="2">
    <brk id="26" max="12" man="1"/>
    <brk id="80" max="12" man="1"/>
  </rowBreaks>
  <ignoredErrors>
    <ignoredError sqref="B34:B36 B67:B75 B14:B16 B24:B25 B37:B41 B106:B113 B95:B102 B84:B91 B79:B80 B56:B63 B45:B52 B8:B10"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39"/>
  <sheetViews>
    <sheetView showGridLines="0" view="pageBreakPreview" zoomScaleNormal="130" zoomScaleSheetLayoutView="100" workbookViewId="0">
      <pane ySplit="8" topLeftCell="A9" activePane="bottomLeft" state="frozen"/>
      <selection pane="bottomLeft" activeCell="D10" sqref="D10"/>
    </sheetView>
  </sheetViews>
  <sheetFormatPr baseColWidth="10" defaultRowHeight="16.5" x14ac:dyDescent="0.3"/>
  <cols>
    <col min="1" max="1" width="1.28515625" style="128" customWidth="1"/>
    <col min="2" max="2" width="7.85546875" style="212" customWidth="1"/>
    <col min="3" max="3" width="1.28515625" style="212" customWidth="1"/>
    <col min="4" max="4" width="21.7109375" style="212" customWidth="1"/>
    <col min="5" max="5" width="1.28515625" style="212" customWidth="1"/>
    <col min="6" max="6" width="17.42578125" style="212" bestFit="1" customWidth="1"/>
    <col min="7" max="7" width="1.28515625" style="212" customWidth="1"/>
    <col min="8" max="8" width="11" style="212" bestFit="1" customWidth="1"/>
    <col min="9" max="9" width="1.28515625" style="212" customWidth="1"/>
    <col min="10" max="10" width="21.7109375" style="212" bestFit="1" customWidth="1"/>
    <col min="11" max="11" width="1.28515625" style="212" customWidth="1"/>
    <col min="12" max="12" width="11" style="212" bestFit="1" customWidth="1"/>
    <col min="13" max="13" width="1.28515625" style="212" customWidth="1"/>
    <col min="14" max="14" width="17.42578125" style="212" bestFit="1" customWidth="1"/>
    <col min="15" max="15" width="1.28515625" style="212" customWidth="1"/>
    <col min="16" max="16" width="14.140625" style="212" bestFit="1" customWidth="1"/>
    <col min="17" max="17" width="1.28515625" style="212" customWidth="1"/>
    <col min="18" max="18" width="21.7109375" style="212" bestFit="1" customWidth="1"/>
    <col min="19" max="19" width="1.28515625" style="212" customWidth="1"/>
    <col min="20" max="20" width="11" style="212" bestFit="1" customWidth="1"/>
    <col min="21" max="21" width="1.28515625" style="212" customWidth="1"/>
    <col min="22" max="22" width="28" style="212" bestFit="1" customWidth="1"/>
    <col min="23" max="23" width="1.28515625" style="212" customWidth="1"/>
    <col min="24" max="24" width="28" style="212" bestFit="1" customWidth="1"/>
    <col min="25" max="25" width="1.28515625" style="212" customWidth="1"/>
    <col min="26" max="26" width="21.7109375" style="212" bestFit="1" customWidth="1"/>
    <col min="27" max="27" width="1.28515625" style="212" customWidth="1"/>
    <col min="28" max="28" width="16.5703125" style="212" bestFit="1" customWidth="1"/>
    <col min="29" max="29" width="1.28515625" style="212" customWidth="1"/>
    <col min="30" max="30" width="30.140625" style="212" bestFit="1" customWidth="1"/>
    <col min="31" max="31" width="1.28515625" style="212" customWidth="1"/>
    <col min="32" max="32" width="30.140625" style="212" bestFit="1" customWidth="1"/>
    <col min="33" max="33" width="1.28515625" style="212" customWidth="1"/>
    <col min="34" max="34" width="30.42578125" style="212" bestFit="1" customWidth="1"/>
    <col min="35" max="35" width="1.28515625" style="212" customWidth="1"/>
    <col min="36" max="36" width="30.42578125" style="212" bestFit="1" customWidth="1"/>
    <col min="37" max="37" width="1.28515625" style="212" customWidth="1"/>
    <col min="38" max="38" width="30.42578125" style="212" bestFit="1" customWidth="1"/>
    <col min="39" max="39" width="1.28515625" style="212" customWidth="1"/>
    <col min="40" max="40" width="30.42578125" style="212" bestFit="1" customWidth="1"/>
    <col min="41" max="41" width="1.28515625" style="212" customWidth="1"/>
    <col min="42" max="42" width="35.7109375" style="212" bestFit="1" customWidth="1"/>
    <col min="43" max="43" width="1.28515625" style="212" customWidth="1"/>
    <col min="44" max="44" width="35.7109375" style="212" bestFit="1" customWidth="1"/>
    <col min="45" max="45" width="1.28515625" style="212" customWidth="1"/>
    <col min="46" max="46" width="160.7109375" style="212" customWidth="1"/>
    <col min="47" max="47" width="1.28515625" style="128" customWidth="1"/>
    <col min="48" max="16384" width="11.42578125" style="128"/>
  </cols>
  <sheetData>
    <row r="1" spans="1:47" s="108" customFormat="1" ht="24" x14ac:dyDescent="0.45">
      <c r="A1" s="105"/>
      <c r="B1" s="105">
        <f>'3_Mittelspannung'!B27+1</f>
        <v>8</v>
      </c>
      <c r="C1" s="106"/>
      <c r="D1" s="107" t="s">
        <v>318</v>
      </c>
      <c r="E1" s="107"/>
      <c r="F1" s="107"/>
      <c r="G1" s="107"/>
      <c r="H1" s="107"/>
      <c r="I1" s="107"/>
      <c r="J1" s="107"/>
      <c r="K1" s="107"/>
      <c r="L1" s="107"/>
      <c r="M1" s="107"/>
      <c r="N1" s="107"/>
      <c r="O1" s="107"/>
      <c r="P1" s="107"/>
      <c r="Q1" s="107"/>
      <c r="R1" s="107"/>
      <c r="S1" s="200"/>
      <c r="T1" s="107"/>
      <c r="U1" s="107"/>
      <c r="V1" s="107"/>
      <c r="W1" s="200"/>
      <c r="X1" s="107"/>
      <c r="Y1" s="200"/>
      <c r="Z1" s="107"/>
      <c r="AA1" s="200"/>
      <c r="AB1" s="107"/>
      <c r="AC1" s="107"/>
      <c r="AD1" s="107"/>
      <c r="AE1" s="107"/>
      <c r="AF1" s="107"/>
      <c r="AG1" s="107"/>
      <c r="AH1" s="107"/>
      <c r="AI1" s="107"/>
      <c r="AJ1" s="107"/>
      <c r="AK1" s="107"/>
      <c r="AL1" s="107"/>
      <c r="AM1" s="107"/>
      <c r="AN1" s="107"/>
      <c r="AO1" s="107"/>
      <c r="AP1" s="107"/>
      <c r="AQ1" s="107"/>
      <c r="AR1" s="107"/>
      <c r="AS1" s="107"/>
      <c r="AT1" s="107"/>
      <c r="AU1" s="107"/>
    </row>
    <row r="2" spans="1:47" s="109" customFormat="1" x14ac:dyDescent="0.3">
      <c r="D2" s="110"/>
      <c r="E2" s="110"/>
      <c r="F2" s="110"/>
      <c r="G2" s="110"/>
      <c r="H2" s="110"/>
      <c r="I2" s="110"/>
      <c r="J2" s="110"/>
      <c r="K2" s="110"/>
      <c r="L2" s="110"/>
      <c r="M2" s="110"/>
      <c r="N2" s="110"/>
      <c r="O2" s="110"/>
      <c r="P2" s="110"/>
      <c r="Q2" s="110"/>
      <c r="R2" s="110"/>
      <c r="S2" s="201"/>
      <c r="T2" s="110"/>
      <c r="U2" s="110"/>
      <c r="V2" s="111"/>
      <c r="W2" s="201"/>
      <c r="X2" s="111"/>
      <c r="Y2" s="205"/>
      <c r="Z2" s="111"/>
      <c r="AA2" s="205"/>
      <c r="AB2" s="111"/>
      <c r="AC2" s="111"/>
      <c r="AD2" s="111"/>
      <c r="AE2" s="111"/>
      <c r="AF2" s="111"/>
      <c r="AG2" s="111"/>
      <c r="AH2" s="111"/>
      <c r="AI2" s="111"/>
      <c r="AJ2" s="111"/>
      <c r="AK2" s="111"/>
      <c r="AL2" s="111"/>
      <c r="AM2" s="111"/>
      <c r="AN2" s="111"/>
      <c r="AO2" s="111"/>
      <c r="AP2" s="111"/>
      <c r="AQ2" s="111"/>
      <c r="AR2" s="111"/>
      <c r="AS2" s="111"/>
      <c r="AT2" s="111"/>
      <c r="AU2" s="111"/>
    </row>
    <row r="3" spans="1:47" s="115" customFormat="1" x14ac:dyDescent="0.3">
      <c r="A3" s="112"/>
      <c r="B3" s="113" t="s">
        <v>272</v>
      </c>
      <c r="C3" s="114"/>
      <c r="E3" s="116"/>
      <c r="F3" s="117"/>
      <c r="G3" s="116"/>
      <c r="H3" s="116"/>
      <c r="I3" s="116"/>
      <c r="J3" s="118"/>
      <c r="K3" s="118"/>
      <c r="L3" s="116"/>
      <c r="M3" s="116"/>
      <c r="N3" s="116"/>
      <c r="O3" s="116"/>
      <c r="P3" s="116"/>
      <c r="Q3" s="116"/>
      <c r="R3" s="116"/>
      <c r="S3" s="202"/>
      <c r="T3" s="116"/>
      <c r="U3" s="116"/>
      <c r="W3" s="202"/>
      <c r="Y3" s="114"/>
      <c r="AA3" s="114"/>
      <c r="AT3" s="119"/>
      <c r="AU3" s="119"/>
    </row>
    <row r="4" spans="1:47" s="120" customFormat="1" x14ac:dyDescent="0.3">
      <c r="B4" s="197" t="s">
        <v>557</v>
      </c>
      <c r="C4" s="121"/>
      <c r="E4" s="122"/>
      <c r="F4" s="122"/>
      <c r="G4" s="122"/>
      <c r="H4" s="122"/>
      <c r="I4" s="122"/>
      <c r="J4" s="122"/>
      <c r="K4" s="122"/>
      <c r="L4" s="122"/>
      <c r="M4" s="122"/>
      <c r="N4" s="122"/>
      <c r="O4" s="122"/>
      <c r="P4" s="122"/>
      <c r="Q4" s="122"/>
      <c r="R4" s="122"/>
      <c r="S4" s="203"/>
      <c r="T4" s="122"/>
      <c r="U4" s="122"/>
      <c r="V4" s="123"/>
      <c r="W4" s="203"/>
      <c r="X4" s="123"/>
      <c r="Y4" s="206"/>
      <c r="Z4" s="123"/>
      <c r="AA4" s="206"/>
      <c r="AB4" s="123"/>
      <c r="AC4" s="123"/>
      <c r="AD4" s="123"/>
      <c r="AE4" s="123"/>
      <c r="AF4" s="123"/>
      <c r="AG4" s="123"/>
      <c r="AH4" s="123"/>
      <c r="AI4" s="123"/>
      <c r="AJ4" s="123"/>
      <c r="AK4" s="123"/>
      <c r="AL4" s="123"/>
      <c r="AM4" s="123"/>
      <c r="AN4" s="123"/>
      <c r="AO4" s="123"/>
      <c r="AP4" s="123"/>
      <c r="AQ4" s="123"/>
      <c r="AR4" s="123"/>
      <c r="AS4" s="123"/>
      <c r="AT4" s="123"/>
      <c r="AU4" s="123"/>
    </row>
    <row r="5" spans="1:47" s="120" customFormat="1" x14ac:dyDescent="0.3">
      <c r="B5" s="198" t="s">
        <v>558</v>
      </c>
      <c r="C5" s="121"/>
      <c r="D5" s="124"/>
      <c r="E5" s="122"/>
      <c r="F5" s="122"/>
      <c r="G5" s="122"/>
      <c r="H5" s="122"/>
      <c r="I5" s="122"/>
      <c r="J5" s="122"/>
      <c r="K5" s="122"/>
      <c r="L5" s="122"/>
      <c r="M5" s="122"/>
      <c r="N5" s="122"/>
      <c r="O5" s="122"/>
      <c r="P5" s="122"/>
      <c r="Q5" s="122"/>
      <c r="R5" s="122"/>
      <c r="S5" s="203"/>
      <c r="T5" s="122"/>
      <c r="U5" s="122"/>
      <c r="V5" s="123"/>
      <c r="W5" s="203"/>
      <c r="X5" s="123"/>
      <c r="Y5" s="206"/>
      <c r="Z5" s="123"/>
      <c r="AA5" s="206"/>
      <c r="AB5" s="123"/>
      <c r="AC5" s="123"/>
      <c r="AD5" s="123"/>
      <c r="AE5" s="123"/>
      <c r="AF5" s="123"/>
      <c r="AG5" s="123"/>
      <c r="AH5" s="123"/>
      <c r="AI5" s="123"/>
      <c r="AJ5" s="123"/>
      <c r="AK5" s="123"/>
      <c r="AL5" s="123"/>
      <c r="AM5" s="123"/>
      <c r="AN5" s="123"/>
      <c r="AO5" s="123"/>
      <c r="AP5" s="123"/>
      <c r="AQ5" s="123"/>
      <c r="AR5" s="123"/>
      <c r="AS5" s="123"/>
      <c r="AT5" s="123"/>
      <c r="AU5" s="123"/>
    </row>
    <row r="6" spans="1:47" s="120" customFormat="1" x14ac:dyDescent="0.3">
      <c r="B6" s="218" t="s">
        <v>559</v>
      </c>
      <c r="C6" s="121"/>
      <c r="D6" s="124"/>
      <c r="E6" s="122"/>
      <c r="F6" s="122"/>
      <c r="G6" s="122"/>
      <c r="H6" s="122"/>
      <c r="I6" s="122"/>
      <c r="J6" s="122"/>
      <c r="K6" s="122"/>
      <c r="L6" s="122"/>
      <c r="M6" s="122"/>
      <c r="N6" s="122"/>
      <c r="O6" s="122"/>
      <c r="P6" s="122"/>
      <c r="Q6" s="122"/>
      <c r="R6" s="122"/>
      <c r="S6" s="203"/>
      <c r="T6" s="122"/>
      <c r="U6" s="122"/>
      <c r="V6" s="123"/>
      <c r="W6" s="203"/>
      <c r="X6" s="123"/>
      <c r="Y6" s="206"/>
      <c r="Z6" s="123"/>
      <c r="AA6" s="206"/>
      <c r="AB6" s="123"/>
      <c r="AC6" s="123"/>
      <c r="AD6" s="123"/>
      <c r="AE6" s="123"/>
      <c r="AF6" s="123"/>
      <c r="AG6" s="123"/>
      <c r="AH6" s="123"/>
      <c r="AI6" s="123"/>
      <c r="AJ6" s="123"/>
      <c r="AK6" s="123"/>
      <c r="AL6" s="123"/>
      <c r="AM6" s="123"/>
      <c r="AN6" s="123"/>
      <c r="AO6" s="123"/>
      <c r="AP6" s="123"/>
      <c r="AQ6" s="123"/>
      <c r="AR6" s="123"/>
      <c r="AS6" s="123"/>
      <c r="AT6" s="123"/>
      <c r="AU6" s="123"/>
    </row>
    <row r="7" spans="1:47" s="120" customFormat="1" x14ac:dyDescent="0.3">
      <c r="B7" s="125"/>
      <c r="S7" s="204"/>
      <c r="W7" s="204"/>
      <c r="Y7" s="204"/>
      <c r="AA7" s="204"/>
    </row>
    <row r="8" spans="1:47" s="108" customFormat="1" ht="61.5" x14ac:dyDescent="0.3">
      <c r="B8" s="25" t="s">
        <v>38</v>
      </c>
      <c r="D8" s="47" t="s">
        <v>546</v>
      </c>
      <c r="F8" s="47" t="s">
        <v>58</v>
      </c>
      <c r="H8" s="47" t="s">
        <v>95</v>
      </c>
      <c r="J8" s="47" t="s">
        <v>96</v>
      </c>
      <c r="K8" s="50"/>
      <c r="L8" s="47" t="s">
        <v>97</v>
      </c>
      <c r="N8" s="47" t="s">
        <v>341</v>
      </c>
      <c r="O8" s="50"/>
      <c r="P8" s="47" t="s">
        <v>340</v>
      </c>
      <c r="R8" s="47" t="s">
        <v>547</v>
      </c>
      <c r="S8" s="128"/>
      <c r="T8" s="47" t="s">
        <v>89</v>
      </c>
      <c r="V8" s="47" t="s">
        <v>548</v>
      </c>
      <c r="W8" s="128"/>
      <c r="X8" s="47" t="s">
        <v>90</v>
      </c>
      <c r="Y8" s="128"/>
      <c r="Z8" s="47" t="s">
        <v>549</v>
      </c>
      <c r="AA8" s="128"/>
      <c r="AB8" s="47" t="s">
        <v>92</v>
      </c>
      <c r="AD8" s="126" t="s">
        <v>550</v>
      </c>
      <c r="AF8" s="126" t="s">
        <v>93</v>
      </c>
      <c r="AH8" s="126" t="s">
        <v>551</v>
      </c>
      <c r="AJ8" s="126" t="s">
        <v>94</v>
      </c>
      <c r="AL8" s="126" t="s">
        <v>554</v>
      </c>
      <c r="AN8" s="126" t="s">
        <v>553</v>
      </c>
      <c r="AP8" s="126" t="s">
        <v>555</v>
      </c>
      <c r="AR8" s="126" t="s">
        <v>556</v>
      </c>
      <c r="AT8" s="126" t="s">
        <v>552</v>
      </c>
    </row>
    <row r="9" spans="1:47" s="108" customFormat="1" x14ac:dyDescent="0.3">
      <c r="B9" s="127"/>
      <c r="D9" s="127"/>
      <c r="F9" s="127"/>
      <c r="H9" s="127"/>
      <c r="J9" s="127"/>
      <c r="K9" s="128"/>
      <c r="L9" s="127"/>
      <c r="N9" s="127"/>
      <c r="O9" s="128"/>
      <c r="P9" s="127"/>
      <c r="R9" s="127"/>
      <c r="S9" s="128"/>
      <c r="T9" s="127"/>
      <c r="V9" s="127"/>
      <c r="W9" s="128"/>
      <c r="X9" s="127"/>
      <c r="Y9" s="128"/>
      <c r="Z9" s="127"/>
      <c r="AA9" s="128"/>
      <c r="AB9" s="127"/>
      <c r="AD9" s="127"/>
      <c r="AF9" s="127"/>
      <c r="AH9" s="127"/>
      <c r="AJ9" s="127"/>
      <c r="AL9" s="127"/>
      <c r="AN9" s="127"/>
      <c r="AP9" s="127"/>
      <c r="AR9" s="127"/>
      <c r="AT9" s="127"/>
    </row>
    <row r="10" spans="1:47" x14ac:dyDescent="0.3">
      <c r="B10" s="223" t="s">
        <v>342</v>
      </c>
      <c r="D10" s="186"/>
      <c r="F10" s="187"/>
      <c r="H10" s="187"/>
      <c r="J10" s="188"/>
      <c r="K10" s="195"/>
      <c r="L10" s="188"/>
      <c r="N10" s="189"/>
      <c r="O10" s="196"/>
      <c r="P10" s="189"/>
      <c r="R10" s="190" t="s">
        <v>87</v>
      </c>
      <c r="T10" s="190" t="s">
        <v>87</v>
      </c>
      <c r="V10" s="190" t="s">
        <v>88</v>
      </c>
      <c r="X10" s="190" t="s">
        <v>88</v>
      </c>
      <c r="Z10" s="190" t="s">
        <v>91</v>
      </c>
      <c r="AB10" s="190" t="s">
        <v>91</v>
      </c>
      <c r="AD10" s="189"/>
      <c r="AF10" s="189"/>
      <c r="AH10" s="192"/>
      <c r="AJ10" s="192"/>
      <c r="AL10" s="189"/>
      <c r="AN10" s="189"/>
      <c r="AP10" s="189"/>
      <c r="AR10" s="189"/>
      <c r="AT10" s="193"/>
    </row>
    <row r="11" spans="1:47" s="108" customFormat="1" x14ac:dyDescent="0.3">
      <c r="B11" s="224" t="s">
        <v>343</v>
      </c>
      <c r="C11" s="225"/>
      <c r="D11" s="186"/>
      <c r="E11" s="212"/>
      <c r="F11" s="187"/>
      <c r="G11" s="212"/>
      <c r="H11" s="187"/>
      <c r="I11" s="212"/>
      <c r="J11" s="188"/>
      <c r="K11" s="195"/>
      <c r="L11" s="188"/>
      <c r="M11" s="212"/>
      <c r="N11" s="189"/>
      <c r="O11" s="196"/>
      <c r="P11" s="189"/>
      <c r="Q11" s="212"/>
      <c r="R11" s="191" t="s">
        <v>87</v>
      </c>
      <c r="S11" s="212"/>
      <c r="T11" s="191" t="s">
        <v>87</v>
      </c>
      <c r="U11" s="225"/>
      <c r="V11" s="191" t="s">
        <v>88</v>
      </c>
      <c r="W11" s="212"/>
      <c r="X11" s="191" t="s">
        <v>88</v>
      </c>
      <c r="Y11" s="212"/>
      <c r="Z11" s="191" t="s">
        <v>91</v>
      </c>
      <c r="AA11" s="212"/>
      <c r="AB11" s="191" t="s">
        <v>91</v>
      </c>
      <c r="AC11" s="212"/>
      <c r="AD11" s="189"/>
      <c r="AE11" s="212"/>
      <c r="AF11" s="189"/>
      <c r="AG11" s="212"/>
      <c r="AH11" s="192"/>
      <c r="AI11" s="212"/>
      <c r="AJ11" s="192"/>
      <c r="AK11" s="212"/>
      <c r="AL11" s="189"/>
      <c r="AM11" s="212"/>
      <c r="AN11" s="189"/>
      <c r="AO11" s="212"/>
      <c r="AP11" s="189"/>
      <c r="AQ11" s="212"/>
      <c r="AR11" s="189"/>
      <c r="AS11" s="212"/>
      <c r="AT11" s="193"/>
      <c r="AU11" s="128"/>
    </row>
    <row r="12" spans="1:47" s="108" customFormat="1" x14ac:dyDescent="0.3">
      <c r="B12" s="223" t="s">
        <v>344</v>
      </c>
      <c r="C12" s="225"/>
      <c r="D12" s="186"/>
      <c r="E12" s="212"/>
      <c r="F12" s="187"/>
      <c r="G12" s="212"/>
      <c r="H12" s="187"/>
      <c r="I12" s="212"/>
      <c r="J12" s="188"/>
      <c r="K12" s="195"/>
      <c r="L12" s="188"/>
      <c r="M12" s="212"/>
      <c r="N12" s="189"/>
      <c r="O12" s="196"/>
      <c r="P12" s="189"/>
      <c r="Q12" s="212"/>
      <c r="R12" s="191" t="s">
        <v>87</v>
      </c>
      <c r="S12" s="212"/>
      <c r="T12" s="191" t="s">
        <v>87</v>
      </c>
      <c r="U12" s="225"/>
      <c r="V12" s="191" t="s">
        <v>88</v>
      </c>
      <c r="W12" s="212"/>
      <c r="X12" s="191" t="s">
        <v>88</v>
      </c>
      <c r="Y12" s="212"/>
      <c r="Z12" s="191" t="s">
        <v>91</v>
      </c>
      <c r="AA12" s="212"/>
      <c r="AB12" s="191" t="s">
        <v>91</v>
      </c>
      <c r="AC12" s="212"/>
      <c r="AD12" s="189"/>
      <c r="AE12" s="212"/>
      <c r="AF12" s="189"/>
      <c r="AG12" s="212"/>
      <c r="AH12" s="192"/>
      <c r="AI12" s="212"/>
      <c r="AJ12" s="192"/>
      <c r="AK12" s="212"/>
      <c r="AL12" s="189"/>
      <c r="AM12" s="212"/>
      <c r="AN12" s="189"/>
      <c r="AO12" s="212"/>
      <c r="AP12" s="189"/>
      <c r="AQ12" s="212"/>
      <c r="AR12" s="189"/>
      <c r="AS12" s="212"/>
      <c r="AT12" s="193"/>
      <c r="AU12" s="128"/>
    </row>
    <row r="13" spans="1:47" s="108" customFormat="1" x14ac:dyDescent="0.3">
      <c r="B13" s="224" t="s">
        <v>345</v>
      </c>
      <c r="C13" s="225"/>
      <c r="D13" s="186"/>
      <c r="E13" s="212"/>
      <c r="F13" s="187"/>
      <c r="G13" s="212"/>
      <c r="H13" s="187"/>
      <c r="I13" s="212"/>
      <c r="J13" s="188"/>
      <c r="K13" s="195"/>
      <c r="L13" s="188"/>
      <c r="M13" s="212"/>
      <c r="N13" s="189"/>
      <c r="O13" s="196"/>
      <c r="P13" s="189"/>
      <c r="Q13" s="212"/>
      <c r="R13" s="191" t="s">
        <v>87</v>
      </c>
      <c r="S13" s="212"/>
      <c r="T13" s="191" t="s">
        <v>87</v>
      </c>
      <c r="U13" s="225"/>
      <c r="V13" s="191" t="s">
        <v>88</v>
      </c>
      <c r="W13" s="212"/>
      <c r="X13" s="191" t="s">
        <v>88</v>
      </c>
      <c r="Y13" s="212"/>
      <c r="Z13" s="191" t="s">
        <v>91</v>
      </c>
      <c r="AA13" s="212"/>
      <c r="AB13" s="191" t="s">
        <v>91</v>
      </c>
      <c r="AC13" s="212"/>
      <c r="AD13" s="189"/>
      <c r="AE13" s="212"/>
      <c r="AF13" s="189"/>
      <c r="AG13" s="212"/>
      <c r="AH13" s="192"/>
      <c r="AI13" s="212"/>
      <c r="AJ13" s="192"/>
      <c r="AK13" s="212"/>
      <c r="AL13" s="189"/>
      <c r="AM13" s="212"/>
      <c r="AN13" s="189"/>
      <c r="AO13" s="212"/>
      <c r="AP13" s="189"/>
      <c r="AQ13" s="212"/>
      <c r="AR13" s="189"/>
      <c r="AS13" s="212"/>
      <c r="AT13" s="193"/>
      <c r="AU13" s="128"/>
    </row>
    <row r="14" spans="1:47" s="108" customFormat="1" x14ac:dyDescent="0.3">
      <c r="B14" s="223" t="s">
        <v>346</v>
      </c>
      <c r="C14" s="225"/>
      <c r="D14" s="186"/>
      <c r="E14" s="212"/>
      <c r="F14" s="187"/>
      <c r="G14" s="212"/>
      <c r="H14" s="187"/>
      <c r="I14" s="212"/>
      <c r="J14" s="188"/>
      <c r="K14" s="195"/>
      <c r="L14" s="188"/>
      <c r="M14" s="212"/>
      <c r="N14" s="189"/>
      <c r="O14" s="196"/>
      <c r="P14" s="189"/>
      <c r="Q14" s="212"/>
      <c r="R14" s="191" t="s">
        <v>87</v>
      </c>
      <c r="S14" s="212"/>
      <c r="T14" s="191" t="s">
        <v>87</v>
      </c>
      <c r="U14" s="225"/>
      <c r="V14" s="191" t="s">
        <v>88</v>
      </c>
      <c r="W14" s="212"/>
      <c r="X14" s="191" t="s">
        <v>88</v>
      </c>
      <c r="Y14" s="212"/>
      <c r="Z14" s="191" t="s">
        <v>91</v>
      </c>
      <c r="AA14" s="212"/>
      <c r="AB14" s="191" t="s">
        <v>91</v>
      </c>
      <c r="AC14" s="212"/>
      <c r="AD14" s="189"/>
      <c r="AE14" s="212"/>
      <c r="AF14" s="189"/>
      <c r="AG14" s="212"/>
      <c r="AH14" s="192"/>
      <c r="AI14" s="212"/>
      <c r="AJ14" s="192"/>
      <c r="AK14" s="212"/>
      <c r="AL14" s="189"/>
      <c r="AM14" s="212"/>
      <c r="AN14" s="189"/>
      <c r="AO14" s="212"/>
      <c r="AP14" s="189"/>
      <c r="AQ14" s="212"/>
      <c r="AR14" s="189"/>
      <c r="AS14" s="212"/>
      <c r="AT14" s="193"/>
      <c r="AU14" s="128"/>
    </row>
    <row r="15" spans="1:47" s="108" customFormat="1" x14ac:dyDescent="0.3">
      <c r="B15" s="224" t="s">
        <v>347</v>
      </c>
      <c r="C15" s="225"/>
      <c r="D15" s="186"/>
      <c r="E15" s="212"/>
      <c r="F15" s="187"/>
      <c r="G15" s="212"/>
      <c r="H15" s="187"/>
      <c r="I15" s="212"/>
      <c r="J15" s="188"/>
      <c r="K15" s="195"/>
      <c r="L15" s="188"/>
      <c r="M15" s="212"/>
      <c r="N15" s="189"/>
      <c r="O15" s="196"/>
      <c r="P15" s="189"/>
      <c r="Q15" s="212"/>
      <c r="R15" s="191" t="s">
        <v>87</v>
      </c>
      <c r="S15" s="212"/>
      <c r="T15" s="191" t="s">
        <v>87</v>
      </c>
      <c r="U15" s="225"/>
      <c r="V15" s="191" t="s">
        <v>88</v>
      </c>
      <c r="W15" s="212"/>
      <c r="X15" s="191" t="s">
        <v>88</v>
      </c>
      <c r="Y15" s="212"/>
      <c r="Z15" s="191" t="s">
        <v>91</v>
      </c>
      <c r="AA15" s="212"/>
      <c r="AB15" s="191" t="s">
        <v>91</v>
      </c>
      <c r="AC15" s="212"/>
      <c r="AD15" s="189"/>
      <c r="AE15" s="212"/>
      <c r="AF15" s="189"/>
      <c r="AG15" s="212"/>
      <c r="AH15" s="192"/>
      <c r="AI15" s="212"/>
      <c r="AJ15" s="192"/>
      <c r="AK15" s="212"/>
      <c r="AL15" s="189"/>
      <c r="AM15" s="212"/>
      <c r="AN15" s="189"/>
      <c r="AO15" s="212"/>
      <c r="AP15" s="189"/>
      <c r="AQ15" s="212"/>
      <c r="AR15" s="189"/>
      <c r="AS15" s="212"/>
      <c r="AT15" s="193"/>
      <c r="AU15" s="128"/>
    </row>
    <row r="16" spans="1:47" s="108" customFormat="1" x14ac:dyDescent="0.3">
      <c r="B16" s="223" t="s">
        <v>348</v>
      </c>
      <c r="C16" s="225"/>
      <c r="D16" s="186"/>
      <c r="E16" s="212"/>
      <c r="F16" s="187"/>
      <c r="G16" s="212"/>
      <c r="H16" s="187"/>
      <c r="I16" s="212"/>
      <c r="J16" s="188"/>
      <c r="K16" s="195"/>
      <c r="L16" s="188"/>
      <c r="M16" s="212"/>
      <c r="N16" s="189"/>
      <c r="O16" s="196"/>
      <c r="P16" s="189"/>
      <c r="Q16" s="212"/>
      <c r="R16" s="191" t="s">
        <v>87</v>
      </c>
      <c r="S16" s="212"/>
      <c r="T16" s="191" t="s">
        <v>87</v>
      </c>
      <c r="U16" s="225"/>
      <c r="V16" s="191" t="s">
        <v>88</v>
      </c>
      <c r="W16" s="212"/>
      <c r="X16" s="191" t="s">
        <v>88</v>
      </c>
      <c r="Y16" s="212"/>
      <c r="Z16" s="191" t="s">
        <v>91</v>
      </c>
      <c r="AA16" s="212"/>
      <c r="AB16" s="191" t="s">
        <v>91</v>
      </c>
      <c r="AC16" s="212"/>
      <c r="AD16" s="189"/>
      <c r="AE16" s="212"/>
      <c r="AF16" s="189"/>
      <c r="AG16" s="212"/>
      <c r="AH16" s="192"/>
      <c r="AI16" s="212"/>
      <c r="AJ16" s="192"/>
      <c r="AK16" s="212"/>
      <c r="AL16" s="189"/>
      <c r="AM16" s="212"/>
      <c r="AN16" s="189"/>
      <c r="AO16" s="212"/>
      <c r="AP16" s="189"/>
      <c r="AQ16" s="212"/>
      <c r="AR16" s="189"/>
      <c r="AS16" s="212"/>
      <c r="AT16" s="193"/>
      <c r="AU16" s="128"/>
    </row>
    <row r="17" spans="2:47" s="108" customFormat="1" x14ac:dyDescent="0.3">
      <c r="B17" s="224" t="s">
        <v>349</v>
      </c>
      <c r="C17" s="225"/>
      <c r="D17" s="186"/>
      <c r="E17" s="212"/>
      <c r="F17" s="187"/>
      <c r="G17" s="212"/>
      <c r="H17" s="187"/>
      <c r="I17" s="212"/>
      <c r="J17" s="188"/>
      <c r="K17" s="195"/>
      <c r="L17" s="188"/>
      <c r="M17" s="212"/>
      <c r="N17" s="189"/>
      <c r="O17" s="196"/>
      <c r="P17" s="189"/>
      <c r="Q17" s="212"/>
      <c r="R17" s="191" t="s">
        <v>87</v>
      </c>
      <c r="S17" s="212"/>
      <c r="T17" s="191" t="s">
        <v>87</v>
      </c>
      <c r="U17" s="225"/>
      <c r="V17" s="191" t="s">
        <v>88</v>
      </c>
      <c r="W17" s="212"/>
      <c r="X17" s="191" t="s">
        <v>88</v>
      </c>
      <c r="Y17" s="212"/>
      <c r="Z17" s="191" t="s">
        <v>91</v>
      </c>
      <c r="AA17" s="212"/>
      <c r="AB17" s="191" t="s">
        <v>91</v>
      </c>
      <c r="AC17" s="212"/>
      <c r="AD17" s="189"/>
      <c r="AE17" s="212"/>
      <c r="AF17" s="189"/>
      <c r="AG17" s="212"/>
      <c r="AH17" s="192"/>
      <c r="AI17" s="212"/>
      <c r="AJ17" s="192"/>
      <c r="AK17" s="212"/>
      <c r="AL17" s="189"/>
      <c r="AM17" s="212"/>
      <c r="AN17" s="189"/>
      <c r="AO17" s="212"/>
      <c r="AP17" s="189"/>
      <c r="AQ17" s="212"/>
      <c r="AR17" s="189"/>
      <c r="AS17" s="212"/>
      <c r="AT17" s="193"/>
      <c r="AU17" s="128"/>
    </row>
    <row r="18" spans="2:47" s="108" customFormat="1" x14ac:dyDescent="0.3">
      <c r="B18" s="223" t="s">
        <v>350</v>
      </c>
      <c r="C18" s="225"/>
      <c r="D18" s="186"/>
      <c r="E18" s="212"/>
      <c r="F18" s="187"/>
      <c r="G18" s="212"/>
      <c r="H18" s="187"/>
      <c r="I18" s="212"/>
      <c r="J18" s="188"/>
      <c r="K18" s="195"/>
      <c r="L18" s="188"/>
      <c r="M18" s="212"/>
      <c r="N18" s="189"/>
      <c r="O18" s="196"/>
      <c r="P18" s="189"/>
      <c r="Q18" s="212"/>
      <c r="R18" s="191" t="s">
        <v>87</v>
      </c>
      <c r="S18" s="212"/>
      <c r="T18" s="191" t="s">
        <v>87</v>
      </c>
      <c r="U18" s="225"/>
      <c r="V18" s="191" t="s">
        <v>88</v>
      </c>
      <c r="W18" s="212"/>
      <c r="X18" s="191" t="s">
        <v>88</v>
      </c>
      <c r="Y18" s="212"/>
      <c r="Z18" s="191" t="s">
        <v>91</v>
      </c>
      <c r="AA18" s="212"/>
      <c r="AB18" s="191" t="s">
        <v>91</v>
      </c>
      <c r="AC18" s="212"/>
      <c r="AD18" s="189"/>
      <c r="AE18" s="212"/>
      <c r="AF18" s="189"/>
      <c r="AG18" s="212"/>
      <c r="AH18" s="192"/>
      <c r="AI18" s="212"/>
      <c r="AJ18" s="192"/>
      <c r="AK18" s="212"/>
      <c r="AL18" s="189"/>
      <c r="AM18" s="212"/>
      <c r="AN18" s="189"/>
      <c r="AO18" s="212"/>
      <c r="AP18" s="189"/>
      <c r="AQ18" s="212"/>
      <c r="AR18" s="189"/>
      <c r="AS18" s="212"/>
      <c r="AT18" s="193"/>
      <c r="AU18" s="128"/>
    </row>
    <row r="19" spans="2:47" s="108" customFormat="1" x14ac:dyDescent="0.3">
      <c r="B19" s="224" t="s">
        <v>351</v>
      </c>
      <c r="C19" s="225"/>
      <c r="D19" s="186"/>
      <c r="E19" s="212"/>
      <c r="F19" s="187"/>
      <c r="G19" s="212"/>
      <c r="H19" s="187"/>
      <c r="I19" s="212"/>
      <c r="J19" s="188"/>
      <c r="K19" s="195"/>
      <c r="L19" s="188"/>
      <c r="M19" s="212"/>
      <c r="N19" s="189"/>
      <c r="O19" s="196"/>
      <c r="P19" s="189"/>
      <c r="Q19" s="212"/>
      <c r="R19" s="191" t="s">
        <v>87</v>
      </c>
      <c r="S19" s="212"/>
      <c r="T19" s="191" t="s">
        <v>87</v>
      </c>
      <c r="U19" s="225"/>
      <c r="V19" s="191" t="s">
        <v>88</v>
      </c>
      <c r="W19" s="212"/>
      <c r="X19" s="191" t="s">
        <v>88</v>
      </c>
      <c r="Y19" s="212"/>
      <c r="Z19" s="191" t="s">
        <v>91</v>
      </c>
      <c r="AA19" s="212"/>
      <c r="AB19" s="191" t="s">
        <v>91</v>
      </c>
      <c r="AC19" s="212"/>
      <c r="AD19" s="189"/>
      <c r="AE19" s="212"/>
      <c r="AF19" s="189"/>
      <c r="AG19" s="212"/>
      <c r="AH19" s="192"/>
      <c r="AI19" s="212"/>
      <c r="AJ19" s="192"/>
      <c r="AK19" s="212"/>
      <c r="AL19" s="189"/>
      <c r="AM19" s="212"/>
      <c r="AN19" s="189"/>
      <c r="AO19" s="212"/>
      <c r="AP19" s="189"/>
      <c r="AQ19" s="212"/>
      <c r="AR19" s="189"/>
      <c r="AS19" s="212"/>
      <c r="AT19" s="193"/>
      <c r="AU19" s="128"/>
    </row>
    <row r="20" spans="2:47" s="108" customFormat="1" x14ac:dyDescent="0.3">
      <c r="B20" s="223" t="s">
        <v>352</v>
      </c>
      <c r="C20" s="225"/>
      <c r="D20" s="186"/>
      <c r="E20" s="212"/>
      <c r="F20" s="187"/>
      <c r="G20" s="212"/>
      <c r="H20" s="187"/>
      <c r="I20" s="212"/>
      <c r="J20" s="188"/>
      <c r="K20" s="195"/>
      <c r="L20" s="188"/>
      <c r="M20" s="212"/>
      <c r="N20" s="189"/>
      <c r="O20" s="196"/>
      <c r="P20" s="189"/>
      <c r="Q20" s="212"/>
      <c r="R20" s="191" t="s">
        <v>87</v>
      </c>
      <c r="S20" s="212"/>
      <c r="T20" s="191" t="s">
        <v>87</v>
      </c>
      <c r="U20" s="225"/>
      <c r="V20" s="191" t="s">
        <v>88</v>
      </c>
      <c r="W20" s="212"/>
      <c r="X20" s="191" t="s">
        <v>88</v>
      </c>
      <c r="Y20" s="212"/>
      <c r="Z20" s="191" t="s">
        <v>91</v>
      </c>
      <c r="AA20" s="212"/>
      <c r="AB20" s="191" t="s">
        <v>91</v>
      </c>
      <c r="AC20" s="212"/>
      <c r="AD20" s="189"/>
      <c r="AE20" s="212"/>
      <c r="AF20" s="189"/>
      <c r="AG20" s="212"/>
      <c r="AH20" s="192"/>
      <c r="AI20" s="212"/>
      <c r="AJ20" s="192"/>
      <c r="AK20" s="212"/>
      <c r="AL20" s="189"/>
      <c r="AM20" s="212"/>
      <c r="AN20" s="189"/>
      <c r="AO20" s="212"/>
      <c r="AP20" s="189"/>
      <c r="AQ20" s="212"/>
      <c r="AR20" s="189"/>
      <c r="AS20" s="212"/>
      <c r="AT20" s="193"/>
      <c r="AU20" s="128"/>
    </row>
    <row r="21" spans="2:47" s="108" customFormat="1" x14ac:dyDescent="0.3">
      <c r="B21" s="224" t="s">
        <v>353</v>
      </c>
      <c r="C21" s="225"/>
      <c r="D21" s="186"/>
      <c r="E21" s="212"/>
      <c r="F21" s="187"/>
      <c r="G21" s="212"/>
      <c r="H21" s="187"/>
      <c r="I21" s="212"/>
      <c r="J21" s="188"/>
      <c r="K21" s="195"/>
      <c r="L21" s="188"/>
      <c r="M21" s="212"/>
      <c r="N21" s="189"/>
      <c r="O21" s="196"/>
      <c r="P21" s="189"/>
      <c r="Q21" s="212"/>
      <c r="R21" s="191" t="s">
        <v>87</v>
      </c>
      <c r="S21" s="212"/>
      <c r="T21" s="191" t="s">
        <v>87</v>
      </c>
      <c r="U21" s="225"/>
      <c r="V21" s="191" t="s">
        <v>88</v>
      </c>
      <c r="W21" s="212"/>
      <c r="X21" s="191" t="s">
        <v>88</v>
      </c>
      <c r="Y21" s="212"/>
      <c r="Z21" s="191" t="s">
        <v>91</v>
      </c>
      <c r="AA21" s="212"/>
      <c r="AB21" s="191" t="s">
        <v>91</v>
      </c>
      <c r="AC21" s="212"/>
      <c r="AD21" s="189"/>
      <c r="AE21" s="212"/>
      <c r="AF21" s="189"/>
      <c r="AG21" s="212"/>
      <c r="AH21" s="192"/>
      <c r="AI21" s="212"/>
      <c r="AJ21" s="192"/>
      <c r="AK21" s="212"/>
      <c r="AL21" s="189"/>
      <c r="AM21" s="212"/>
      <c r="AN21" s="189"/>
      <c r="AO21" s="212"/>
      <c r="AP21" s="189"/>
      <c r="AQ21" s="212"/>
      <c r="AR21" s="189"/>
      <c r="AS21" s="212"/>
      <c r="AT21" s="193"/>
      <c r="AU21" s="128"/>
    </row>
    <row r="22" spans="2:47" s="108" customFormat="1" x14ac:dyDescent="0.3">
      <c r="B22" s="223" t="s">
        <v>354</v>
      </c>
      <c r="C22" s="225"/>
      <c r="D22" s="186"/>
      <c r="E22" s="212"/>
      <c r="F22" s="187"/>
      <c r="G22" s="212"/>
      <c r="H22" s="187"/>
      <c r="I22" s="212"/>
      <c r="J22" s="188"/>
      <c r="K22" s="195"/>
      <c r="L22" s="188"/>
      <c r="M22" s="212"/>
      <c r="N22" s="189"/>
      <c r="O22" s="196"/>
      <c r="P22" s="189"/>
      <c r="Q22" s="212"/>
      <c r="R22" s="191" t="s">
        <v>87</v>
      </c>
      <c r="S22" s="212"/>
      <c r="T22" s="191" t="s">
        <v>87</v>
      </c>
      <c r="U22" s="225"/>
      <c r="V22" s="191" t="s">
        <v>88</v>
      </c>
      <c r="W22" s="212"/>
      <c r="X22" s="191" t="s">
        <v>88</v>
      </c>
      <c r="Y22" s="212"/>
      <c r="Z22" s="191" t="s">
        <v>91</v>
      </c>
      <c r="AA22" s="212"/>
      <c r="AB22" s="191" t="s">
        <v>91</v>
      </c>
      <c r="AC22" s="212"/>
      <c r="AD22" s="189"/>
      <c r="AE22" s="212"/>
      <c r="AF22" s="189"/>
      <c r="AG22" s="212"/>
      <c r="AH22" s="192"/>
      <c r="AI22" s="212"/>
      <c r="AJ22" s="192"/>
      <c r="AK22" s="212"/>
      <c r="AL22" s="189"/>
      <c r="AM22" s="212"/>
      <c r="AN22" s="189"/>
      <c r="AO22" s="212"/>
      <c r="AP22" s="189"/>
      <c r="AQ22" s="212"/>
      <c r="AR22" s="189"/>
      <c r="AS22" s="212"/>
      <c r="AT22" s="193"/>
      <c r="AU22" s="128"/>
    </row>
    <row r="23" spans="2:47" s="108" customFormat="1" x14ac:dyDescent="0.3">
      <c r="B23" s="224" t="s">
        <v>355</v>
      </c>
      <c r="C23" s="225"/>
      <c r="D23" s="186"/>
      <c r="E23" s="212"/>
      <c r="F23" s="187"/>
      <c r="G23" s="212"/>
      <c r="H23" s="187"/>
      <c r="I23" s="212"/>
      <c r="J23" s="188"/>
      <c r="K23" s="195"/>
      <c r="L23" s="188"/>
      <c r="M23" s="212"/>
      <c r="N23" s="189"/>
      <c r="O23" s="196"/>
      <c r="P23" s="189"/>
      <c r="Q23" s="212"/>
      <c r="R23" s="191" t="s">
        <v>87</v>
      </c>
      <c r="S23" s="212"/>
      <c r="T23" s="191" t="s">
        <v>87</v>
      </c>
      <c r="U23" s="225"/>
      <c r="V23" s="191" t="s">
        <v>88</v>
      </c>
      <c r="W23" s="212"/>
      <c r="X23" s="191" t="s">
        <v>88</v>
      </c>
      <c r="Y23" s="212"/>
      <c r="Z23" s="191" t="s">
        <v>91</v>
      </c>
      <c r="AA23" s="212"/>
      <c r="AB23" s="191" t="s">
        <v>91</v>
      </c>
      <c r="AC23" s="212"/>
      <c r="AD23" s="189"/>
      <c r="AE23" s="212"/>
      <c r="AF23" s="189"/>
      <c r="AG23" s="212"/>
      <c r="AH23" s="192"/>
      <c r="AI23" s="212"/>
      <c r="AJ23" s="192"/>
      <c r="AK23" s="212"/>
      <c r="AL23" s="189"/>
      <c r="AM23" s="212"/>
      <c r="AN23" s="189"/>
      <c r="AO23" s="212"/>
      <c r="AP23" s="189"/>
      <c r="AQ23" s="212"/>
      <c r="AR23" s="189"/>
      <c r="AS23" s="212"/>
      <c r="AT23" s="193"/>
      <c r="AU23" s="128"/>
    </row>
    <row r="24" spans="2:47" s="108" customFormat="1" x14ac:dyDescent="0.3">
      <c r="B24" s="223" t="s">
        <v>356</v>
      </c>
      <c r="C24" s="225"/>
      <c r="D24" s="186"/>
      <c r="E24" s="212"/>
      <c r="F24" s="187"/>
      <c r="G24" s="212"/>
      <c r="H24" s="187"/>
      <c r="I24" s="212"/>
      <c r="J24" s="188"/>
      <c r="K24" s="195"/>
      <c r="L24" s="188"/>
      <c r="M24" s="212"/>
      <c r="N24" s="189"/>
      <c r="O24" s="196"/>
      <c r="P24" s="189"/>
      <c r="Q24" s="212"/>
      <c r="R24" s="191" t="s">
        <v>87</v>
      </c>
      <c r="S24" s="212"/>
      <c r="T24" s="191" t="s">
        <v>87</v>
      </c>
      <c r="U24" s="225"/>
      <c r="V24" s="191" t="s">
        <v>88</v>
      </c>
      <c r="W24" s="212"/>
      <c r="X24" s="191" t="s">
        <v>88</v>
      </c>
      <c r="Y24" s="212"/>
      <c r="Z24" s="191" t="s">
        <v>91</v>
      </c>
      <c r="AA24" s="212"/>
      <c r="AB24" s="191" t="s">
        <v>91</v>
      </c>
      <c r="AC24" s="212"/>
      <c r="AD24" s="189"/>
      <c r="AE24" s="212"/>
      <c r="AF24" s="189"/>
      <c r="AG24" s="212"/>
      <c r="AH24" s="192"/>
      <c r="AI24" s="212"/>
      <c r="AJ24" s="192"/>
      <c r="AK24" s="212"/>
      <c r="AL24" s="189"/>
      <c r="AM24" s="212"/>
      <c r="AN24" s="189"/>
      <c r="AO24" s="212"/>
      <c r="AP24" s="189"/>
      <c r="AQ24" s="212"/>
      <c r="AR24" s="189"/>
      <c r="AS24" s="212"/>
      <c r="AT24" s="193"/>
      <c r="AU24" s="128"/>
    </row>
    <row r="25" spans="2:47" s="108" customFormat="1" x14ac:dyDescent="0.3">
      <c r="B25" s="224" t="s">
        <v>357</v>
      </c>
      <c r="C25" s="225"/>
      <c r="D25" s="186"/>
      <c r="E25" s="212"/>
      <c r="F25" s="187"/>
      <c r="G25" s="212"/>
      <c r="H25" s="187"/>
      <c r="I25" s="212"/>
      <c r="J25" s="188"/>
      <c r="K25" s="195"/>
      <c r="L25" s="188"/>
      <c r="M25" s="212"/>
      <c r="N25" s="189"/>
      <c r="O25" s="196"/>
      <c r="P25" s="189"/>
      <c r="Q25" s="212"/>
      <c r="R25" s="191" t="s">
        <v>87</v>
      </c>
      <c r="S25" s="212"/>
      <c r="T25" s="191" t="s">
        <v>87</v>
      </c>
      <c r="U25" s="225"/>
      <c r="V25" s="191" t="s">
        <v>88</v>
      </c>
      <c r="W25" s="212"/>
      <c r="X25" s="191" t="s">
        <v>88</v>
      </c>
      <c r="Y25" s="212"/>
      <c r="Z25" s="191" t="s">
        <v>91</v>
      </c>
      <c r="AA25" s="212"/>
      <c r="AB25" s="191" t="s">
        <v>91</v>
      </c>
      <c r="AC25" s="212"/>
      <c r="AD25" s="189"/>
      <c r="AE25" s="212"/>
      <c r="AF25" s="189"/>
      <c r="AG25" s="212"/>
      <c r="AH25" s="192"/>
      <c r="AI25" s="212"/>
      <c r="AJ25" s="192"/>
      <c r="AK25" s="212"/>
      <c r="AL25" s="189"/>
      <c r="AM25" s="212"/>
      <c r="AN25" s="189"/>
      <c r="AO25" s="212"/>
      <c r="AP25" s="189"/>
      <c r="AQ25" s="212"/>
      <c r="AR25" s="189"/>
      <c r="AS25" s="212"/>
      <c r="AT25" s="193"/>
      <c r="AU25" s="128"/>
    </row>
    <row r="26" spans="2:47" s="108" customFormat="1" x14ac:dyDescent="0.3">
      <c r="B26" s="223" t="s">
        <v>358</v>
      </c>
      <c r="C26" s="225"/>
      <c r="D26" s="186"/>
      <c r="E26" s="212"/>
      <c r="F26" s="187"/>
      <c r="G26" s="212"/>
      <c r="H26" s="187"/>
      <c r="I26" s="212"/>
      <c r="J26" s="188"/>
      <c r="K26" s="195"/>
      <c r="L26" s="188"/>
      <c r="M26" s="212"/>
      <c r="N26" s="189"/>
      <c r="O26" s="196"/>
      <c r="P26" s="189"/>
      <c r="Q26" s="212"/>
      <c r="R26" s="191" t="s">
        <v>87</v>
      </c>
      <c r="S26" s="212"/>
      <c r="T26" s="191" t="s">
        <v>87</v>
      </c>
      <c r="U26" s="225"/>
      <c r="V26" s="191" t="s">
        <v>88</v>
      </c>
      <c r="W26" s="212"/>
      <c r="X26" s="191" t="s">
        <v>88</v>
      </c>
      <c r="Y26" s="212"/>
      <c r="Z26" s="191" t="s">
        <v>91</v>
      </c>
      <c r="AA26" s="212"/>
      <c r="AB26" s="191" t="s">
        <v>91</v>
      </c>
      <c r="AC26" s="212"/>
      <c r="AD26" s="189"/>
      <c r="AE26" s="212"/>
      <c r="AF26" s="189"/>
      <c r="AG26" s="212"/>
      <c r="AH26" s="192"/>
      <c r="AI26" s="212"/>
      <c r="AJ26" s="192"/>
      <c r="AK26" s="212"/>
      <c r="AL26" s="189"/>
      <c r="AM26" s="212"/>
      <c r="AN26" s="189"/>
      <c r="AO26" s="212"/>
      <c r="AP26" s="189"/>
      <c r="AQ26" s="212"/>
      <c r="AR26" s="189"/>
      <c r="AS26" s="212"/>
      <c r="AT26" s="193"/>
      <c r="AU26" s="128"/>
    </row>
    <row r="27" spans="2:47" s="108" customFormat="1" x14ac:dyDescent="0.3">
      <c r="B27" s="224" t="s">
        <v>359</v>
      </c>
      <c r="C27" s="225"/>
      <c r="D27" s="186"/>
      <c r="E27" s="212"/>
      <c r="F27" s="187"/>
      <c r="G27" s="212"/>
      <c r="H27" s="187"/>
      <c r="I27" s="212"/>
      <c r="J27" s="188"/>
      <c r="K27" s="195"/>
      <c r="L27" s="188"/>
      <c r="M27" s="212"/>
      <c r="N27" s="189"/>
      <c r="O27" s="196"/>
      <c r="P27" s="189"/>
      <c r="Q27" s="212"/>
      <c r="R27" s="191" t="s">
        <v>87</v>
      </c>
      <c r="S27" s="212"/>
      <c r="T27" s="191" t="s">
        <v>87</v>
      </c>
      <c r="U27" s="225"/>
      <c r="V27" s="191" t="s">
        <v>88</v>
      </c>
      <c r="W27" s="212"/>
      <c r="X27" s="191" t="s">
        <v>88</v>
      </c>
      <c r="Y27" s="212"/>
      <c r="Z27" s="191" t="s">
        <v>91</v>
      </c>
      <c r="AA27" s="212"/>
      <c r="AB27" s="191" t="s">
        <v>91</v>
      </c>
      <c r="AC27" s="212"/>
      <c r="AD27" s="189"/>
      <c r="AE27" s="212"/>
      <c r="AF27" s="189"/>
      <c r="AG27" s="212"/>
      <c r="AH27" s="192"/>
      <c r="AI27" s="212"/>
      <c r="AJ27" s="192"/>
      <c r="AK27" s="212"/>
      <c r="AL27" s="189"/>
      <c r="AM27" s="212"/>
      <c r="AN27" s="189"/>
      <c r="AO27" s="212"/>
      <c r="AP27" s="189"/>
      <c r="AQ27" s="212"/>
      <c r="AR27" s="189"/>
      <c r="AS27" s="212"/>
      <c r="AT27" s="193"/>
      <c r="AU27" s="128"/>
    </row>
    <row r="28" spans="2:47" s="108" customFormat="1" x14ac:dyDescent="0.3">
      <c r="B28" s="223" t="s">
        <v>360</v>
      </c>
      <c r="C28" s="225"/>
      <c r="D28" s="186"/>
      <c r="E28" s="212"/>
      <c r="F28" s="187"/>
      <c r="G28" s="212"/>
      <c r="H28" s="187"/>
      <c r="I28" s="212"/>
      <c r="J28" s="188"/>
      <c r="K28" s="195"/>
      <c r="L28" s="188"/>
      <c r="M28" s="212"/>
      <c r="N28" s="189"/>
      <c r="O28" s="196"/>
      <c r="P28" s="189"/>
      <c r="Q28" s="212"/>
      <c r="R28" s="191" t="s">
        <v>87</v>
      </c>
      <c r="S28" s="212"/>
      <c r="T28" s="191" t="s">
        <v>87</v>
      </c>
      <c r="U28" s="225"/>
      <c r="V28" s="191" t="s">
        <v>88</v>
      </c>
      <c r="W28" s="212"/>
      <c r="X28" s="191" t="s">
        <v>88</v>
      </c>
      <c r="Y28" s="212"/>
      <c r="Z28" s="191" t="s">
        <v>91</v>
      </c>
      <c r="AA28" s="212"/>
      <c r="AB28" s="191" t="s">
        <v>91</v>
      </c>
      <c r="AC28" s="212"/>
      <c r="AD28" s="189"/>
      <c r="AE28" s="212"/>
      <c r="AF28" s="189"/>
      <c r="AG28" s="212"/>
      <c r="AH28" s="192"/>
      <c r="AI28" s="212"/>
      <c r="AJ28" s="192"/>
      <c r="AK28" s="212"/>
      <c r="AL28" s="189"/>
      <c r="AM28" s="212"/>
      <c r="AN28" s="189"/>
      <c r="AO28" s="212"/>
      <c r="AP28" s="189"/>
      <c r="AQ28" s="212"/>
      <c r="AR28" s="189"/>
      <c r="AS28" s="212"/>
      <c r="AT28" s="193"/>
      <c r="AU28" s="128"/>
    </row>
    <row r="29" spans="2:47" s="108" customFormat="1" x14ac:dyDescent="0.3">
      <c r="B29" s="224" t="s">
        <v>361</v>
      </c>
      <c r="C29" s="225"/>
      <c r="D29" s="186"/>
      <c r="E29" s="212"/>
      <c r="F29" s="187"/>
      <c r="G29" s="212"/>
      <c r="H29" s="187"/>
      <c r="I29" s="212"/>
      <c r="J29" s="188"/>
      <c r="K29" s="195"/>
      <c r="L29" s="188"/>
      <c r="M29" s="212"/>
      <c r="N29" s="189"/>
      <c r="O29" s="196"/>
      <c r="P29" s="189"/>
      <c r="Q29" s="212"/>
      <c r="R29" s="191" t="s">
        <v>87</v>
      </c>
      <c r="S29" s="212"/>
      <c r="T29" s="191" t="s">
        <v>87</v>
      </c>
      <c r="U29" s="225"/>
      <c r="V29" s="191" t="s">
        <v>88</v>
      </c>
      <c r="W29" s="212"/>
      <c r="X29" s="191" t="s">
        <v>88</v>
      </c>
      <c r="Y29" s="212"/>
      <c r="Z29" s="191" t="s">
        <v>91</v>
      </c>
      <c r="AA29" s="212"/>
      <c r="AB29" s="191" t="s">
        <v>91</v>
      </c>
      <c r="AC29" s="212"/>
      <c r="AD29" s="189"/>
      <c r="AE29" s="212"/>
      <c r="AF29" s="189"/>
      <c r="AG29" s="212"/>
      <c r="AH29" s="192"/>
      <c r="AI29" s="212"/>
      <c r="AJ29" s="192"/>
      <c r="AK29" s="212"/>
      <c r="AL29" s="189"/>
      <c r="AM29" s="212"/>
      <c r="AN29" s="189"/>
      <c r="AO29" s="212"/>
      <c r="AP29" s="189"/>
      <c r="AQ29" s="212"/>
      <c r="AR29" s="189"/>
      <c r="AS29" s="212"/>
      <c r="AT29" s="193"/>
      <c r="AU29" s="128"/>
    </row>
    <row r="30" spans="2:47" s="108" customFormat="1" x14ac:dyDescent="0.3">
      <c r="B30" s="223" t="s">
        <v>362</v>
      </c>
      <c r="C30" s="225"/>
      <c r="D30" s="186"/>
      <c r="E30" s="212"/>
      <c r="F30" s="187"/>
      <c r="G30" s="212"/>
      <c r="H30" s="187"/>
      <c r="I30" s="212"/>
      <c r="J30" s="188"/>
      <c r="K30" s="195"/>
      <c r="L30" s="188"/>
      <c r="M30" s="212"/>
      <c r="N30" s="189"/>
      <c r="O30" s="196"/>
      <c r="P30" s="189"/>
      <c r="Q30" s="212"/>
      <c r="R30" s="191" t="s">
        <v>87</v>
      </c>
      <c r="S30" s="212"/>
      <c r="T30" s="191" t="s">
        <v>87</v>
      </c>
      <c r="U30" s="225"/>
      <c r="V30" s="191" t="s">
        <v>88</v>
      </c>
      <c r="W30" s="212"/>
      <c r="X30" s="191" t="s">
        <v>88</v>
      </c>
      <c r="Y30" s="212"/>
      <c r="Z30" s="191" t="s">
        <v>91</v>
      </c>
      <c r="AA30" s="212"/>
      <c r="AB30" s="191" t="s">
        <v>91</v>
      </c>
      <c r="AC30" s="212"/>
      <c r="AD30" s="189"/>
      <c r="AE30" s="212"/>
      <c r="AF30" s="189"/>
      <c r="AG30" s="212"/>
      <c r="AH30" s="192"/>
      <c r="AI30" s="212"/>
      <c r="AJ30" s="192"/>
      <c r="AK30" s="212"/>
      <c r="AL30" s="189"/>
      <c r="AM30" s="212"/>
      <c r="AN30" s="189"/>
      <c r="AO30" s="212"/>
      <c r="AP30" s="189"/>
      <c r="AQ30" s="212"/>
      <c r="AR30" s="189"/>
      <c r="AS30" s="212"/>
      <c r="AT30" s="193"/>
      <c r="AU30" s="128"/>
    </row>
    <row r="31" spans="2:47" s="108" customFormat="1" x14ac:dyDescent="0.3">
      <c r="B31" s="224" t="s">
        <v>363</v>
      </c>
      <c r="C31" s="225"/>
      <c r="D31" s="186"/>
      <c r="E31" s="212"/>
      <c r="F31" s="187"/>
      <c r="G31" s="212"/>
      <c r="H31" s="187"/>
      <c r="I31" s="212"/>
      <c r="J31" s="188"/>
      <c r="K31" s="195"/>
      <c r="L31" s="188"/>
      <c r="M31" s="212"/>
      <c r="N31" s="189"/>
      <c r="O31" s="196"/>
      <c r="P31" s="189"/>
      <c r="Q31" s="212"/>
      <c r="R31" s="191" t="s">
        <v>87</v>
      </c>
      <c r="S31" s="212"/>
      <c r="T31" s="191" t="s">
        <v>87</v>
      </c>
      <c r="U31" s="225"/>
      <c r="V31" s="191" t="s">
        <v>88</v>
      </c>
      <c r="W31" s="212"/>
      <c r="X31" s="191" t="s">
        <v>88</v>
      </c>
      <c r="Y31" s="212"/>
      <c r="Z31" s="191" t="s">
        <v>91</v>
      </c>
      <c r="AA31" s="212"/>
      <c r="AB31" s="191" t="s">
        <v>91</v>
      </c>
      <c r="AC31" s="212"/>
      <c r="AD31" s="189"/>
      <c r="AE31" s="212"/>
      <c r="AF31" s="189"/>
      <c r="AG31" s="212"/>
      <c r="AH31" s="192"/>
      <c r="AI31" s="212"/>
      <c r="AJ31" s="192"/>
      <c r="AK31" s="212"/>
      <c r="AL31" s="189"/>
      <c r="AM31" s="212"/>
      <c r="AN31" s="189"/>
      <c r="AO31" s="212"/>
      <c r="AP31" s="189"/>
      <c r="AQ31" s="212"/>
      <c r="AR31" s="189"/>
      <c r="AS31" s="212"/>
      <c r="AT31" s="193"/>
      <c r="AU31" s="128"/>
    </row>
    <row r="32" spans="2:47" s="108" customFormat="1" x14ac:dyDescent="0.3">
      <c r="B32" s="223" t="s">
        <v>364</v>
      </c>
      <c r="C32" s="225"/>
      <c r="D32" s="186"/>
      <c r="E32" s="212"/>
      <c r="F32" s="187"/>
      <c r="G32" s="212"/>
      <c r="H32" s="187"/>
      <c r="I32" s="212"/>
      <c r="J32" s="188"/>
      <c r="K32" s="195"/>
      <c r="L32" s="188"/>
      <c r="M32" s="212"/>
      <c r="N32" s="189"/>
      <c r="O32" s="196"/>
      <c r="P32" s="189"/>
      <c r="Q32" s="212"/>
      <c r="R32" s="191" t="s">
        <v>87</v>
      </c>
      <c r="S32" s="212"/>
      <c r="T32" s="191" t="s">
        <v>87</v>
      </c>
      <c r="U32" s="225"/>
      <c r="V32" s="191" t="s">
        <v>88</v>
      </c>
      <c r="W32" s="212"/>
      <c r="X32" s="191" t="s">
        <v>88</v>
      </c>
      <c r="Y32" s="212"/>
      <c r="Z32" s="191" t="s">
        <v>91</v>
      </c>
      <c r="AA32" s="212"/>
      <c r="AB32" s="191" t="s">
        <v>91</v>
      </c>
      <c r="AC32" s="212"/>
      <c r="AD32" s="189"/>
      <c r="AE32" s="212"/>
      <c r="AF32" s="189"/>
      <c r="AG32" s="212"/>
      <c r="AH32" s="192"/>
      <c r="AI32" s="212"/>
      <c r="AJ32" s="192"/>
      <c r="AK32" s="212"/>
      <c r="AL32" s="189"/>
      <c r="AM32" s="212"/>
      <c r="AN32" s="189"/>
      <c r="AO32" s="212"/>
      <c r="AP32" s="189"/>
      <c r="AQ32" s="212"/>
      <c r="AR32" s="189"/>
      <c r="AS32" s="212"/>
      <c r="AT32" s="193"/>
      <c r="AU32" s="128"/>
    </row>
    <row r="33" spans="2:47" s="108" customFormat="1" x14ac:dyDescent="0.3">
      <c r="B33" s="224" t="s">
        <v>365</v>
      </c>
      <c r="C33" s="225"/>
      <c r="D33" s="186"/>
      <c r="E33" s="212"/>
      <c r="F33" s="187"/>
      <c r="G33" s="212"/>
      <c r="H33" s="187"/>
      <c r="I33" s="212"/>
      <c r="J33" s="188"/>
      <c r="K33" s="195"/>
      <c r="L33" s="188"/>
      <c r="M33" s="212"/>
      <c r="N33" s="189"/>
      <c r="O33" s="196"/>
      <c r="P33" s="189"/>
      <c r="Q33" s="212"/>
      <c r="R33" s="191" t="s">
        <v>87</v>
      </c>
      <c r="S33" s="212"/>
      <c r="T33" s="191" t="s">
        <v>87</v>
      </c>
      <c r="U33" s="225"/>
      <c r="V33" s="191" t="s">
        <v>88</v>
      </c>
      <c r="W33" s="212"/>
      <c r="X33" s="191" t="s">
        <v>88</v>
      </c>
      <c r="Y33" s="212"/>
      <c r="Z33" s="191" t="s">
        <v>91</v>
      </c>
      <c r="AA33" s="212"/>
      <c r="AB33" s="191" t="s">
        <v>91</v>
      </c>
      <c r="AC33" s="212"/>
      <c r="AD33" s="189"/>
      <c r="AE33" s="212"/>
      <c r="AF33" s="189"/>
      <c r="AG33" s="212"/>
      <c r="AH33" s="192"/>
      <c r="AI33" s="212"/>
      <c r="AJ33" s="192"/>
      <c r="AK33" s="212"/>
      <c r="AL33" s="189"/>
      <c r="AM33" s="212"/>
      <c r="AN33" s="189"/>
      <c r="AO33" s="212"/>
      <c r="AP33" s="189"/>
      <c r="AQ33" s="212"/>
      <c r="AR33" s="189"/>
      <c r="AS33" s="212"/>
      <c r="AT33" s="193"/>
      <c r="AU33" s="128"/>
    </row>
    <row r="34" spans="2:47" s="108" customFormat="1" x14ac:dyDescent="0.3">
      <c r="B34" s="223" t="s">
        <v>366</v>
      </c>
      <c r="C34" s="225"/>
      <c r="D34" s="186"/>
      <c r="E34" s="212"/>
      <c r="F34" s="187"/>
      <c r="G34" s="212"/>
      <c r="H34" s="187"/>
      <c r="I34" s="212"/>
      <c r="J34" s="188"/>
      <c r="K34" s="195"/>
      <c r="L34" s="188"/>
      <c r="M34" s="212"/>
      <c r="N34" s="189"/>
      <c r="O34" s="196"/>
      <c r="P34" s="189"/>
      <c r="Q34" s="212"/>
      <c r="R34" s="191" t="s">
        <v>87</v>
      </c>
      <c r="S34" s="212"/>
      <c r="T34" s="191" t="s">
        <v>87</v>
      </c>
      <c r="U34" s="225"/>
      <c r="V34" s="191" t="s">
        <v>88</v>
      </c>
      <c r="W34" s="212"/>
      <c r="X34" s="191" t="s">
        <v>88</v>
      </c>
      <c r="Y34" s="212"/>
      <c r="Z34" s="191" t="s">
        <v>91</v>
      </c>
      <c r="AA34" s="212"/>
      <c r="AB34" s="191" t="s">
        <v>91</v>
      </c>
      <c r="AC34" s="212"/>
      <c r="AD34" s="189"/>
      <c r="AE34" s="212"/>
      <c r="AF34" s="189"/>
      <c r="AG34" s="212"/>
      <c r="AH34" s="192"/>
      <c r="AI34" s="212"/>
      <c r="AJ34" s="192"/>
      <c r="AK34" s="212"/>
      <c r="AL34" s="189"/>
      <c r="AM34" s="212"/>
      <c r="AN34" s="189"/>
      <c r="AO34" s="212"/>
      <c r="AP34" s="189"/>
      <c r="AQ34" s="212"/>
      <c r="AR34" s="189"/>
      <c r="AS34" s="212"/>
      <c r="AT34" s="193"/>
      <c r="AU34" s="128"/>
    </row>
    <row r="35" spans="2:47" s="108" customFormat="1" x14ac:dyDescent="0.3">
      <c r="B35" s="224" t="s">
        <v>367</v>
      </c>
      <c r="C35" s="225"/>
      <c r="D35" s="186"/>
      <c r="E35" s="212"/>
      <c r="F35" s="187"/>
      <c r="G35" s="212"/>
      <c r="H35" s="187"/>
      <c r="I35" s="212"/>
      <c r="J35" s="188"/>
      <c r="K35" s="195"/>
      <c r="L35" s="188"/>
      <c r="M35" s="212"/>
      <c r="N35" s="189"/>
      <c r="O35" s="196"/>
      <c r="P35" s="189"/>
      <c r="Q35" s="212"/>
      <c r="R35" s="191" t="s">
        <v>87</v>
      </c>
      <c r="S35" s="212"/>
      <c r="T35" s="191" t="s">
        <v>87</v>
      </c>
      <c r="U35" s="225"/>
      <c r="V35" s="191" t="s">
        <v>88</v>
      </c>
      <c r="W35" s="212"/>
      <c r="X35" s="191" t="s">
        <v>88</v>
      </c>
      <c r="Y35" s="212"/>
      <c r="Z35" s="191" t="s">
        <v>91</v>
      </c>
      <c r="AA35" s="212"/>
      <c r="AB35" s="191" t="s">
        <v>91</v>
      </c>
      <c r="AC35" s="212"/>
      <c r="AD35" s="189"/>
      <c r="AE35" s="212"/>
      <c r="AF35" s="189"/>
      <c r="AG35" s="212"/>
      <c r="AH35" s="192"/>
      <c r="AI35" s="212"/>
      <c r="AJ35" s="192"/>
      <c r="AK35" s="212"/>
      <c r="AL35" s="189"/>
      <c r="AM35" s="212"/>
      <c r="AN35" s="189"/>
      <c r="AO35" s="212"/>
      <c r="AP35" s="189"/>
      <c r="AQ35" s="212"/>
      <c r="AR35" s="189"/>
      <c r="AS35" s="212"/>
      <c r="AT35" s="193"/>
      <c r="AU35" s="128"/>
    </row>
    <row r="36" spans="2:47" s="108" customFormat="1" x14ac:dyDescent="0.3">
      <c r="B36" s="223" t="s">
        <v>368</v>
      </c>
      <c r="C36" s="225"/>
      <c r="D36" s="186"/>
      <c r="E36" s="212"/>
      <c r="F36" s="187"/>
      <c r="G36" s="212"/>
      <c r="H36" s="187"/>
      <c r="I36" s="212"/>
      <c r="J36" s="188"/>
      <c r="K36" s="195"/>
      <c r="L36" s="188"/>
      <c r="M36" s="212"/>
      <c r="N36" s="189"/>
      <c r="O36" s="196"/>
      <c r="P36" s="189"/>
      <c r="Q36" s="212"/>
      <c r="R36" s="191" t="s">
        <v>87</v>
      </c>
      <c r="S36" s="212"/>
      <c r="T36" s="191" t="s">
        <v>87</v>
      </c>
      <c r="U36" s="225"/>
      <c r="V36" s="191" t="s">
        <v>88</v>
      </c>
      <c r="W36" s="212"/>
      <c r="X36" s="191" t="s">
        <v>88</v>
      </c>
      <c r="Y36" s="212"/>
      <c r="Z36" s="191" t="s">
        <v>91</v>
      </c>
      <c r="AA36" s="212"/>
      <c r="AB36" s="191" t="s">
        <v>91</v>
      </c>
      <c r="AC36" s="212"/>
      <c r="AD36" s="189"/>
      <c r="AE36" s="212"/>
      <c r="AF36" s="189"/>
      <c r="AG36" s="212"/>
      <c r="AH36" s="192"/>
      <c r="AI36" s="212"/>
      <c r="AJ36" s="192"/>
      <c r="AK36" s="212"/>
      <c r="AL36" s="189"/>
      <c r="AM36" s="212"/>
      <c r="AN36" s="189"/>
      <c r="AO36" s="212"/>
      <c r="AP36" s="189"/>
      <c r="AQ36" s="212"/>
      <c r="AR36" s="189"/>
      <c r="AS36" s="212"/>
      <c r="AT36" s="193"/>
      <c r="AU36" s="128"/>
    </row>
    <row r="37" spans="2:47" s="108" customFormat="1" x14ac:dyDescent="0.3">
      <c r="B37" s="224" t="s">
        <v>369</v>
      </c>
      <c r="C37" s="225"/>
      <c r="D37" s="186"/>
      <c r="E37" s="212"/>
      <c r="F37" s="187"/>
      <c r="G37" s="212"/>
      <c r="H37" s="187"/>
      <c r="I37" s="212"/>
      <c r="J37" s="188"/>
      <c r="K37" s="195"/>
      <c r="L37" s="188"/>
      <c r="M37" s="212"/>
      <c r="N37" s="189"/>
      <c r="O37" s="196"/>
      <c r="P37" s="189"/>
      <c r="Q37" s="212"/>
      <c r="R37" s="191" t="s">
        <v>87</v>
      </c>
      <c r="S37" s="212"/>
      <c r="T37" s="191" t="s">
        <v>87</v>
      </c>
      <c r="U37" s="225"/>
      <c r="V37" s="191" t="s">
        <v>88</v>
      </c>
      <c r="W37" s="212"/>
      <c r="X37" s="191" t="s">
        <v>88</v>
      </c>
      <c r="Y37" s="212"/>
      <c r="Z37" s="191" t="s">
        <v>91</v>
      </c>
      <c r="AA37" s="212"/>
      <c r="AB37" s="191" t="s">
        <v>91</v>
      </c>
      <c r="AC37" s="212"/>
      <c r="AD37" s="189"/>
      <c r="AE37" s="212"/>
      <c r="AF37" s="189"/>
      <c r="AG37" s="212"/>
      <c r="AH37" s="192"/>
      <c r="AI37" s="212"/>
      <c r="AJ37" s="192"/>
      <c r="AK37" s="212"/>
      <c r="AL37" s="189"/>
      <c r="AM37" s="212"/>
      <c r="AN37" s="189"/>
      <c r="AO37" s="212"/>
      <c r="AP37" s="189"/>
      <c r="AQ37" s="212"/>
      <c r="AR37" s="189"/>
      <c r="AS37" s="212"/>
      <c r="AT37" s="193"/>
      <c r="AU37" s="128"/>
    </row>
    <row r="38" spans="2:47" s="108" customFormat="1" x14ac:dyDescent="0.3">
      <c r="B38" s="223" t="s">
        <v>370</v>
      </c>
      <c r="C38" s="225"/>
      <c r="D38" s="186"/>
      <c r="E38" s="212"/>
      <c r="F38" s="187"/>
      <c r="G38" s="212"/>
      <c r="H38" s="187"/>
      <c r="I38" s="212"/>
      <c r="J38" s="188"/>
      <c r="K38" s="195"/>
      <c r="L38" s="188"/>
      <c r="M38" s="212"/>
      <c r="N38" s="189"/>
      <c r="O38" s="196"/>
      <c r="P38" s="189"/>
      <c r="Q38" s="212"/>
      <c r="R38" s="191" t="s">
        <v>87</v>
      </c>
      <c r="S38" s="212"/>
      <c r="T38" s="191" t="s">
        <v>87</v>
      </c>
      <c r="U38" s="225"/>
      <c r="V38" s="191" t="s">
        <v>88</v>
      </c>
      <c r="W38" s="212"/>
      <c r="X38" s="191" t="s">
        <v>88</v>
      </c>
      <c r="Y38" s="212"/>
      <c r="Z38" s="191" t="s">
        <v>91</v>
      </c>
      <c r="AA38" s="212"/>
      <c r="AB38" s="191" t="s">
        <v>91</v>
      </c>
      <c r="AC38" s="212"/>
      <c r="AD38" s="189"/>
      <c r="AE38" s="212"/>
      <c r="AF38" s="189"/>
      <c r="AG38" s="212"/>
      <c r="AH38" s="192"/>
      <c r="AI38" s="212"/>
      <c r="AJ38" s="192"/>
      <c r="AK38" s="212"/>
      <c r="AL38" s="189"/>
      <c r="AM38" s="212"/>
      <c r="AN38" s="189"/>
      <c r="AO38" s="212"/>
      <c r="AP38" s="189"/>
      <c r="AQ38" s="212"/>
      <c r="AR38" s="189"/>
      <c r="AS38" s="212"/>
      <c r="AT38" s="193"/>
      <c r="AU38" s="128"/>
    </row>
    <row r="39" spans="2:47" s="108" customFormat="1" x14ac:dyDescent="0.3">
      <c r="B39" s="224" t="s">
        <v>371</v>
      </c>
      <c r="C39" s="225"/>
      <c r="D39" s="186"/>
      <c r="E39" s="212"/>
      <c r="F39" s="187"/>
      <c r="G39" s="212"/>
      <c r="H39" s="187"/>
      <c r="I39" s="212"/>
      <c r="J39" s="188"/>
      <c r="K39" s="195"/>
      <c r="L39" s="188"/>
      <c r="M39" s="212"/>
      <c r="N39" s="189"/>
      <c r="O39" s="196"/>
      <c r="P39" s="189"/>
      <c r="Q39" s="212"/>
      <c r="R39" s="191" t="s">
        <v>87</v>
      </c>
      <c r="S39" s="212"/>
      <c r="T39" s="191" t="s">
        <v>87</v>
      </c>
      <c r="U39" s="225"/>
      <c r="V39" s="191" t="s">
        <v>88</v>
      </c>
      <c r="W39" s="212"/>
      <c r="X39" s="191" t="s">
        <v>88</v>
      </c>
      <c r="Y39" s="212"/>
      <c r="Z39" s="191" t="s">
        <v>91</v>
      </c>
      <c r="AA39" s="212"/>
      <c r="AB39" s="191" t="s">
        <v>91</v>
      </c>
      <c r="AC39" s="212"/>
      <c r="AD39" s="189"/>
      <c r="AE39" s="212"/>
      <c r="AF39" s="189"/>
      <c r="AG39" s="212"/>
      <c r="AH39" s="192"/>
      <c r="AI39" s="212"/>
      <c r="AJ39" s="192"/>
      <c r="AK39" s="212"/>
      <c r="AL39" s="189"/>
      <c r="AM39" s="212"/>
      <c r="AN39" s="189"/>
      <c r="AO39" s="212"/>
      <c r="AP39" s="189"/>
      <c r="AQ39" s="212"/>
      <c r="AR39" s="189"/>
      <c r="AS39" s="212"/>
      <c r="AT39" s="193"/>
      <c r="AU39" s="128"/>
    </row>
    <row r="40" spans="2:47" s="108" customFormat="1" x14ac:dyDescent="0.3">
      <c r="B40" s="223" t="s">
        <v>372</v>
      </c>
      <c r="C40" s="225"/>
      <c r="D40" s="186"/>
      <c r="E40" s="212"/>
      <c r="F40" s="187"/>
      <c r="G40" s="212"/>
      <c r="H40" s="187"/>
      <c r="I40" s="212"/>
      <c r="J40" s="188"/>
      <c r="K40" s="195"/>
      <c r="L40" s="188"/>
      <c r="M40" s="212"/>
      <c r="N40" s="189"/>
      <c r="O40" s="196"/>
      <c r="P40" s="189"/>
      <c r="Q40" s="212"/>
      <c r="R40" s="191" t="s">
        <v>87</v>
      </c>
      <c r="S40" s="212"/>
      <c r="T40" s="191" t="s">
        <v>87</v>
      </c>
      <c r="U40" s="225"/>
      <c r="V40" s="191" t="s">
        <v>88</v>
      </c>
      <c r="W40" s="212"/>
      <c r="X40" s="191" t="s">
        <v>88</v>
      </c>
      <c r="Y40" s="212"/>
      <c r="Z40" s="191" t="s">
        <v>91</v>
      </c>
      <c r="AA40" s="212"/>
      <c r="AB40" s="191" t="s">
        <v>91</v>
      </c>
      <c r="AC40" s="212"/>
      <c r="AD40" s="189"/>
      <c r="AE40" s="212"/>
      <c r="AF40" s="189"/>
      <c r="AG40" s="212"/>
      <c r="AH40" s="192"/>
      <c r="AI40" s="212"/>
      <c r="AJ40" s="192"/>
      <c r="AK40" s="212"/>
      <c r="AL40" s="189"/>
      <c r="AM40" s="212"/>
      <c r="AN40" s="189"/>
      <c r="AO40" s="212"/>
      <c r="AP40" s="189"/>
      <c r="AQ40" s="212"/>
      <c r="AR40" s="189"/>
      <c r="AS40" s="212"/>
      <c r="AT40" s="193"/>
      <c r="AU40" s="128"/>
    </row>
    <row r="41" spans="2:47" s="108" customFormat="1" x14ac:dyDescent="0.3">
      <c r="B41" s="224" t="s">
        <v>373</v>
      </c>
      <c r="C41" s="225"/>
      <c r="D41" s="186"/>
      <c r="E41" s="212"/>
      <c r="F41" s="187"/>
      <c r="G41" s="212"/>
      <c r="H41" s="187"/>
      <c r="I41" s="212"/>
      <c r="J41" s="188"/>
      <c r="K41" s="195"/>
      <c r="L41" s="188"/>
      <c r="M41" s="212"/>
      <c r="N41" s="189"/>
      <c r="O41" s="196"/>
      <c r="P41" s="189"/>
      <c r="Q41" s="212"/>
      <c r="R41" s="191" t="s">
        <v>87</v>
      </c>
      <c r="S41" s="212"/>
      <c r="T41" s="191" t="s">
        <v>87</v>
      </c>
      <c r="U41" s="225"/>
      <c r="V41" s="191" t="s">
        <v>88</v>
      </c>
      <c r="W41" s="212"/>
      <c r="X41" s="191" t="s">
        <v>88</v>
      </c>
      <c r="Y41" s="212"/>
      <c r="Z41" s="191" t="s">
        <v>91</v>
      </c>
      <c r="AA41" s="212"/>
      <c r="AB41" s="191" t="s">
        <v>91</v>
      </c>
      <c r="AC41" s="212"/>
      <c r="AD41" s="189"/>
      <c r="AE41" s="212"/>
      <c r="AF41" s="189"/>
      <c r="AG41" s="212"/>
      <c r="AH41" s="192"/>
      <c r="AI41" s="212"/>
      <c r="AJ41" s="192"/>
      <c r="AK41" s="212"/>
      <c r="AL41" s="189"/>
      <c r="AM41" s="212"/>
      <c r="AN41" s="189"/>
      <c r="AO41" s="212"/>
      <c r="AP41" s="189"/>
      <c r="AQ41" s="212"/>
      <c r="AR41" s="189"/>
      <c r="AS41" s="212"/>
      <c r="AT41" s="193"/>
      <c r="AU41" s="128"/>
    </row>
    <row r="42" spans="2:47" s="108" customFormat="1" x14ac:dyDescent="0.3">
      <c r="B42" s="223" t="s">
        <v>374</v>
      </c>
      <c r="C42" s="225"/>
      <c r="D42" s="186"/>
      <c r="E42" s="212"/>
      <c r="F42" s="187"/>
      <c r="G42" s="212"/>
      <c r="H42" s="187"/>
      <c r="I42" s="212"/>
      <c r="J42" s="188"/>
      <c r="K42" s="195"/>
      <c r="L42" s="188"/>
      <c r="M42" s="212"/>
      <c r="N42" s="189"/>
      <c r="O42" s="196"/>
      <c r="P42" s="189"/>
      <c r="Q42" s="212"/>
      <c r="R42" s="191" t="s">
        <v>87</v>
      </c>
      <c r="S42" s="212"/>
      <c r="T42" s="191" t="s">
        <v>87</v>
      </c>
      <c r="U42" s="225"/>
      <c r="V42" s="191" t="s">
        <v>88</v>
      </c>
      <c r="W42" s="212"/>
      <c r="X42" s="191" t="s">
        <v>88</v>
      </c>
      <c r="Y42" s="212"/>
      <c r="Z42" s="191" t="s">
        <v>91</v>
      </c>
      <c r="AA42" s="212"/>
      <c r="AB42" s="191" t="s">
        <v>91</v>
      </c>
      <c r="AC42" s="212"/>
      <c r="AD42" s="189"/>
      <c r="AE42" s="212"/>
      <c r="AF42" s="189"/>
      <c r="AG42" s="212"/>
      <c r="AH42" s="192"/>
      <c r="AI42" s="212"/>
      <c r="AJ42" s="192"/>
      <c r="AK42" s="212"/>
      <c r="AL42" s="189"/>
      <c r="AM42" s="212"/>
      <c r="AN42" s="189"/>
      <c r="AO42" s="212"/>
      <c r="AP42" s="189"/>
      <c r="AQ42" s="212"/>
      <c r="AR42" s="189"/>
      <c r="AS42" s="212"/>
      <c r="AT42" s="193"/>
      <c r="AU42" s="128"/>
    </row>
    <row r="43" spans="2:47" s="108" customFormat="1" x14ac:dyDescent="0.3">
      <c r="B43" s="224" t="s">
        <v>375</v>
      </c>
      <c r="C43" s="225"/>
      <c r="D43" s="186"/>
      <c r="E43" s="212"/>
      <c r="F43" s="187"/>
      <c r="G43" s="212"/>
      <c r="H43" s="187"/>
      <c r="I43" s="212"/>
      <c r="J43" s="188"/>
      <c r="K43" s="195"/>
      <c r="L43" s="188"/>
      <c r="M43" s="212"/>
      <c r="N43" s="189"/>
      <c r="O43" s="196"/>
      <c r="P43" s="189"/>
      <c r="Q43" s="212"/>
      <c r="R43" s="191" t="s">
        <v>87</v>
      </c>
      <c r="S43" s="212"/>
      <c r="T43" s="191" t="s">
        <v>87</v>
      </c>
      <c r="U43" s="225"/>
      <c r="V43" s="191" t="s">
        <v>88</v>
      </c>
      <c r="W43" s="212"/>
      <c r="X43" s="191" t="s">
        <v>88</v>
      </c>
      <c r="Y43" s="212"/>
      <c r="Z43" s="191" t="s">
        <v>91</v>
      </c>
      <c r="AA43" s="212"/>
      <c r="AB43" s="191" t="s">
        <v>91</v>
      </c>
      <c r="AC43" s="212"/>
      <c r="AD43" s="189"/>
      <c r="AE43" s="212"/>
      <c r="AF43" s="189"/>
      <c r="AG43" s="212"/>
      <c r="AH43" s="192"/>
      <c r="AI43" s="212"/>
      <c r="AJ43" s="192"/>
      <c r="AK43" s="212"/>
      <c r="AL43" s="189"/>
      <c r="AM43" s="212"/>
      <c r="AN43" s="189"/>
      <c r="AO43" s="212"/>
      <c r="AP43" s="189"/>
      <c r="AQ43" s="212"/>
      <c r="AR43" s="189"/>
      <c r="AS43" s="212"/>
      <c r="AT43" s="193"/>
      <c r="AU43" s="128"/>
    </row>
    <row r="44" spans="2:47" s="108" customFormat="1" x14ac:dyDescent="0.3">
      <c r="B44" s="223" t="s">
        <v>376</v>
      </c>
      <c r="C44" s="225"/>
      <c r="D44" s="186"/>
      <c r="E44" s="212"/>
      <c r="F44" s="187"/>
      <c r="G44" s="212"/>
      <c r="H44" s="187"/>
      <c r="I44" s="212"/>
      <c r="J44" s="188"/>
      <c r="K44" s="195"/>
      <c r="L44" s="188"/>
      <c r="M44" s="212"/>
      <c r="N44" s="189"/>
      <c r="O44" s="196"/>
      <c r="P44" s="189"/>
      <c r="Q44" s="212"/>
      <c r="R44" s="191" t="s">
        <v>87</v>
      </c>
      <c r="S44" s="212"/>
      <c r="T44" s="191" t="s">
        <v>87</v>
      </c>
      <c r="U44" s="225"/>
      <c r="V44" s="191" t="s">
        <v>88</v>
      </c>
      <c r="W44" s="212"/>
      <c r="X44" s="191" t="s">
        <v>88</v>
      </c>
      <c r="Y44" s="212"/>
      <c r="Z44" s="191" t="s">
        <v>91</v>
      </c>
      <c r="AA44" s="212"/>
      <c r="AB44" s="191" t="s">
        <v>91</v>
      </c>
      <c r="AC44" s="212"/>
      <c r="AD44" s="189"/>
      <c r="AE44" s="212"/>
      <c r="AF44" s="189"/>
      <c r="AG44" s="212"/>
      <c r="AH44" s="192"/>
      <c r="AI44" s="212"/>
      <c r="AJ44" s="192"/>
      <c r="AK44" s="212"/>
      <c r="AL44" s="189"/>
      <c r="AM44" s="212"/>
      <c r="AN44" s="189"/>
      <c r="AO44" s="212"/>
      <c r="AP44" s="189"/>
      <c r="AQ44" s="212"/>
      <c r="AR44" s="189"/>
      <c r="AS44" s="212"/>
      <c r="AT44" s="193"/>
      <c r="AU44" s="128"/>
    </row>
    <row r="45" spans="2:47" s="108" customFormat="1" x14ac:dyDescent="0.3">
      <c r="B45" s="224" t="s">
        <v>377</v>
      </c>
      <c r="C45" s="225"/>
      <c r="D45" s="186"/>
      <c r="E45" s="212"/>
      <c r="F45" s="187"/>
      <c r="G45" s="212"/>
      <c r="H45" s="187"/>
      <c r="I45" s="212"/>
      <c r="J45" s="188"/>
      <c r="K45" s="195"/>
      <c r="L45" s="188"/>
      <c r="M45" s="212"/>
      <c r="N45" s="189"/>
      <c r="O45" s="196"/>
      <c r="P45" s="189"/>
      <c r="Q45" s="212"/>
      <c r="R45" s="191" t="s">
        <v>87</v>
      </c>
      <c r="S45" s="212"/>
      <c r="T45" s="191" t="s">
        <v>87</v>
      </c>
      <c r="U45" s="225"/>
      <c r="V45" s="191" t="s">
        <v>88</v>
      </c>
      <c r="W45" s="212"/>
      <c r="X45" s="191" t="s">
        <v>88</v>
      </c>
      <c r="Y45" s="212"/>
      <c r="Z45" s="191" t="s">
        <v>91</v>
      </c>
      <c r="AA45" s="212"/>
      <c r="AB45" s="191" t="s">
        <v>91</v>
      </c>
      <c r="AC45" s="212"/>
      <c r="AD45" s="189"/>
      <c r="AE45" s="212"/>
      <c r="AF45" s="189"/>
      <c r="AG45" s="212"/>
      <c r="AH45" s="192"/>
      <c r="AI45" s="212"/>
      <c r="AJ45" s="192"/>
      <c r="AK45" s="212"/>
      <c r="AL45" s="189"/>
      <c r="AM45" s="212"/>
      <c r="AN45" s="189"/>
      <c r="AO45" s="212"/>
      <c r="AP45" s="189"/>
      <c r="AQ45" s="212"/>
      <c r="AR45" s="189"/>
      <c r="AS45" s="212"/>
      <c r="AT45" s="193"/>
      <c r="AU45" s="128"/>
    </row>
    <row r="46" spans="2:47" s="108" customFormat="1" x14ac:dyDescent="0.3">
      <c r="B46" s="223" t="s">
        <v>378</v>
      </c>
      <c r="C46" s="225"/>
      <c r="D46" s="186"/>
      <c r="E46" s="212"/>
      <c r="F46" s="187"/>
      <c r="G46" s="212"/>
      <c r="H46" s="187"/>
      <c r="I46" s="212"/>
      <c r="J46" s="188"/>
      <c r="K46" s="195"/>
      <c r="L46" s="188"/>
      <c r="M46" s="212"/>
      <c r="N46" s="189"/>
      <c r="O46" s="196"/>
      <c r="P46" s="189"/>
      <c r="Q46" s="212"/>
      <c r="R46" s="191" t="s">
        <v>87</v>
      </c>
      <c r="S46" s="212"/>
      <c r="T46" s="191" t="s">
        <v>87</v>
      </c>
      <c r="U46" s="225"/>
      <c r="V46" s="191" t="s">
        <v>88</v>
      </c>
      <c r="W46" s="212"/>
      <c r="X46" s="191" t="s">
        <v>88</v>
      </c>
      <c r="Y46" s="212"/>
      <c r="Z46" s="191" t="s">
        <v>91</v>
      </c>
      <c r="AA46" s="212"/>
      <c r="AB46" s="191" t="s">
        <v>91</v>
      </c>
      <c r="AC46" s="212"/>
      <c r="AD46" s="189"/>
      <c r="AE46" s="212"/>
      <c r="AF46" s="189"/>
      <c r="AG46" s="212"/>
      <c r="AH46" s="192"/>
      <c r="AI46" s="212"/>
      <c r="AJ46" s="192"/>
      <c r="AK46" s="212"/>
      <c r="AL46" s="189"/>
      <c r="AM46" s="212"/>
      <c r="AN46" s="189"/>
      <c r="AO46" s="212"/>
      <c r="AP46" s="189"/>
      <c r="AQ46" s="212"/>
      <c r="AR46" s="189"/>
      <c r="AS46" s="212"/>
      <c r="AT46" s="193"/>
      <c r="AU46" s="128"/>
    </row>
    <row r="47" spans="2:47" s="108" customFormat="1" x14ac:dyDescent="0.3">
      <c r="B47" s="224" t="s">
        <v>379</v>
      </c>
      <c r="C47" s="225"/>
      <c r="D47" s="186"/>
      <c r="E47" s="212"/>
      <c r="F47" s="187"/>
      <c r="G47" s="212"/>
      <c r="H47" s="187"/>
      <c r="I47" s="212"/>
      <c r="J47" s="188"/>
      <c r="K47" s="195"/>
      <c r="L47" s="188"/>
      <c r="M47" s="212"/>
      <c r="N47" s="189"/>
      <c r="O47" s="196"/>
      <c r="P47" s="189"/>
      <c r="Q47" s="212"/>
      <c r="R47" s="191" t="s">
        <v>87</v>
      </c>
      <c r="S47" s="212"/>
      <c r="T47" s="191" t="s">
        <v>87</v>
      </c>
      <c r="U47" s="225"/>
      <c r="V47" s="191" t="s">
        <v>88</v>
      </c>
      <c r="W47" s="212"/>
      <c r="X47" s="191" t="s">
        <v>88</v>
      </c>
      <c r="Y47" s="212"/>
      <c r="Z47" s="191" t="s">
        <v>91</v>
      </c>
      <c r="AA47" s="212"/>
      <c r="AB47" s="191" t="s">
        <v>91</v>
      </c>
      <c r="AC47" s="212"/>
      <c r="AD47" s="189"/>
      <c r="AE47" s="212"/>
      <c r="AF47" s="189"/>
      <c r="AG47" s="212"/>
      <c r="AH47" s="192"/>
      <c r="AI47" s="212"/>
      <c r="AJ47" s="192"/>
      <c r="AK47" s="212"/>
      <c r="AL47" s="189"/>
      <c r="AM47" s="212"/>
      <c r="AN47" s="189"/>
      <c r="AO47" s="212"/>
      <c r="AP47" s="189"/>
      <c r="AQ47" s="212"/>
      <c r="AR47" s="189"/>
      <c r="AS47" s="212"/>
      <c r="AT47" s="193"/>
      <c r="AU47" s="128"/>
    </row>
    <row r="48" spans="2:47" s="108" customFormat="1" x14ac:dyDescent="0.3">
      <c r="B48" s="223" t="s">
        <v>380</v>
      </c>
      <c r="C48" s="225"/>
      <c r="D48" s="186"/>
      <c r="E48" s="212"/>
      <c r="F48" s="187"/>
      <c r="G48" s="212"/>
      <c r="H48" s="187"/>
      <c r="I48" s="212"/>
      <c r="J48" s="188"/>
      <c r="K48" s="195"/>
      <c r="L48" s="188"/>
      <c r="M48" s="212"/>
      <c r="N48" s="189"/>
      <c r="O48" s="196"/>
      <c r="P48" s="189"/>
      <c r="Q48" s="212"/>
      <c r="R48" s="191" t="s">
        <v>87</v>
      </c>
      <c r="S48" s="212"/>
      <c r="T48" s="191" t="s">
        <v>87</v>
      </c>
      <c r="U48" s="225"/>
      <c r="V48" s="191" t="s">
        <v>88</v>
      </c>
      <c r="W48" s="212"/>
      <c r="X48" s="191" t="s">
        <v>88</v>
      </c>
      <c r="Y48" s="212"/>
      <c r="Z48" s="191" t="s">
        <v>91</v>
      </c>
      <c r="AA48" s="212"/>
      <c r="AB48" s="191" t="s">
        <v>91</v>
      </c>
      <c r="AC48" s="212"/>
      <c r="AD48" s="189"/>
      <c r="AE48" s="212"/>
      <c r="AF48" s="189"/>
      <c r="AG48" s="212"/>
      <c r="AH48" s="192"/>
      <c r="AI48" s="212"/>
      <c r="AJ48" s="192"/>
      <c r="AK48" s="212"/>
      <c r="AL48" s="189"/>
      <c r="AM48" s="212"/>
      <c r="AN48" s="189"/>
      <c r="AO48" s="212"/>
      <c r="AP48" s="189"/>
      <c r="AQ48" s="212"/>
      <c r="AR48" s="189"/>
      <c r="AS48" s="212"/>
      <c r="AT48" s="193"/>
      <c r="AU48" s="128"/>
    </row>
    <row r="49" spans="2:47" s="108" customFormat="1" x14ac:dyDescent="0.3">
      <c r="B49" s="224" t="s">
        <v>381</v>
      </c>
      <c r="C49" s="225"/>
      <c r="D49" s="186"/>
      <c r="E49" s="212"/>
      <c r="F49" s="187"/>
      <c r="G49" s="212"/>
      <c r="H49" s="187"/>
      <c r="I49" s="212"/>
      <c r="J49" s="188"/>
      <c r="K49" s="195"/>
      <c r="L49" s="188"/>
      <c r="M49" s="212"/>
      <c r="N49" s="189"/>
      <c r="O49" s="196"/>
      <c r="P49" s="189"/>
      <c r="Q49" s="212"/>
      <c r="R49" s="191" t="s">
        <v>87</v>
      </c>
      <c r="S49" s="212"/>
      <c r="T49" s="191" t="s">
        <v>87</v>
      </c>
      <c r="U49" s="225"/>
      <c r="V49" s="191" t="s">
        <v>88</v>
      </c>
      <c r="W49" s="212"/>
      <c r="X49" s="191" t="s">
        <v>88</v>
      </c>
      <c r="Y49" s="212"/>
      <c r="Z49" s="191" t="s">
        <v>91</v>
      </c>
      <c r="AA49" s="212"/>
      <c r="AB49" s="191" t="s">
        <v>91</v>
      </c>
      <c r="AC49" s="212"/>
      <c r="AD49" s="189"/>
      <c r="AE49" s="212"/>
      <c r="AF49" s="189"/>
      <c r="AG49" s="212"/>
      <c r="AH49" s="192"/>
      <c r="AI49" s="212"/>
      <c r="AJ49" s="192"/>
      <c r="AK49" s="212"/>
      <c r="AL49" s="189"/>
      <c r="AM49" s="212"/>
      <c r="AN49" s="189"/>
      <c r="AO49" s="212"/>
      <c r="AP49" s="189"/>
      <c r="AQ49" s="212"/>
      <c r="AR49" s="189"/>
      <c r="AS49" s="212"/>
      <c r="AT49" s="193"/>
      <c r="AU49" s="128"/>
    </row>
    <row r="50" spans="2:47" s="108" customFormat="1" x14ac:dyDescent="0.3">
      <c r="B50" s="223" t="s">
        <v>382</v>
      </c>
      <c r="C50" s="225"/>
      <c r="D50" s="186"/>
      <c r="E50" s="212"/>
      <c r="F50" s="187"/>
      <c r="G50" s="212"/>
      <c r="H50" s="187"/>
      <c r="I50" s="212"/>
      <c r="J50" s="188"/>
      <c r="K50" s="195"/>
      <c r="L50" s="188"/>
      <c r="M50" s="212"/>
      <c r="N50" s="189"/>
      <c r="O50" s="196"/>
      <c r="P50" s="189"/>
      <c r="Q50" s="212"/>
      <c r="R50" s="191" t="s">
        <v>87</v>
      </c>
      <c r="S50" s="212"/>
      <c r="T50" s="191" t="s">
        <v>87</v>
      </c>
      <c r="U50" s="225"/>
      <c r="V50" s="191" t="s">
        <v>88</v>
      </c>
      <c r="W50" s="212"/>
      <c r="X50" s="191" t="s">
        <v>88</v>
      </c>
      <c r="Y50" s="212"/>
      <c r="Z50" s="191" t="s">
        <v>91</v>
      </c>
      <c r="AA50" s="212"/>
      <c r="AB50" s="191" t="s">
        <v>91</v>
      </c>
      <c r="AC50" s="212"/>
      <c r="AD50" s="189"/>
      <c r="AE50" s="212"/>
      <c r="AF50" s="189"/>
      <c r="AG50" s="212"/>
      <c r="AH50" s="192"/>
      <c r="AI50" s="212"/>
      <c r="AJ50" s="192"/>
      <c r="AK50" s="212"/>
      <c r="AL50" s="189"/>
      <c r="AM50" s="212"/>
      <c r="AN50" s="189"/>
      <c r="AO50" s="212"/>
      <c r="AP50" s="189"/>
      <c r="AQ50" s="212"/>
      <c r="AR50" s="189"/>
      <c r="AS50" s="212"/>
      <c r="AT50" s="193"/>
      <c r="AU50" s="128"/>
    </row>
    <row r="51" spans="2:47" s="108" customFormat="1" x14ac:dyDescent="0.3">
      <c r="B51" s="224" t="s">
        <v>383</v>
      </c>
      <c r="C51" s="225"/>
      <c r="D51" s="186"/>
      <c r="E51" s="212"/>
      <c r="F51" s="187"/>
      <c r="G51" s="212"/>
      <c r="H51" s="187"/>
      <c r="I51" s="212"/>
      <c r="J51" s="188"/>
      <c r="K51" s="195"/>
      <c r="L51" s="188"/>
      <c r="M51" s="212"/>
      <c r="N51" s="189"/>
      <c r="O51" s="196"/>
      <c r="P51" s="189"/>
      <c r="Q51" s="212"/>
      <c r="R51" s="191" t="s">
        <v>87</v>
      </c>
      <c r="S51" s="212"/>
      <c r="T51" s="191" t="s">
        <v>87</v>
      </c>
      <c r="U51" s="225"/>
      <c r="V51" s="191" t="s">
        <v>88</v>
      </c>
      <c r="W51" s="212"/>
      <c r="X51" s="191" t="s">
        <v>88</v>
      </c>
      <c r="Y51" s="212"/>
      <c r="Z51" s="191" t="s">
        <v>91</v>
      </c>
      <c r="AA51" s="212"/>
      <c r="AB51" s="191" t="s">
        <v>91</v>
      </c>
      <c r="AC51" s="212"/>
      <c r="AD51" s="189"/>
      <c r="AE51" s="212"/>
      <c r="AF51" s="189"/>
      <c r="AG51" s="212"/>
      <c r="AH51" s="192"/>
      <c r="AI51" s="212"/>
      <c r="AJ51" s="192"/>
      <c r="AK51" s="212"/>
      <c r="AL51" s="189"/>
      <c r="AM51" s="212"/>
      <c r="AN51" s="189"/>
      <c r="AO51" s="212"/>
      <c r="AP51" s="189"/>
      <c r="AQ51" s="212"/>
      <c r="AR51" s="189"/>
      <c r="AS51" s="212"/>
      <c r="AT51" s="193"/>
      <c r="AU51" s="128"/>
    </row>
    <row r="52" spans="2:47" s="108" customFormat="1" x14ac:dyDescent="0.3">
      <c r="B52" s="223" t="s">
        <v>384</v>
      </c>
      <c r="C52" s="225"/>
      <c r="D52" s="186"/>
      <c r="E52" s="212"/>
      <c r="F52" s="187"/>
      <c r="G52" s="212"/>
      <c r="H52" s="187"/>
      <c r="I52" s="212"/>
      <c r="J52" s="188"/>
      <c r="K52" s="195"/>
      <c r="L52" s="188"/>
      <c r="M52" s="212"/>
      <c r="N52" s="189"/>
      <c r="O52" s="196"/>
      <c r="P52" s="189"/>
      <c r="Q52" s="212"/>
      <c r="R52" s="191" t="s">
        <v>87</v>
      </c>
      <c r="S52" s="212"/>
      <c r="T52" s="191" t="s">
        <v>87</v>
      </c>
      <c r="U52" s="225"/>
      <c r="V52" s="191" t="s">
        <v>88</v>
      </c>
      <c r="W52" s="212"/>
      <c r="X52" s="191" t="s">
        <v>88</v>
      </c>
      <c r="Y52" s="212"/>
      <c r="Z52" s="191" t="s">
        <v>91</v>
      </c>
      <c r="AA52" s="212"/>
      <c r="AB52" s="191" t="s">
        <v>91</v>
      </c>
      <c r="AC52" s="212"/>
      <c r="AD52" s="189"/>
      <c r="AE52" s="212"/>
      <c r="AF52" s="189"/>
      <c r="AG52" s="212"/>
      <c r="AH52" s="192"/>
      <c r="AI52" s="212"/>
      <c r="AJ52" s="192"/>
      <c r="AK52" s="212"/>
      <c r="AL52" s="189"/>
      <c r="AM52" s="212"/>
      <c r="AN52" s="189"/>
      <c r="AO52" s="212"/>
      <c r="AP52" s="189"/>
      <c r="AQ52" s="212"/>
      <c r="AR52" s="189"/>
      <c r="AS52" s="212"/>
      <c r="AT52" s="193"/>
      <c r="AU52" s="128"/>
    </row>
    <row r="53" spans="2:47" s="108" customFormat="1" x14ac:dyDescent="0.3">
      <c r="B53" s="224" t="s">
        <v>385</v>
      </c>
      <c r="C53" s="225"/>
      <c r="D53" s="186"/>
      <c r="E53" s="212"/>
      <c r="F53" s="187"/>
      <c r="G53" s="212"/>
      <c r="H53" s="187"/>
      <c r="I53" s="212"/>
      <c r="J53" s="188"/>
      <c r="K53" s="195"/>
      <c r="L53" s="188"/>
      <c r="M53" s="212"/>
      <c r="N53" s="189"/>
      <c r="O53" s="196"/>
      <c r="P53" s="189"/>
      <c r="Q53" s="212"/>
      <c r="R53" s="191" t="s">
        <v>87</v>
      </c>
      <c r="S53" s="212"/>
      <c r="T53" s="191" t="s">
        <v>87</v>
      </c>
      <c r="U53" s="225"/>
      <c r="V53" s="191" t="s">
        <v>88</v>
      </c>
      <c r="W53" s="212"/>
      <c r="X53" s="191" t="s">
        <v>88</v>
      </c>
      <c r="Y53" s="212"/>
      <c r="Z53" s="191" t="s">
        <v>91</v>
      </c>
      <c r="AA53" s="212"/>
      <c r="AB53" s="191" t="s">
        <v>91</v>
      </c>
      <c r="AC53" s="212"/>
      <c r="AD53" s="189"/>
      <c r="AE53" s="212"/>
      <c r="AF53" s="189"/>
      <c r="AG53" s="212"/>
      <c r="AH53" s="192"/>
      <c r="AI53" s="212"/>
      <c r="AJ53" s="192"/>
      <c r="AK53" s="212"/>
      <c r="AL53" s="189"/>
      <c r="AM53" s="212"/>
      <c r="AN53" s="189"/>
      <c r="AO53" s="212"/>
      <c r="AP53" s="189"/>
      <c r="AQ53" s="212"/>
      <c r="AR53" s="189"/>
      <c r="AS53" s="212"/>
      <c r="AT53" s="193"/>
      <c r="AU53" s="128"/>
    </row>
    <row r="54" spans="2:47" s="108" customFormat="1" x14ac:dyDescent="0.3">
      <c r="B54" s="223" t="s">
        <v>386</v>
      </c>
      <c r="C54" s="225"/>
      <c r="D54" s="186"/>
      <c r="E54" s="212"/>
      <c r="F54" s="187"/>
      <c r="G54" s="212"/>
      <c r="H54" s="187"/>
      <c r="I54" s="212"/>
      <c r="J54" s="188"/>
      <c r="K54" s="195"/>
      <c r="L54" s="188"/>
      <c r="M54" s="212"/>
      <c r="N54" s="189"/>
      <c r="O54" s="196"/>
      <c r="P54" s="189"/>
      <c r="Q54" s="212"/>
      <c r="R54" s="191" t="s">
        <v>87</v>
      </c>
      <c r="S54" s="212"/>
      <c r="T54" s="191" t="s">
        <v>87</v>
      </c>
      <c r="U54" s="225"/>
      <c r="V54" s="191" t="s">
        <v>88</v>
      </c>
      <c r="W54" s="212"/>
      <c r="X54" s="191" t="s">
        <v>88</v>
      </c>
      <c r="Y54" s="212"/>
      <c r="Z54" s="191" t="s">
        <v>91</v>
      </c>
      <c r="AA54" s="212"/>
      <c r="AB54" s="191" t="s">
        <v>91</v>
      </c>
      <c r="AC54" s="212"/>
      <c r="AD54" s="189"/>
      <c r="AE54" s="212"/>
      <c r="AF54" s="189"/>
      <c r="AG54" s="212"/>
      <c r="AH54" s="192"/>
      <c r="AI54" s="212"/>
      <c r="AJ54" s="192"/>
      <c r="AK54" s="212"/>
      <c r="AL54" s="189"/>
      <c r="AM54" s="212"/>
      <c r="AN54" s="189"/>
      <c r="AO54" s="212"/>
      <c r="AP54" s="189"/>
      <c r="AQ54" s="212"/>
      <c r="AR54" s="189"/>
      <c r="AS54" s="212"/>
      <c r="AT54" s="193"/>
      <c r="AU54" s="128"/>
    </row>
    <row r="55" spans="2:47" s="108" customFormat="1" x14ac:dyDescent="0.3">
      <c r="B55" s="224" t="s">
        <v>387</v>
      </c>
      <c r="C55" s="225"/>
      <c r="D55" s="186"/>
      <c r="E55" s="212"/>
      <c r="F55" s="187"/>
      <c r="G55" s="212"/>
      <c r="H55" s="187"/>
      <c r="I55" s="212"/>
      <c r="J55" s="188"/>
      <c r="K55" s="195"/>
      <c r="L55" s="188"/>
      <c r="M55" s="212"/>
      <c r="N55" s="189"/>
      <c r="O55" s="196"/>
      <c r="P55" s="189"/>
      <c r="Q55" s="212"/>
      <c r="R55" s="191" t="s">
        <v>87</v>
      </c>
      <c r="S55" s="212"/>
      <c r="T55" s="191" t="s">
        <v>87</v>
      </c>
      <c r="U55" s="225"/>
      <c r="V55" s="191" t="s">
        <v>88</v>
      </c>
      <c r="W55" s="212"/>
      <c r="X55" s="191" t="s">
        <v>88</v>
      </c>
      <c r="Y55" s="212"/>
      <c r="Z55" s="191" t="s">
        <v>91</v>
      </c>
      <c r="AA55" s="212"/>
      <c r="AB55" s="191" t="s">
        <v>91</v>
      </c>
      <c r="AC55" s="212"/>
      <c r="AD55" s="189"/>
      <c r="AE55" s="212"/>
      <c r="AF55" s="189"/>
      <c r="AG55" s="212"/>
      <c r="AH55" s="192"/>
      <c r="AI55" s="212"/>
      <c r="AJ55" s="192"/>
      <c r="AK55" s="212"/>
      <c r="AL55" s="189"/>
      <c r="AM55" s="212"/>
      <c r="AN55" s="189"/>
      <c r="AO55" s="212"/>
      <c r="AP55" s="189"/>
      <c r="AQ55" s="212"/>
      <c r="AR55" s="189"/>
      <c r="AS55" s="212"/>
      <c r="AT55" s="193"/>
      <c r="AU55" s="128"/>
    </row>
    <row r="56" spans="2:47" s="108" customFormat="1" x14ac:dyDescent="0.3">
      <c r="B56" s="223" t="s">
        <v>388</v>
      </c>
      <c r="C56" s="225"/>
      <c r="D56" s="186"/>
      <c r="E56" s="212"/>
      <c r="F56" s="187"/>
      <c r="G56" s="212"/>
      <c r="H56" s="187"/>
      <c r="I56" s="212"/>
      <c r="J56" s="188"/>
      <c r="K56" s="195"/>
      <c r="L56" s="188"/>
      <c r="M56" s="212"/>
      <c r="N56" s="189"/>
      <c r="O56" s="196"/>
      <c r="P56" s="189"/>
      <c r="Q56" s="212"/>
      <c r="R56" s="191" t="s">
        <v>87</v>
      </c>
      <c r="S56" s="212"/>
      <c r="T56" s="191" t="s">
        <v>87</v>
      </c>
      <c r="U56" s="225"/>
      <c r="V56" s="191" t="s">
        <v>88</v>
      </c>
      <c r="W56" s="212"/>
      <c r="X56" s="191" t="s">
        <v>88</v>
      </c>
      <c r="Y56" s="212"/>
      <c r="Z56" s="191" t="s">
        <v>91</v>
      </c>
      <c r="AA56" s="212"/>
      <c r="AB56" s="191" t="s">
        <v>91</v>
      </c>
      <c r="AC56" s="212"/>
      <c r="AD56" s="189"/>
      <c r="AE56" s="212"/>
      <c r="AF56" s="189"/>
      <c r="AG56" s="212"/>
      <c r="AH56" s="192"/>
      <c r="AI56" s="212"/>
      <c r="AJ56" s="192"/>
      <c r="AK56" s="212"/>
      <c r="AL56" s="189"/>
      <c r="AM56" s="212"/>
      <c r="AN56" s="189"/>
      <c r="AO56" s="212"/>
      <c r="AP56" s="189"/>
      <c r="AQ56" s="212"/>
      <c r="AR56" s="189"/>
      <c r="AS56" s="212"/>
      <c r="AT56" s="193"/>
      <c r="AU56" s="128"/>
    </row>
    <row r="57" spans="2:47" s="108" customFormat="1" x14ac:dyDescent="0.3">
      <c r="B57" s="224" t="s">
        <v>389</v>
      </c>
      <c r="C57" s="225"/>
      <c r="D57" s="186"/>
      <c r="E57" s="212"/>
      <c r="F57" s="187"/>
      <c r="G57" s="212"/>
      <c r="H57" s="187"/>
      <c r="I57" s="212"/>
      <c r="J57" s="188"/>
      <c r="K57" s="195"/>
      <c r="L57" s="188"/>
      <c r="M57" s="212"/>
      <c r="N57" s="189"/>
      <c r="O57" s="196"/>
      <c r="P57" s="189"/>
      <c r="Q57" s="212"/>
      <c r="R57" s="191" t="s">
        <v>87</v>
      </c>
      <c r="S57" s="212"/>
      <c r="T57" s="191" t="s">
        <v>87</v>
      </c>
      <c r="U57" s="225"/>
      <c r="V57" s="191" t="s">
        <v>88</v>
      </c>
      <c r="W57" s="212"/>
      <c r="X57" s="191" t="s">
        <v>88</v>
      </c>
      <c r="Y57" s="212"/>
      <c r="Z57" s="191" t="s">
        <v>91</v>
      </c>
      <c r="AA57" s="212"/>
      <c r="AB57" s="191" t="s">
        <v>91</v>
      </c>
      <c r="AC57" s="212"/>
      <c r="AD57" s="189"/>
      <c r="AE57" s="212"/>
      <c r="AF57" s="189"/>
      <c r="AG57" s="212"/>
      <c r="AH57" s="192"/>
      <c r="AI57" s="212"/>
      <c r="AJ57" s="192"/>
      <c r="AK57" s="212"/>
      <c r="AL57" s="189"/>
      <c r="AM57" s="212"/>
      <c r="AN57" s="189"/>
      <c r="AO57" s="212"/>
      <c r="AP57" s="189"/>
      <c r="AQ57" s="212"/>
      <c r="AR57" s="189"/>
      <c r="AS57" s="212"/>
      <c r="AT57" s="193"/>
      <c r="AU57" s="128"/>
    </row>
    <row r="58" spans="2:47" s="108" customFormat="1" x14ac:dyDescent="0.3">
      <c r="B58" s="223" t="s">
        <v>390</v>
      </c>
      <c r="C58" s="225"/>
      <c r="D58" s="186"/>
      <c r="E58" s="212"/>
      <c r="F58" s="187"/>
      <c r="G58" s="212"/>
      <c r="H58" s="187"/>
      <c r="I58" s="212"/>
      <c r="J58" s="188"/>
      <c r="K58" s="195"/>
      <c r="L58" s="188"/>
      <c r="M58" s="212"/>
      <c r="N58" s="189"/>
      <c r="O58" s="196"/>
      <c r="P58" s="189"/>
      <c r="Q58" s="212"/>
      <c r="R58" s="191" t="s">
        <v>87</v>
      </c>
      <c r="S58" s="212"/>
      <c r="T58" s="191" t="s">
        <v>87</v>
      </c>
      <c r="U58" s="225"/>
      <c r="V58" s="191" t="s">
        <v>88</v>
      </c>
      <c r="W58" s="212"/>
      <c r="X58" s="191" t="s">
        <v>88</v>
      </c>
      <c r="Y58" s="212"/>
      <c r="Z58" s="191" t="s">
        <v>91</v>
      </c>
      <c r="AA58" s="212"/>
      <c r="AB58" s="191" t="s">
        <v>91</v>
      </c>
      <c r="AC58" s="212"/>
      <c r="AD58" s="189"/>
      <c r="AE58" s="212"/>
      <c r="AF58" s="189"/>
      <c r="AG58" s="212"/>
      <c r="AH58" s="192"/>
      <c r="AI58" s="212"/>
      <c r="AJ58" s="192"/>
      <c r="AK58" s="212"/>
      <c r="AL58" s="189"/>
      <c r="AM58" s="212"/>
      <c r="AN58" s="189"/>
      <c r="AO58" s="212"/>
      <c r="AP58" s="189"/>
      <c r="AQ58" s="212"/>
      <c r="AR58" s="189"/>
      <c r="AS58" s="212"/>
      <c r="AT58" s="193"/>
      <c r="AU58" s="128"/>
    </row>
    <row r="59" spans="2:47" s="108" customFormat="1" x14ac:dyDescent="0.3">
      <c r="B59" s="224" t="s">
        <v>391</v>
      </c>
      <c r="C59" s="225"/>
      <c r="D59" s="186"/>
      <c r="E59" s="212"/>
      <c r="F59" s="187"/>
      <c r="G59" s="212"/>
      <c r="H59" s="187"/>
      <c r="I59" s="212"/>
      <c r="J59" s="188"/>
      <c r="K59" s="195"/>
      <c r="L59" s="188"/>
      <c r="M59" s="212"/>
      <c r="N59" s="189"/>
      <c r="O59" s="196"/>
      <c r="P59" s="189"/>
      <c r="Q59" s="212"/>
      <c r="R59" s="191" t="s">
        <v>87</v>
      </c>
      <c r="S59" s="212"/>
      <c r="T59" s="191" t="s">
        <v>87</v>
      </c>
      <c r="U59" s="225"/>
      <c r="V59" s="191" t="s">
        <v>88</v>
      </c>
      <c r="W59" s="212"/>
      <c r="X59" s="191" t="s">
        <v>88</v>
      </c>
      <c r="Y59" s="212"/>
      <c r="Z59" s="191" t="s">
        <v>91</v>
      </c>
      <c r="AA59" s="212"/>
      <c r="AB59" s="191" t="s">
        <v>91</v>
      </c>
      <c r="AC59" s="212"/>
      <c r="AD59" s="189"/>
      <c r="AE59" s="212"/>
      <c r="AF59" s="189"/>
      <c r="AG59" s="212"/>
      <c r="AH59" s="192"/>
      <c r="AI59" s="212"/>
      <c r="AJ59" s="192"/>
      <c r="AK59" s="212"/>
      <c r="AL59" s="189"/>
      <c r="AM59" s="212"/>
      <c r="AN59" s="189"/>
      <c r="AO59" s="212"/>
      <c r="AP59" s="189"/>
      <c r="AQ59" s="212"/>
      <c r="AR59" s="189"/>
      <c r="AS59" s="212"/>
      <c r="AT59" s="193"/>
      <c r="AU59" s="128"/>
    </row>
    <row r="60" spans="2:47" x14ac:dyDescent="0.3">
      <c r="B60" s="226"/>
      <c r="D60" s="207"/>
      <c r="F60" s="208"/>
      <c r="H60" s="208"/>
      <c r="J60" s="195"/>
      <c r="K60" s="195"/>
      <c r="L60" s="195"/>
      <c r="N60" s="196"/>
      <c r="O60" s="196"/>
      <c r="P60" s="196"/>
      <c r="R60" s="209"/>
      <c r="T60" s="209"/>
      <c r="V60" s="209"/>
      <c r="X60" s="209"/>
      <c r="Z60" s="209"/>
      <c r="AB60" s="209"/>
      <c r="AD60" s="196"/>
      <c r="AF60" s="196"/>
      <c r="AH60" s="210"/>
      <c r="AJ60" s="210"/>
      <c r="AL60" s="196"/>
      <c r="AN60" s="196"/>
      <c r="AP60" s="196"/>
      <c r="AR60" s="196"/>
      <c r="AT60" s="147"/>
    </row>
    <row r="61" spans="2:47" x14ac:dyDescent="0.3">
      <c r="B61" s="226"/>
      <c r="D61" s="207"/>
      <c r="F61" s="208"/>
      <c r="H61" s="208"/>
      <c r="J61" s="195"/>
      <c r="K61" s="195"/>
      <c r="L61" s="195"/>
      <c r="N61" s="196"/>
      <c r="O61" s="196"/>
      <c r="P61" s="196"/>
      <c r="AD61" s="196"/>
      <c r="AF61" s="196"/>
      <c r="AH61" s="210"/>
      <c r="AJ61" s="210"/>
      <c r="AL61" s="196"/>
      <c r="AN61" s="196"/>
      <c r="AP61" s="196"/>
      <c r="AR61" s="196"/>
      <c r="AT61" s="147"/>
    </row>
    <row r="62" spans="2:47" x14ac:dyDescent="0.3">
      <c r="B62" s="226"/>
      <c r="D62" s="207"/>
      <c r="F62" s="208"/>
      <c r="H62" s="208"/>
      <c r="J62" s="195"/>
      <c r="K62" s="195"/>
      <c r="L62" s="195"/>
      <c r="N62" s="196"/>
      <c r="O62" s="196"/>
      <c r="P62" s="196"/>
      <c r="AD62" s="196"/>
      <c r="AF62" s="196"/>
      <c r="AH62" s="210"/>
      <c r="AJ62" s="210"/>
      <c r="AL62" s="196"/>
      <c r="AN62" s="196"/>
      <c r="AP62" s="196"/>
      <c r="AR62" s="196"/>
      <c r="AT62" s="147"/>
    </row>
    <row r="63" spans="2:47" x14ac:dyDescent="0.3">
      <c r="B63" s="226"/>
      <c r="D63" s="207"/>
      <c r="F63" s="208"/>
      <c r="H63" s="208"/>
      <c r="J63" s="195"/>
      <c r="K63" s="195"/>
      <c r="L63" s="195"/>
      <c r="N63" s="196"/>
      <c r="O63" s="196"/>
      <c r="P63" s="196"/>
      <c r="AD63" s="196"/>
      <c r="AF63" s="196"/>
      <c r="AH63" s="210"/>
      <c r="AJ63" s="210"/>
      <c r="AL63" s="196"/>
      <c r="AN63" s="196"/>
      <c r="AP63" s="196"/>
      <c r="AR63" s="196"/>
      <c r="AT63" s="147"/>
    </row>
    <row r="64" spans="2:47" x14ac:dyDescent="0.3">
      <c r="B64" s="226"/>
      <c r="D64" s="207"/>
      <c r="F64" s="208"/>
      <c r="H64" s="208"/>
      <c r="J64" s="195"/>
      <c r="K64" s="195"/>
      <c r="L64" s="195"/>
      <c r="N64" s="196"/>
      <c r="O64" s="196"/>
      <c r="P64" s="196"/>
      <c r="AD64" s="196"/>
      <c r="AF64" s="196"/>
      <c r="AH64" s="210"/>
      <c r="AJ64" s="210"/>
      <c r="AL64" s="196"/>
      <c r="AN64" s="196"/>
      <c r="AP64" s="196"/>
      <c r="AR64" s="196"/>
      <c r="AT64" s="147"/>
    </row>
    <row r="65" spans="2:46" x14ac:dyDescent="0.3">
      <c r="B65" s="226"/>
      <c r="D65" s="207"/>
      <c r="F65" s="208"/>
      <c r="H65" s="208"/>
      <c r="J65" s="195"/>
      <c r="K65" s="195"/>
      <c r="L65" s="195"/>
      <c r="N65" s="196"/>
      <c r="O65" s="196"/>
      <c r="P65" s="196"/>
      <c r="AD65" s="196"/>
      <c r="AF65" s="196"/>
      <c r="AH65" s="210"/>
      <c r="AJ65" s="210"/>
      <c r="AL65" s="196"/>
      <c r="AN65" s="196"/>
      <c r="AP65" s="196"/>
      <c r="AR65" s="196"/>
      <c r="AT65" s="147"/>
    </row>
    <row r="66" spans="2:46" x14ac:dyDescent="0.3">
      <c r="B66" s="226"/>
      <c r="D66" s="207"/>
      <c r="F66" s="208"/>
      <c r="H66" s="208"/>
      <c r="J66" s="195"/>
      <c r="K66" s="195"/>
      <c r="L66" s="195"/>
      <c r="N66" s="196"/>
      <c r="O66" s="196"/>
      <c r="P66" s="196"/>
      <c r="AD66" s="196"/>
      <c r="AF66" s="196"/>
      <c r="AH66" s="210"/>
      <c r="AJ66" s="210"/>
      <c r="AL66" s="196"/>
      <c r="AN66" s="196"/>
      <c r="AP66" s="196"/>
      <c r="AR66" s="196"/>
      <c r="AT66" s="147"/>
    </row>
    <row r="67" spans="2:46" x14ac:dyDescent="0.3">
      <c r="B67" s="226"/>
      <c r="D67" s="207"/>
      <c r="F67" s="208"/>
      <c r="H67" s="208"/>
      <c r="J67" s="195"/>
      <c r="K67" s="195"/>
      <c r="L67" s="195"/>
      <c r="N67" s="196"/>
      <c r="O67" s="196"/>
      <c r="P67" s="196"/>
      <c r="AD67" s="196"/>
      <c r="AF67" s="196"/>
      <c r="AH67" s="210"/>
      <c r="AJ67" s="210"/>
      <c r="AL67" s="196"/>
      <c r="AN67" s="196"/>
      <c r="AP67" s="196"/>
      <c r="AR67" s="196"/>
      <c r="AT67" s="147"/>
    </row>
    <row r="68" spans="2:46" x14ac:dyDescent="0.3">
      <c r="B68" s="226"/>
      <c r="D68" s="207"/>
      <c r="F68" s="208"/>
      <c r="H68" s="208"/>
      <c r="J68" s="195"/>
      <c r="K68" s="195"/>
      <c r="L68" s="195"/>
      <c r="N68" s="196"/>
      <c r="O68" s="196"/>
      <c r="P68" s="196"/>
      <c r="AD68" s="196"/>
      <c r="AF68" s="196"/>
      <c r="AH68" s="210"/>
      <c r="AJ68" s="210"/>
      <c r="AL68" s="196"/>
      <c r="AN68" s="196"/>
      <c r="AP68" s="196"/>
      <c r="AR68" s="196"/>
      <c r="AT68" s="147"/>
    </row>
    <row r="69" spans="2:46" x14ac:dyDescent="0.3">
      <c r="B69" s="226"/>
      <c r="D69" s="207"/>
      <c r="F69" s="208"/>
      <c r="H69" s="208"/>
      <c r="J69" s="195"/>
      <c r="K69" s="195"/>
      <c r="L69" s="195"/>
      <c r="N69" s="196"/>
      <c r="O69" s="196"/>
      <c r="P69" s="196"/>
      <c r="AD69" s="196"/>
      <c r="AF69" s="196"/>
      <c r="AH69" s="210"/>
      <c r="AJ69" s="210"/>
      <c r="AL69" s="196"/>
      <c r="AN69" s="196"/>
      <c r="AP69" s="196"/>
      <c r="AR69" s="196"/>
      <c r="AT69" s="147"/>
    </row>
    <row r="70" spans="2:46" x14ac:dyDescent="0.3">
      <c r="B70" s="226"/>
      <c r="D70" s="207"/>
      <c r="F70" s="208"/>
      <c r="H70" s="208"/>
      <c r="J70" s="195"/>
      <c r="K70" s="195"/>
      <c r="L70" s="195"/>
      <c r="N70" s="196"/>
      <c r="O70" s="196"/>
      <c r="P70" s="196"/>
      <c r="AD70" s="196"/>
      <c r="AF70" s="196"/>
      <c r="AH70" s="210"/>
      <c r="AJ70" s="210"/>
      <c r="AL70" s="196"/>
      <c r="AN70" s="196"/>
      <c r="AP70" s="196"/>
      <c r="AR70" s="196"/>
      <c r="AT70" s="147"/>
    </row>
    <row r="71" spans="2:46" x14ac:dyDescent="0.3">
      <c r="B71" s="226"/>
      <c r="D71" s="207"/>
      <c r="F71" s="208"/>
      <c r="H71" s="208"/>
      <c r="J71" s="195"/>
      <c r="K71" s="195"/>
      <c r="L71" s="195"/>
      <c r="N71" s="196"/>
      <c r="O71" s="196"/>
      <c r="P71" s="196"/>
      <c r="AD71" s="196"/>
      <c r="AF71" s="196"/>
      <c r="AH71" s="210"/>
      <c r="AJ71" s="210"/>
      <c r="AL71" s="196"/>
      <c r="AN71" s="196"/>
      <c r="AP71" s="196"/>
      <c r="AR71" s="196"/>
      <c r="AT71" s="147"/>
    </row>
    <row r="72" spans="2:46" x14ac:dyDescent="0.3">
      <c r="B72" s="226"/>
      <c r="D72" s="207"/>
      <c r="F72" s="208"/>
      <c r="H72" s="208"/>
      <c r="J72" s="195"/>
      <c r="K72" s="195"/>
      <c r="L72" s="195"/>
      <c r="N72" s="196"/>
      <c r="O72" s="196"/>
      <c r="P72" s="196"/>
      <c r="AD72" s="196"/>
      <c r="AF72" s="196"/>
      <c r="AH72" s="210"/>
      <c r="AJ72" s="210"/>
      <c r="AL72" s="196"/>
      <c r="AN72" s="196"/>
      <c r="AP72" s="196"/>
      <c r="AR72" s="196"/>
      <c r="AT72" s="147"/>
    </row>
    <row r="73" spans="2:46" x14ac:dyDescent="0.3">
      <c r="B73" s="226"/>
      <c r="D73" s="207"/>
      <c r="F73" s="208"/>
      <c r="H73" s="208"/>
      <c r="J73" s="195"/>
      <c r="K73" s="195"/>
      <c r="L73" s="195"/>
      <c r="N73" s="196"/>
      <c r="O73" s="196"/>
      <c r="P73" s="196"/>
      <c r="AD73" s="196"/>
      <c r="AF73" s="196"/>
      <c r="AH73" s="210"/>
      <c r="AJ73" s="210"/>
      <c r="AL73" s="196"/>
      <c r="AN73" s="196"/>
      <c r="AP73" s="196"/>
      <c r="AR73" s="196"/>
      <c r="AT73" s="147"/>
    </row>
    <row r="74" spans="2:46" x14ac:dyDescent="0.3">
      <c r="B74" s="226"/>
      <c r="D74" s="207"/>
      <c r="F74" s="208"/>
      <c r="H74" s="208"/>
      <c r="J74" s="195"/>
      <c r="K74" s="195"/>
      <c r="L74" s="195"/>
      <c r="N74" s="196"/>
      <c r="O74" s="196"/>
      <c r="P74" s="196"/>
      <c r="AD74" s="196"/>
      <c r="AF74" s="196"/>
      <c r="AH74" s="210"/>
      <c r="AJ74" s="210"/>
      <c r="AL74" s="196"/>
      <c r="AN74" s="196"/>
      <c r="AP74" s="196"/>
      <c r="AR74" s="196"/>
      <c r="AT74" s="147"/>
    </row>
    <row r="75" spans="2:46" x14ac:dyDescent="0.3">
      <c r="B75" s="226"/>
      <c r="D75" s="207"/>
      <c r="F75" s="208"/>
      <c r="H75" s="208"/>
      <c r="J75" s="195"/>
      <c r="K75" s="195"/>
      <c r="L75" s="195"/>
      <c r="N75" s="196"/>
      <c r="O75" s="196"/>
      <c r="P75" s="196"/>
      <c r="AD75" s="196"/>
      <c r="AF75" s="196"/>
      <c r="AH75" s="210"/>
      <c r="AJ75" s="210"/>
      <c r="AL75" s="196"/>
      <c r="AN75" s="196"/>
      <c r="AP75" s="196"/>
      <c r="AR75" s="196"/>
      <c r="AT75" s="147"/>
    </row>
    <row r="76" spans="2:46" x14ac:dyDescent="0.3">
      <c r="B76" s="226"/>
      <c r="D76" s="207"/>
      <c r="F76" s="208"/>
      <c r="H76" s="208"/>
      <c r="J76" s="195"/>
      <c r="K76" s="195"/>
      <c r="L76" s="195"/>
      <c r="N76" s="196"/>
      <c r="O76" s="196"/>
      <c r="P76" s="196"/>
      <c r="AD76" s="196"/>
      <c r="AF76" s="196"/>
      <c r="AH76" s="210"/>
      <c r="AJ76" s="210"/>
      <c r="AL76" s="196"/>
      <c r="AN76" s="196"/>
      <c r="AP76" s="196"/>
      <c r="AR76" s="196"/>
      <c r="AT76" s="147"/>
    </row>
    <row r="77" spans="2:46" x14ac:dyDescent="0.3">
      <c r="B77" s="226"/>
      <c r="D77" s="207"/>
      <c r="F77" s="208"/>
      <c r="H77" s="208"/>
      <c r="J77" s="195"/>
      <c r="K77" s="195"/>
      <c r="L77" s="195"/>
      <c r="N77" s="196"/>
      <c r="O77" s="196"/>
      <c r="P77" s="196"/>
      <c r="AD77" s="196"/>
      <c r="AF77" s="196"/>
      <c r="AH77" s="210"/>
      <c r="AJ77" s="210"/>
      <c r="AL77" s="196"/>
      <c r="AN77" s="196"/>
      <c r="AP77" s="196"/>
      <c r="AR77" s="196"/>
      <c r="AT77" s="147"/>
    </row>
    <row r="78" spans="2:46" x14ac:dyDescent="0.3">
      <c r="B78" s="226"/>
      <c r="D78" s="207"/>
      <c r="F78" s="208"/>
      <c r="H78" s="208"/>
      <c r="J78" s="195"/>
      <c r="K78" s="195"/>
      <c r="L78" s="195"/>
      <c r="N78" s="196"/>
      <c r="O78" s="196"/>
      <c r="P78" s="196"/>
      <c r="AD78" s="196"/>
      <c r="AF78" s="196"/>
      <c r="AH78" s="210"/>
      <c r="AJ78" s="210"/>
      <c r="AL78" s="196"/>
      <c r="AN78" s="196"/>
      <c r="AP78" s="196"/>
      <c r="AR78" s="196"/>
      <c r="AT78" s="147"/>
    </row>
    <row r="79" spans="2:46" x14ac:dyDescent="0.3">
      <c r="B79" s="226"/>
      <c r="D79" s="207"/>
      <c r="F79" s="208"/>
      <c r="H79" s="208"/>
      <c r="J79" s="195"/>
      <c r="K79" s="195"/>
      <c r="L79" s="195"/>
      <c r="N79" s="196"/>
      <c r="O79" s="196"/>
      <c r="P79" s="196"/>
      <c r="AD79" s="196"/>
      <c r="AF79" s="196"/>
      <c r="AH79" s="210"/>
      <c r="AJ79" s="210"/>
      <c r="AL79" s="196"/>
      <c r="AN79" s="196"/>
      <c r="AP79" s="196"/>
      <c r="AR79" s="196"/>
      <c r="AT79" s="147"/>
    </row>
    <row r="80" spans="2:46" x14ac:dyDescent="0.3">
      <c r="B80" s="226"/>
      <c r="D80" s="207"/>
      <c r="F80" s="208"/>
      <c r="H80" s="208"/>
      <c r="J80" s="195"/>
      <c r="K80" s="195"/>
      <c r="L80" s="195"/>
      <c r="N80" s="196"/>
      <c r="O80" s="196"/>
      <c r="P80" s="196"/>
      <c r="AD80" s="196"/>
      <c r="AF80" s="196"/>
      <c r="AH80" s="210"/>
      <c r="AJ80" s="210"/>
      <c r="AL80" s="196"/>
      <c r="AN80" s="196"/>
      <c r="AP80" s="196"/>
      <c r="AR80" s="196"/>
      <c r="AT80" s="147"/>
    </row>
    <row r="81" spans="2:46" x14ac:dyDescent="0.3">
      <c r="B81" s="226"/>
      <c r="D81" s="207"/>
      <c r="F81" s="208"/>
      <c r="H81" s="208"/>
      <c r="J81" s="195"/>
      <c r="K81" s="195"/>
      <c r="L81" s="195"/>
      <c r="N81" s="196"/>
      <c r="O81" s="196"/>
      <c r="P81" s="196"/>
      <c r="AD81" s="196"/>
      <c r="AF81" s="196"/>
      <c r="AH81" s="210"/>
      <c r="AJ81" s="210"/>
      <c r="AL81" s="196"/>
      <c r="AN81" s="196"/>
      <c r="AP81" s="196"/>
      <c r="AR81" s="196"/>
      <c r="AT81" s="147"/>
    </row>
    <row r="82" spans="2:46" x14ac:dyDescent="0.3">
      <c r="B82" s="226"/>
      <c r="D82" s="207"/>
      <c r="F82" s="208"/>
      <c r="H82" s="208"/>
      <c r="J82" s="195"/>
      <c r="K82" s="195"/>
      <c r="L82" s="195"/>
      <c r="N82" s="196"/>
      <c r="O82" s="196"/>
      <c r="P82" s="196"/>
      <c r="AD82" s="196"/>
      <c r="AF82" s="196"/>
      <c r="AH82" s="210"/>
      <c r="AJ82" s="210"/>
      <c r="AL82" s="196"/>
      <c r="AN82" s="196"/>
      <c r="AP82" s="196"/>
      <c r="AR82" s="196"/>
      <c r="AT82" s="147"/>
    </row>
    <row r="83" spans="2:46" x14ac:dyDescent="0.3">
      <c r="B83" s="226"/>
      <c r="D83" s="207"/>
      <c r="F83" s="208"/>
      <c r="H83" s="208"/>
      <c r="J83" s="195"/>
      <c r="K83" s="195"/>
      <c r="L83" s="195"/>
      <c r="N83" s="196"/>
      <c r="O83" s="196"/>
      <c r="P83" s="196"/>
      <c r="AD83" s="196"/>
      <c r="AF83" s="196"/>
      <c r="AH83" s="210"/>
      <c r="AJ83" s="210"/>
      <c r="AL83" s="196"/>
      <c r="AN83" s="196"/>
      <c r="AP83" s="196"/>
      <c r="AR83" s="196"/>
      <c r="AT83" s="147"/>
    </row>
    <row r="84" spans="2:46" x14ac:dyDescent="0.3">
      <c r="B84" s="226"/>
      <c r="D84" s="207"/>
      <c r="F84" s="208"/>
      <c r="H84" s="208"/>
      <c r="J84" s="195"/>
      <c r="K84" s="195"/>
      <c r="L84" s="195"/>
      <c r="N84" s="196"/>
      <c r="O84" s="196"/>
      <c r="P84" s="196"/>
      <c r="AD84" s="196"/>
      <c r="AF84" s="196"/>
      <c r="AH84" s="210"/>
      <c r="AJ84" s="210"/>
      <c r="AL84" s="196"/>
      <c r="AN84" s="196"/>
      <c r="AP84" s="196"/>
      <c r="AR84" s="196"/>
      <c r="AT84" s="147"/>
    </row>
    <row r="85" spans="2:46" x14ac:dyDescent="0.3">
      <c r="B85" s="226"/>
      <c r="D85" s="207"/>
      <c r="F85" s="208"/>
      <c r="H85" s="208"/>
      <c r="J85" s="195"/>
      <c r="K85" s="195"/>
      <c r="L85" s="195"/>
      <c r="N85" s="196"/>
      <c r="O85" s="196"/>
      <c r="P85" s="196"/>
      <c r="AD85" s="196"/>
      <c r="AF85" s="196"/>
      <c r="AH85" s="210"/>
      <c r="AJ85" s="210"/>
      <c r="AL85" s="196"/>
      <c r="AN85" s="196"/>
      <c r="AP85" s="196"/>
      <c r="AR85" s="196"/>
      <c r="AT85" s="147"/>
    </row>
    <row r="86" spans="2:46" x14ac:dyDescent="0.3">
      <c r="B86" s="226"/>
      <c r="D86" s="207"/>
      <c r="F86" s="208"/>
      <c r="H86" s="208"/>
      <c r="J86" s="195"/>
      <c r="K86" s="195"/>
      <c r="L86" s="195"/>
      <c r="N86" s="196"/>
      <c r="O86" s="196"/>
      <c r="P86" s="196"/>
      <c r="AD86" s="196"/>
      <c r="AF86" s="196"/>
      <c r="AH86" s="210"/>
      <c r="AJ86" s="210"/>
      <c r="AL86" s="196"/>
      <c r="AN86" s="196"/>
      <c r="AP86" s="196"/>
      <c r="AR86" s="196"/>
      <c r="AT86" s="147"/>
    </row>
    <row r="87" spans="2:46" x14ac:dyDescent="0.3">
      <c r="B87" s="226"/>
      <c r="D87" s="207"/>
      <c r="F87" s="208"/>
      <c r="H87" s="208"/>
      <c r="J87" s="195"/>
      <c r="K87" s="195"/>
      <c r="L87" s="195"/>
      <c r="N87" s="196"/>
      <c r="O87" s="196"/>
      <c r="P87" s="196"/>
      <c r="AD87" s="196"/>
      <c r="AF87" s="196"/>
      <c r="AH87" s="210"/>
      <c r="AJ87" s="210"/>
      <c r="AL87" s="196"/>
      <c r="AN87" s="196"/>
      <c r="AP87" s="196"/>
      <c r="AR87" s="196"/>
      <c r="AT87" s="147"/>
    </row>
    <row r="88" spans="2:46" x14ac:dyDescent="0.3">
      <c r="B88" s="226"/>
      <c r="D88" s="207"/>
      <c r="F88" s="208"/>
      <c r="H88" s="208"/>
      <c r="J88" s="195"/>
      <c r="K88" s="195"/>
      <c r="L88" s="195"/>
      <c r="N88" s="196"/>
      <c r="O88" s="196"/>
      <c r="P88" s="196"/>
      <c r="AD88" s="196"/>
      <c r="AF88" s="196"/>
      <c r="AH88" s="210"/>
      <c r="AJ88" s="210"/>
      <c r="AL88" s="196"/>
      <c r="AN88" s="196"/>
      <c r="AP88" s="196"/>
      <c r="AR88" s="196"/>
      <c r="AT88" s="147"/>
    </row>
    <row r="89" spans="2:46" x14ac:dyDescent="0.3">
      <c r="B89" s="226"/>
      <c r="D89" s="207"/>
      <c r="F89" s="208"/>
      <c r="H89" s="208"/>
      <c r="J89" s="195"/>
      <c r="K89" s="195"/>
      <c r="L89" s="195"/>
      <c r="N89" s="196"/>
      <c r="O89" s="196"/>
      <c r="P89" s="196"/>
      <c r="AD89" s="196"/>
      <c r="AF89" s="196"/>
      <c r="AH89" s="210"/>
      <c r="AJ89" s="210"/>
      <c r="AL89" s="196"/>
      <c r="AN89" s="196"/>
      <c r="AP89" s="196"/>
      <c r="AR89" s="196"/>
      <c r="AT89" s="147"/>
    </row>
    <row r="90" spans="2:46" x14ac:dyDescent="0.3">
      <c r="B90" s="226"/>
      <c r="D90" s="207"/>
      <c r="F90" s="208"/>
      <c r="H90" s="208"/>
      <c r="J90" s="195"/>
      <c r="K90" s="195"/>
      <c r="L90" s="195"/>
      <c r="N90" s="196"/>
      <c r="O90" s="196"/>
      <c r="P90" s="196"/>
      <c r="AD90" s="196"/>
      <c r="AF90" s="196"/>
      <c r="AH90" s="210"/>
      <c r="AJ90" s="210"/>
      <c r="AL90" s="196"/>
      <c r="AN90" s="196"/>
      <c r="AP90" s="196"/>
      <c r="AR90" s="196"/>
      <c r="AT90" s="147"/>
    </row>
    <row r="91" spans="2:46" x14ac:dyDescent="0.3">
      <c r="B91" s="226"/>
      <c r="D91" s="207"/>
      <c r="F91" s="208"/>
      <c r="H91" s="208"/>
      <c r="J91" s="195"/>
      <c r="K91" s="195"/>
      <c r="L91" s="195"/>
      <c r="N91" s="196"/>
      <c r="O91" s="196"/>
      <c r="P91" s="196"/>
      <c r="AD91" s="196"/>
      <c r="AF91" s="196"/>
      <c r="AH91" s="210"/>
      <c r="AJ91" s="210"/>
      <c r="AL91" s="196"/>
      <c r="AN91" s="196"/>
      <c r="AP91" s="196"/>
      <c r="AR91" s="196"/>
      <c r="AT91" s="147"/>
    </row>
    <row r="92" spans="2:46" x14ac:dyDescent="0.3">
      <c r="B92" s="226"/>
      <c r="D92" s="207"/>
      <c r="F92" s="208"/>
      <c r="H92" s="208"/>
      <c r="J92" s="195"/>
      <c r="K92" s="195"/>
      <c r="L92" s="195"/>
      <c r="N92" s="196"/>
      <c r="O92" s="196"/>
      <c r="P92" s="196"/>
      <c r="AD92" s="196"/>
      <c r="AF92" s="196"/>
      <c r="AH92" s="210"/>
      <c r="AJ92" s="210"/>
      <c r="AL92" s="196"/>
      <c r="AN92" s="196"/>
      <c r="AP92" s="196"/>
      <c r="AR92" s="196"/>
      <c r="AT92" s="147"/>
    </row>
    <row r="93" spans="2:46" x14ac:dyDescent="0.3">
      <c r="B93" s="226"/>
      <c r="D93" s="207"/>
      <c r="F93" s="208"/>
      <c r="H93" s="208"/>
      <c r="J93" s="195"/>
      <c r="K93" s="195"/>
      <c r="L93" s="195"/>
      <c r="N93" s="196"/>
      <c r="O93" s="196"/>
      <c r="P93" s="196"/>
      <c r="AD93" s="196"/>
      <c r="AF93" s="196"/>
      <c r="AH93" s="210"/>
      <c r="AJ93" s="210"/>
      <c r="AL93" s="196"/>
      <c r="AN93" s="196"/>
      <c r="AP93" s="196"/>
      <c r="AR93" s="196"/>
      <c r="AT93" s="147"/>
    </row>
    <row r="94" spans="2:46" x14ac:dyDescent="0.3">
      <c r="B94" s="226"/>
      <c r="D94" s="207"/>
      <c r="F94" s="208"/>
      <c r="H94" s="208"/>
      <c r="J94" s="195"/>
      <c r="K94" s="195"/>
      <c r="L94" s="195"/>
      <c r="N94" s="196"/>
      <c r="O94" s="196"/>
      <c r="P94" s="196"/>
      <c r="AD94" s="196"/>
      <c r="AF94" s="196"/>
      <c r="AH94" s="210"/>
      <c r="AJ94" s="210"/>
      <c r="AL94" s="196"/>
      <c r="AN94" s="196"/>
      <c r="AP94" s="196"/>
      <c r="AR94" s="196"/>
      <c r="AT94" s="147"/>
    </row>
    <row r="95" spans="2:46" x14ac:dyDescent="0.3">
      <c r="B95" s="226"/>
      <c r="D95" s="207"/>
      <c r="F95" s="208"/>
      <c r="H95" s="208"/>
      <c r="J95" s="195"/>
      <c r="K95" s="195"/>
      <c r="L95" s="195"/>
      <c r="N95" s="196"/>
      <c r="O95" s="196"/>
      <c r="P95" s="196"/>
      <c r="AD95" s="196"/>
      <c r="AF95" s="196"/>
      <c r="AH95" s="210"/>
      <c r="AJ95" s="210"/>
      <c r="AL95" s="196"/>
      <c r="AN95" s="196"/>
      <c r="AP95" s="196"/>
      <c r="AR95" s="196"/>
      <c r="AT95" s="147"/>
    </row>
    <row r="96" spans="2:46" x14ac:dyDescent="0.3">
      <c r="B96" s="226"/>
      <c r="D96" s="207"/>
      <c r="F96" s="208"/>
      <c r="H96" s="208"/>
      <c r="J96" s="195"/>
      <c r="K96" s="195"/>
      <c r="L96" s="195"/>
      <c r="N96" s="196"/>
      <c r="O96" s="196"/>
      <c r="P96" s="196"/>
      <c r="AD96" s="196"/>
      <c r="AF96" s="196"/>
      <c r="AH96" s="210"/>
      <c r="AJ96" s="210"/>
      <c r="AL96" s="196"/>
      <c r="AN96" s="196"/>
      <c r="AP96" s="196"/>
      <c r="AR96" s="196"/>
      <c r="AT96" s="147"/>
    </row>
    <row r="97" spans="2:46" x14ac:dyDescent="0.3">
      <c r="B97" s="226"/>
      <c r="D97" s="207"/>
      <c r="F97" s="208"/>
      <c r="H97" s="208"/>
      <c r="J97" s="195"/>
      <c r="K97" s="195"/>
      <c r="L97" s="195"/>
      <c r="N97" s="196"/>
      <c r="O97" s="196"/>
      <c r="P97" s="196"/>
      <c r="AD97" s="196"/>
      <c r="AF97" s="196"/>
      <c r="AH97" s="210"/>
      <c r="AJ97" s="210"/>
      <c r="AL97" s="196"/>
      <c r="AN97" s="196"/>
      <c r="AP97" s="196"/>
      <c r="AR97" s="196"/>
      <c r="AT97" s="147"/>
    </row>
    <row r="98" spans="2:46" x14ac:dyDescent="0.3">
      <c r="B98" s="226"/>
      <c r="D98" s="207"/>
      <c r="F98" s="208"/>
      <c r="H98" s="208"/>
      <c r="J98" s="195"/>
      <c r="K98" s="195"/>
      <c r="L98" s="195"/>
      <c r="N98" s="196"/>
      <c r="O98" s="196"/>
      <c r="P98" s="196"/>
      <c r="AD98" s="196"/>
      <c r="AF98" s="196"/>
      <c r="AH98" s="210"/>
      <c r="AJ98" s="210"/>
      <c r="AL98" s="196"/>
      <c r="AN98" s="196"/>
      <c r="AP98" s="196"/>
      <c r="AR98" s="196"/>
      <c r="AT98" s="147"/>
    </row>
    <row r="99" spans="2:46" x14ac:dyDescent="0.3">
      <c r="B99" s="226"/>
      <c r="D99" s="207"/>
      <c r="F99" s="208"/>
      <c r="H99" s="208"/>
      <c r="J99" s="195"/>
      <c r="K99" s="195"/>
      <c r="L99" s="195"/>
      <c r="N99" s="196"/>
      <c r="O99" s="196"/>
      <c r="P99" s="196"/>
      <c r="AD99" s="196"/>
      <c r="AF99" s="196"/>
      <c r="AH99" s="210"/>
      <c r="AJ99" s="210"/>
      <c r="AL99" s="196"/>
      <c r="AN99" s="196"/>
      <c r="AP99" s="196"/>
      <c r="AR99" s="196"/>
      <c r="AT99" s="147"/>
    </row>
    <row r="100" spans="2:46" x14ac:dyDescent="0.3">
      <c r="B100" s="226"/>
      <c r="D100" s="207"/>
      <c r="F100" s="208"/>
      <c r="H100" s="208"/>
      <c r="J100" s="195"/>
      <c r="K100" s="195"/>
      <c r="L100" s="195"/>
      <c r="N100" s="196"/>
      <c r="O100" s="196"/>
      <c r="P100" s="196"/>
      <c r="AD100" s="196"/>
      <c r="AF100" s="196"/>
      <c r="AH100" s="210"/>
      <c r="AJ100" s="210"/>
      <c r="AL100" s="196"/>
      <c r="AN100" s="196"/>
      <c r="AP100" s="196"/>
      <c r="AR100" s="196"/>
      <c r="AT100" s="147"/>
    </row>
    <row r="101" spans="2:46" x14ac:dyDescent="0.3">
      <c r="B101" s="226"/>
      <c r="D101" s="207"/>
      <c r="F101" s="208"/>
      <c r="H101" s="208"/>
      <c r="J101" s="195"/>
      <c r="K101" s="195"/>
      <c r="L101" s="195"/>
      <c r="N101" s="196"/>
      <c r="O101" s="196"/>
      <c r="P101" s="196"/>
      <c r="AD101" s="196"/>
      <c r="AF101" s="196"/>
      <c r="AH101" s="210"/>
      <c r="AJ101" s="210"/>
      <c r="AL101" s="196"/>
      <c r="AN101" s="196"/>
      <c r="AP101" s="196"/>
      <c r="AR101" s="196"/>
      <c r="AT101" s="147"/>
    </row>
    <row r="102" spans="2:46" x14ac:dyDescent="0.3">
      <c r="B102" s="226"/>
      <c r="D102" s="207"/>
      <c r="F102" s="208"/>
      <c r="H102" s="208"/>
      <c r="J102" s="195"/>
      <c r="K102" s="195"/>
      <c r="L102" s="195"/>
      <c r="N102" s="196"/>
      <c r="O102" s="196"/>
      <c r="P102" s="196"/>
      <c r="AD102" s="196"/>
      <c r="AF102" s="196"/>
      <c r="AH102" s="210"/>
      <c r="AJ102" s="210"/>
      <c r="AL102" s="196"/>
      <c r="AN102" s="196"/>
      <c r="AP102" s="196"/>
      <c r="AR102" s="196"/>
      <c r="AT102" s="147"/>
    </row>
    <row r="103" spans="2:46" x14ac:dyDescent="0.3">
      <c r="B103" s="226"/>
      <c r="D103" s="207"/>
      <c r="F103" s="208"/>
      <c r="H103" s="208"/>
      <c r="J103" s="195"/>
      <c r="K103" s="195"/>
      <c r="L103" s="195"/>
      <c r="N103" s="196"/>
      <c r="O103" s="196"/>
      <c r="P103" s="196"/>
      <c r="AD103" s="196"/>
      <c r="AF103" s="196"/>
      <c r="AH103" s="210"/>
      <c r="AJ103" s="210"/>
      <c r="AL103" s="196"/>
      <c r="AN103" s="196"/>
      <c r="AP103" s="196"/>
      <c r="AR103" s="196"/>
      <c r="AT103" s="147"/>
    </row>
    <row r="104" spans="2:46" x14ac:dyDescent="0.3">
      <c r="B104" s="226"/>
      <c r="D104" s="207"/>
      <c r="F104" s="208"/>
      <c r="H104" s="208"/>
      <c r="J104" s="195"/>
      <c r="K104" s="195"/>
      <c r="L104" s="195"/>
      <c r="N104" s="196"/>
      <c r="O104" s="196"/>
      <c r="P104" s="196"/>
      <c r="AD104" s="196"/>
      <c r="AF104" s="196"/>
      <c r="AH104" s="210"/>
      <c r="AJ104" s="210"/>
      <c r="AL104" s="196"/>
      <c r="AN104" s="196"/>
      <c r="AP104" s="196"/>
      <c r="AR104" s="196"/>
      <c r="AT104" s="147"/>
    </row>
    <row r="105" spans="2:46" x14ac:dyDescent="0.3">
      <c r="B105" s="226"/>
      <c r="D105" s="207"/>
      <c r="F105" s="208"/>
      <c r="H105" s="208"/>
      <c r="J105" s="195"/>
      <c r="K105" s="195"/>
      <c r="L105" s="195"/>
      <c r="N105" s="196"/>
      <c r="O105" s="196"/>
      <c r="P105" s="196"/>
      <c r="AD105" s="196"/>
      <c r="AF105" s="196"/>
      <c r="AH105" s="210"/>
      <c r="AJ105" s="210"/>
      <c r="AL105" s="196"/>
      <c r="AN105" s="196"/>
      <c r="AP105" s="196"/>
      <c r="AR105" s="196"/>
      <c r="AT105" s="147"/>
    </row>
    <row r="106" spans="2:46" x14ac:dyDescent="0.3">
      <c r="B106" s="226"/>
      <c r="D106" s="207"/>
      <c r="F106" s="208"/>
      <c r="H106" s="208"/>
      <c r="J106" s="195"/>
      <c r="K106" s="195"/>
      <c r="L106" s="195"/>
      <c r="N106" s="196"/>
      <c r="O106" s="196"/>
      <c r="P106" s="196"/>
      <c r="AD106" s="196"/>
      <c r="AF106" s="196"/>
      <c r="AH106" s="210"/>
      <c r="AJ106" s="210"/>
      <c r="AL106" s="196"/>
      <c r="AN106" s="196"/>
      <c r="AP106" s="196"/>
      <c r="AR106" s="196"/>
      <c r="AT106" s="147"/>
    </row>
    <row r="107" spans="2:46" x14ac:dyDescent="0.3">
      <c r="B107" s="226"/>
      <c r="D107" s="207"/>
      <c r="F107" s="208"/>
      <c r="H107" s="208"/>
      <c r="J107" s="195"/>
      <c r="K107" s="195"/>
      <c r="L107" s="195"/>
      <c r="N107" s="196"/>
      <c r="O107" s="196"/>
      <c r="P107" s="196"/>
      <c r="AD107" s="196"/>
      <c r="AF107" s="196"/>
      <c r="AH107" s="210"/>
      <c r="AJ107" s="210"/>
      <c r="AL107" s="196"/>
      <c r="AN107" s="196"/>
      <c r="AP107" s="196"/>
      <c r="AR107" s="196"/>
      <c r="AT107" s="147"/>
    </row>
    <row r="108" spans="2:46" x14ac:dyDescent="0.3">
      <c r="B108" s="226"/>
      <c r="D108" s="207"/>
      <c r="F108" s="208"/>
      <c r="H108" s="208"/>
      <c r="J108" s="195"/>
      <c r="K108" s="195"/>
      <c r="L108" s="195"/>
      <c r="N108" s="196"/>
      <c r="O108" s="196"/>
      <c r="P108" s="196"/>
      <c r="AD108" s="196"/>
      <c r="AF108" s="196"/>
      <c r="AH108" s="210"/>
      <c r="AJ108" s="210"/>
      <c r="AL108" s="196"/>
      <c r="AN108" s="196"/>
      <c r="AP108" s="196"/>
      <c r="AR108" s="196"/>
      <c r="AT108" s="147"/>
    </row>
    <row r="109" spans="2:46" x14ac:dyDescent="0.3">
      <c r="B109" s="226"/>
      <c r="D109" s="207"/>
      <c r="F109" s="208"/>
      <c r="H109" s="208"/>
      <c r="J109" s="195"/>
      <c r="K109" s="195"/>
      <c r="L109" s="195"/>
      <c r="N109" s="196"/>
      <c r="O109" s="196"/>
      <c r="P109" s="196"/>
      <c r="AD109" s="196"/>
      <c r="AF109" s="196"/>
      <c r="AH109" s="210"/>
      <c r="AJ109" s="210"/>
      <c r="AL109" s="196"/>
      <c r="AN109" s="196"/>
      <c r="AP109" s="196"/>
      <c r="AR109" s="196"/>
      <c r="AT109" s="147"/>
    </row>
    <row r="110" spans="2:46" x14ac:dyDescent="0.3">
      <c r="B110" s="226"/>
      <c r="D110" s="207"/>
      <c r="F110" s="208"/>
      <c r="H110" s="208"/>
      <c r="J110" s="195"/>
      <c r="K110" s="195"/>
      <c r="L110" s="195"/>
      <c r="N110" s="196"/>
      <c r="O110" s="196"/>
      <c r="P110" s="196"/>
      <c r="AD110" s="196"/>
      <c r="AF110" s="196"/>
      <c r="AH110" s="210"/>
      <c r="AJ110" s="210"/>
      <c r="AL110" s="196"/>
      <c r="AN110" s="196"/>
      <c r="AP110" s="196"/>
      <c r="AR110" s="196"/>
      <c r="AT110" s="147"/>
    </row>
    <row r="111" spans="2:46" x14ac:dyDescent="0.3">
      <c r="B111" s="226"/>
      <c r="D111" s="207"/>
      <c r="F111" s="208"/>
      <c r="H111" s="208"/>
      <c r="J111" s="195"/>
      <c r="K111" s="195"/>
      <c r="L111" s="195"/>
      <c r="N111" s="196"/>
      <c r="O111" s="196"/>
      <c r="P111" s="196"/>
      <c r="AD111" s="196"/>
      <c r="AF111" s="196"/>
      <c r="AH111" s="210"/>
      <c r="AJ111" s="210"/>
      <c r="AL111" s="196"/>
      <c r="AN111" s="196"/>
      <c r="AP111" s="196"/>
      <c r="AR111" s="196"/>
      <c r="AT111" s="147"/>
    </row>
    <row r="112" spans="2:46" x14ac:dyDescent="0.3">
      <c r="B112" s="226"/>
      <c r="D112" s="207"/>
      <c r="F112" s="208"/>
      <c r="H112" s="208"/>
      <c r="J112" s="195"/>
      <c r="K112" s="195"/>
      <c r="L112" s="195"/>
      <c r="N112" s="196"/>
      <c r="O112" s="196"/>
      <c r="P112" s="196"/>
      <c r="AD112" s="196"/>
      <c r="AF112" s="196"/>
      <c r="AH112" s="210"/>
      <c r="AJ112" s="210"/>
      <c r="AL112" s="196"/>
      <c r="AN112" s="196"/>
      <c r="AP112" s="196"/>
      <c r="AR112" s="196"/>
      <c r="AT112" s="147"/>
    </row>
    <row r="113" spans="2:46" x14ac:dyDescent="0.3">
      <c r="B113" s="226"/>
      <c r="D113" s="207"/>
      <c r="F113" s="208"/>
      <c r="H113" s="208"/>
      <c r="J113" s="195"/>
      <c r="K113" s="195"/>
      <c r="L113" s="195"/>
      <c r="N113" s="196"/>
      <c r="O113" s="196"/>
      <c r="P113" s="196"/>
      <c r="AD113" s="196"/>
      <c r="AF113" s="196"/>
      <c r="AH113" s="210"/>
      <c r="AJ113" s="210"/>
      <c r="AL113" s="196"/>
      <c r="AN113" s="196"/>
      <c r="AP113" s="196"/>
      <c r="AR113" s="196"/>
      <c r="AT113" s="147"/>
    </row>
    <row r="114" spans="2:46" x14ac:dyDescent="0.3">
      <c r="B114" s="226"/>
      <c r="D114" s="207"/>
      <c r="F114" s="208"/>
      <c r="H114" s="208"/>
      <c r="J114" s="195"/>
      <c r="K114" s="195"/>
      <c r="L114" s="195"/>
      <c r="N114" s="196"/>
      <c r="O114" s="196"/>
      <c r="P114" s="196"/>
      <c r="AD114" s="196"/>
      <c r="AF114" s="196"/>
      <c r="AH114" s="210"/>
      <c r="AJ114" s="210"/>
      <c r="AL114" s="196"/>
      <c r="AN114" s="196"/>
      <c r="AP114" s="196"/>
      <c r="AR114" s="196"/>
      <c r="AT114" s="147"/>
    </row>
    <row r="115" spans="2:46" x14ac:dyDescent="0.3">
      <c r="B115" s="226"/>
      <c r="D115" s="207"/>
      <c r="F115" s="208"/>
      <c r="H115" s="208"/>
      <c r="J115" s="195"/>
      <c r="K115" s="195"/>
      <c r="L115" s="195"/>
      <c r="N115" s="196"/>
      <c r="O115" s="196"/>
      <c r="P115" s="196"/>
      <c r="AD115" s="196"/>
      <c r="AF115" s="196"/>
      <c r="AH115" s="210"/>
      <c r="AJ115" s="210"/>
      <c r="AL115" s="196"/>
      <c r="AN115" s="196"/>
      <c r="AP115" s="196"/>
      <c r="AR115" s="196"/>
      <c r="AT115" s="147"/>
    </row>
    <row r="116" spans="2:46" x14ac:dyDescent="0.3">
      <c r="B116" s="226"/>
      <c r="D116" s="207"/>
      <c r="F116" s="208"/>
      <c r="H116" s="208"/>
      <c r="J116" s="195"/>
      <c r="K116" s="195"/>
      <c r="L116" s="195"/>
      <c r="N116" s="196"/>
      <c r="O116" s="196"/>
      <c r="P116" s="196"/>
      <c r="AD116" s="196"/>
      <c r="AF116" s="196"/>
      <c r="AH116" s="210"/>
      <c r="AJ116" s="210"/>
      <c r="AL116" s="196"/>
      <c r="AN116" s="196"/>
      <c r="AP116" s="196"/>
      <c r="AR116" s="196"/>
      <c r="AT116" s="147"/>
    </row>
    <row r="117" spans="2:46" x14ac:dyDescent="0.3">
      <c r="B117" s="226"/>
      <c r="D117" s="207"/>
      <c r="F117" s="208"/>
      <c r="H117" s="208"/>
      <c r="J117" s="195"/>
      <c r="K117" s="195"/>
      <c r="L117" s="195"/>
      <c r="N117" s="196"/>
      <c r="O117" s="196"/>
      <c r="P117" s="196"/>
      <c r="AD117" s="196"/>
      <c r="AF117" s="196"/>
      <c r="AH117" s="210"/>
      <c r="AJ117" s="210"/>
      <c r="AL117" s="196"/>
      <c r="AN117" s="196"/>
      <c r="AP117" s="196"/>
      <c r="AR117" s="196"/>
      <c r="AT117" s="147"/>
    </row>
    <row r="118" spans="2:46" x14ac:dyDescent="0.3">
      <c r="B118" s="226"/>
      <c r="D118" s="207"/>
      <c r="F118" s="208"/>
      <c r="H118" s="208"/>
      <c r="J118" s="195"/>
      <c r="K118" s="195"/>
      <c r="L118" s="195"/>
      <c r="N118" s="196"/>
      <c r="O118" s="196"/>
      <c r="P118" s="196"/>
      <c r="AD118" s="196"/>
      <c r="AF118" s="196"/>
      <c r="AH118" s="210"/>
      <c r="AJ118" s="210"/>
      <c r="AL118" s="196"/>
      <c r="AN118" s="196"/>
      <c r="AP118" s="196"/>
      <c r="AR118" s="196"/>
      <c r="AT118" s="147"/>
    </row>
    <row r="119" spans="2:46" x14ac:dyDescent="0.3">
      <c r="B119" s="226"/>
      <c r="D119" s="207"/>
      <c r="F119" s="208"/>
      <c r="H119" s="208"/>
      <c r="J119" s="195"/>
      <c r="K119" s="195"/>
      <c r="L119" s="195"/>
      <c r="N119" s="196"/>
      <c r="O119" s="196"/>
      <c r="P119" s="196"/>
      <c r="AD119" s="196"/>
      <c r="AF119" s="196"/>
      <c r="AH119" s="210"/>
      <c r="AJ119" s="210"/>
      <c r="AL119" s="196"/>
      <c r="AN119" s="196"/>
      <c r="AP119" s="196"/>
      <c r="AR119" s="196"/>
      <c r="AT119" s="147"/>
    </row>
    <row r="120" spans="2:46" x14ac:dyDescent="0.3">
      <c r="B120" s="226"/>
      <c r="D120" s="207"/>
      <c r="F120" s="208"/>
      <c r="H120" s="208"/>
      <c r="J120" s="195"/>
      <c r="K120" s="195"/>
      <c r="L120" s="195"/>
      <c r="N120" s="196"/>
      <c r="O120" s="196"/>
      <c r="P120" s="196"/>
      <c r="AD120" s="196"/>
      <c r="AF120" s="196"/>
      <c r="AH120" s="210"/>
      <c r="AJ120" s="210"/>
      <c r="AL120" s="196"/>
      <c r="AN120" s="196"/>
      <c r="AP120" s="196"/>
      <c r="AR120" s="196"/>
      <c r="AT120" s="147"/>
    </row>
    <row r="121" spans="2:46" x14ac:dyDescent="0.3">
      <c r="B121" s="226"/>
      <c r="D121" s="207"/>
      <c r="F121" s="208"/>
      <c r="H121" s="208"/>
      <c r="J121" s="195"/>
      <c r="K121" s="195"/>
      <c r="L121" s="195"/>
      <c r="N121" s="196"/>
      <c r="O121" s="196"/>
      <c r="P121" s="196"/>
      <c r="AD121" s="196"/>
      <c r="AF121" s="196"/>
      <c r="AH121" s="210"/>
      <c r="AJ121" s="210"/>
      <c r="AL121" s="196"/>
      <c r="AN121" s="196"/>
      <c r="AP121" s="196"/>
      <c r="AR121" s="196"/>
      <c r="AT121" s="147"/>
    </row>
    <row r="122" spans="2:46" x14ac:dyDescent="0.3">
      <c r="B122" s="226"/>
      <c r="D122" s="207"/>
      <c r="F122" s="208"/>
      <c r="H122" s="208"/>
      <c r="J122" s="195"/>
      <c r="K122" s="195"/>
      <c r="L122" s="195"/>
      <c r="N122" s="196"/>
      <c r="O122" s="196"/>
      <c r="P122" s="196"/>
      <c r="AD122" s="196"/>
      <c r="AF122" s="196"/>
      <c r="AH122" s="210"/>
      <c r="AJ122" s="210"/>
      <c r="AL122" s="196"/>
      <c r="AN122" s="196"/>
      <c r="AP122" s="196"/>
      <c r="AR122" s="196"/>
      <c r="AT122" s="147"/>
    </row>
    <row r="123" spans="2:46" x14ac:dyDescent="0.3">
      <c r="B123" s="226"/>
      <c r="D123" s="207"/>
      <c r="F123" s="208"/>
      <c r="H123" s="208"/>
      <c r="J123" s="195"/>
      <c r="K123" s="195"/>
      <c r="L123" s="195"/>
      <c r="N123" s="196"/>
      <c r="O123" s="196"/>
      <c r="P123" s="196"/>
      <c r="AD123" s="196"/>
      <c r="AF123" s="196"/>
      <c r="AH123" s="210"/>
      <c r="AJ123" s="210"/>
      <c r="AL123" s="196"/>
      <c r="AN123" s="196"/>
      <c r="AP123" s="196"/>
      <c r="AR123" s="196"/>
      <c r="AT123" s="147"/>
    </row>
    <row r="124" spans="2:46" x14ac:dyDescent="0.3">
      <c r="B124" s="226"/>
      <c r="D124" s="207"/>
      <c r="F124" s="208"/>
      <c r="H124" s="208"/>
      <c r="J124" s="195"/>
      <c r="K124" s="195"/>
      <c r="L124" s="195"/>
      <c r="N124" s="196"/>
      <c r="O124" s="196"/>
      <c r="P124" s="196"/>
      <c r="AD124" s="196"/>
      <c r="AF124" s="196"/>
      <c r="AH124" s="210"/>
      <c r="AJ124" s="210"/>
      <c r="AL124" s="196"/>
      <c r="AN124" s="196"/>
      <c r="AP124" s="196"/>
      <c r="AR124" s="196"/>
      <c r="AT124" s="147"/>
    </row>
    <row r="125" spans="2:46" x14ac:dyDescent="0.3">
      <c r="B125" s="226"/>
      <c r="D125" s="207"/>
      <c r="F125" s="208"/>
      <c r="H125" s="208"/>
      <c r="J125" s="195"/>
      <c r="K125" s="195"/>
      <c r="L125" s="195"/>
      <c r="N125" s="196"/>
      <c r="O125" s="196"/>
      <c r="P125" s="196"/>
      <c r="AD125" s="196"/>
      <c r="AF125" s="196"/>
      <c r="AH125" s="210"/>
      <c r="AJ125" s="210"/>
      <c r="AL125" s="196"/>
      <c r="AN125" s="196"/>
      <c r="AP125" s="196"/>
      <c r="AR125" s="196"/>
      <c r="AT125" s="147"/>
    </row>
    <row r="126" spans="2:46" x14ac:dyDescent="0.3">
      <c r="B126" s="226"/>
      <c r="D126" s="207"/>
      <c r="F126" s="208"/>
      <c r="H126" s="208"/>
      <c r="J126" s="195"/>
      <c r="K126" s="195"/>
      <c r="L126" s="195"/>
      <c r="N126" s="196"/>
      <c r="O126" s="196"/>
      <c r="P126" s="196"/>
      <c r="AD126" s="196"/>
      <c r="AF126" s="196"/>
      <c r="AH126" s="210"/>
      <c r="AJ126" s="210"/>
      <c r="AL126" s="196"/>
      <c r="AN126" s="196"/>
      <c r="AP126" s="196"/>
      <c r="AR126" s="196"/>
      <c r="AT126" s="147"/>
    </row>
    <row r="127" spans="2:46" x14ac:dyDescent="0.3">
      <c r="B127" s="226"/>
      <c r="D127" s="207"/>
      <c r="F127" s="208"/>
      <c r="H127" s="208"/>
      <c r="J127" s="195"/>
      <c r="K127" s="195"/>
      <c r="L127" s="195"/>
      <c r="N127" s="196"/>
      <c r="O127" s="196"/>
      <c r="P127" s="196"/>
      <c r="AD127" s="196"/>
      <c r="AF127" s="196"/>
      <c r="AH127" s="210"/>
      <c r="AJ127" s="210"/>
      <c r="AL127" s="196"/>
      <c r="AN127" s="196"/>
      <c r="AP127" s="196"/>
      <c r="AR127" s="196"/>
      <c r="AT127" s="147"/>
    </row>
    <row r="128" spans="2:46" x14ac:dyDescent="0.3">
      <c r="B128" s="226"/>
      <c r="D128" s="207"/>
      <c r="F128" s="208"/>
      <c r="H128" s="208"/>
      <c r="J128" s="195"/>
      <c r="K128" s="195"/>
      <c r="L128" s="195"/>
      <c r="N128" s="196"/>
      <c r="O128" s="196"/>
      <c r="P128" s="196"/>
      <c r="AD128" s="196"/>
      <c r="AF128" s="196"/>
      <c r="AH128" s="210"/>
      <c r="AJ128" s="210"/>
      <c r="AL128" s="196"/>
      <c r="AN128" s="196"/>
      <c r="AP128" s="196"/>
      <c r="AR128" s="196"/>
      <c r="AT128" s="147"/>
    </row>
    <row r="129" spans="2:46" x14ac:dyDescent="0.3">
      <c r="B129" s="226"/>
      <c r="D129" s="207"/>
      <c r="F129" s="208"/>
      <c r="H129" s="208"/>
      <c r="J129" s="195"/>
      <c r="K129" s="195"/>
      <c r="L129" s="195"/>
      <c r="N129" s="196"/>
      <c r="O129" s="196"/>
      <c r="P129" s="196"/>
      <c r="AD129" s="196"/>
      <c r="AF129" s="196"/>
      <c r="AH129" s="210"/>
      <c r="AJ129" s="210"/>
      <c r="AL129" s="196"/>
      <c r="AN129" s="196"/>
      <c r="AP129" s="196"/>
      <c r="AR129" s="196"/>
      <c r="AT129" s="147"/>
    </row>
    <row r="130" spans="2:46" x14ac:dyDescent="0.3">
      <c r="B130" s="226"/>
      <c r="D130" s="207"/>
      <c r="F130" s="208"/>
      <c r="H130" s="208"/>
      <c r="J130" s="195"/>
      <c r="K130" s="195"/>
      <c r="L130" s="195"/>
      <c r="N130" s="196"/>
      <c r="O130" s="196"/>
      <c r="P130" s="196"/>
      <c r="AD130" s="196"/>
      <c r="AF130" s="196"/>
      <c r="AH130" s="210"/>
      <c r="AJ130" s="210"/>
      <c r="AL130" s="196"/>
      <c r="AN130" s="196"/>
      <c r="AP130" s="196"/>
      <c r="AR130" s="196"/>
      <c r="AT130" s="147"/>
    </row>
    <row r="131" spans="2:46" x14ac:dyDescent="0.3">
      <c r="B131" s="226"/>
      <c r="D131" s="207"/>
      <c r="F131" s="208"/>
      <c r="H131" s="208"/>
      <c r="J131" s="195"/>
      <c r="K131" s="195"/>
      <c r="L131" s="195"/>
      <c r="N131" s="196"/>
      <c r="O131" s="196"/>
      <c r="P131" s="196"/>
      <c r="AD131" s="196"/>
      <c r="AF131" s="196"/>
      <c r="AH131" s="210"/>
      <c r="AJ131" s="210"/>
      <c r="AL131" s="196"/>
      <c r="AN131" s="196"/>
      <c r="AP131" s="196"/>
      <c r="AR131" s="196"/>
      <c r="AT131" s="147"/>
    </row>
    <row r="132" spans="2:46" x14ac:dyDescent="0.3">
      <c r="B132" s="226"/>
      <c r="D132" s="207"/>
      <c r="F132" s="208"/>
      <c r="H132" s="208"/>
      <c r="J132" s="195"/>
      <c r="K132" s="195"/>
      <c r="L132" s="195"/>
      <c r="N132" s="196"/>
      <c r="O132" s="196"/>
      <c r="P132" s="196"/>
      <c r="AD132" s="196"/>
      <c r="AF132" s="196"/>
      <c r="AH132" s="210"/>
      <c r="AJ132" s="210"/>
      <c r="AL132" s="196"/>
      <c r="AN132" s="196"/>
      <c r="AP132" s="196"/>
      <c r="AR132" s="196"/>
      <c r="AT132" s="147"/>
    </row>
    <row r="133" spans="2:46" x14ac:dyDescent="0.3">
      <c r="B133" s="226"/>
      <c r="D133" s="207"/>
      <c r="F133" s="208"/>
      <c r="H133" s="208"/>
      <c r="J133" s="195"/>
      <c r="K133" s="195"/>
      <c r="L133" s="195"/>
      <c r="N133" s="196"/>
      <c r="O133" s="196"/>
      <c r="P133" s="196"/>
      <c r="AD133" s="196"/>
      <c r="AF133" s="196"/>
      <c r="AH133" s="210"/>
      <c r="AJ133" s="210"/>
      <c r="AL133" s="196"/>
      <c r="AN133" s="196"/>
      <c r="AP133" s="196"/>
      <c r="AR133" s="196"/>
      <c r="AT133" s="147"/>
    </row>
    <row r="134" spans="2:46" x14ac:dyDescent="0.3">
      <c r="B134" s="226"/>
      <c r="D134" s="207"/>
      <c r="F134" s="208"/>
      <c r="H134" s="208"/>
      <c r="J134" s="195"/>
      <c r="K134" s="195"/>
      <c r="L134" s="195"/>
      <c r="N134" s="196"/>
      <c r="O134" s="196"/>
      <c r="P134" s="196"/>
      <c r="AD134" s="196"/>
      <c r="AF134" s="196"/>
      <c r="AH134" s="210"/>
      <c r="AJ134" s="210"/>
      <c r="AL134" s="196"/>
      <c r="AN134" s="196"/>
      <c r="AP134" s="196"/>
      <c r="AR134" s="196"/>
      <c r="AT134" s="147"/>
    </row>
    <row r="135" spans="2:46" x14ac:dyDescent="0.3">
      <c r="B135" s="226"/>
      <c r="D135" s="207"/>
      <c r="F135" s="208"/>
      <c r="H135" s="208"/>
      <c r="J135" s="195"/>
      <c r="K135" s="195"/>
      <c r="L135" s="195"/>
      <c r="N135" s="196"/>
      <c r="O135" s="196"/>
      <c r="P135" s="196"/>
      <c r="AD135" s="196"/>
      <c r="AF135" s="196"/>
      <c r="AH135" s="210"/>
      <c r="AJ135" s="210"/>
      <c r="AL135" s="196"/>
      <c r="AN135" s="196"/>
      <c r="AP135" s="196"/>
      <c r="AR135" s="196"/>
      <c r="AT135" s="147"/>
    </row>
    <row r="136" spans="2:46" x14ac:dyDescent="0.3">
      <c r="B136" s="226"/>
      <c r="D136" s="207"/>
      <c r="F136" s="208"/>
      <c r="H136" s="208"/>
      <c r="J136" s="195"/>
      <c r="K136" s="195"/>
      <c r="L136" s="195"/>
      <c r="N136" s="196"/>
      <c r="O136" s="196"/>
      <c r="P136" s="196"/>
      <c r="AD136" s="196"/>
      <c r="AF136" s="196"/>
      <c r="AH136" s="210"/>
      <c r="AJ136" s="210"/>
      <c r="AL136" s="196"/>
      <c r="AN136" s="196"/>
      <c r="AP136" s="196"/>
      <c r="AR136" s="196"/>
      <c r="AT136" s="147"/>
    </row>
    <row r="137" spans="2:46" x14ac:dyDescent="0.3">
      <c r="B137" s="226"/>
      <c r="D137" s="207"/>
      <c r="F137" s="208"/>
      <c r="H137" s="208"/>
      <c r="J137" s="195"/>
      <c r="K137" s="195"/>
      <c r="L137" s="195"/>
      <c r="N137" s="196"/>
      <c r="O137" s="196"/>
      <c r="P137" s="196"/>
      <c r="AD137" s="196"/>
      <c r="AF137" s="196"/>
      <c r="AH137" s="210"/>
      <c r="AJ137" s="210"/>
      <c r="AL137" s="196"/>
      <c r="AN137" s="196"/>
      <c r="AP137" s="196"/>
      <c r="AR137" s="196"/>
      <c r="AT137" s="147"/>
    </row>
    <row r="138" spans="2:46" x14ac:dyDescent="0.3">
      <c r="B138" s="226"/>
      <c r="D138" s="207"/>
      <c r="F138" s="208"/>
      <c r="H138" s="208"/>
      <c r="J138" s="195"/>
      <c r="K138" s="195"/>
      <c r="L138" s="195"/>
      <c r="N138" s="196"/>
      <c r="O138" s="196"/>
      <c r="P138" s="196"/>
      <c r="AD138" s="196"/>
      <c r="AF138" s="196"/>
      <c r="AH138" s="210"/>
      <c r="AJ138" s="210"/>
      <c r="AL138" s="196"/>
      <c r="AN138" s="196"/>
      <c r="AP138" s="196"/>
      <c r="AR138" s="196"/>
      <c r="AT138" s="147"/>
    </row>
    <row r="139" spans="2:46" x14ac:dyDescent="0.3">
      <c r="B139" s="226"/>
      <c r="D139" s="207"/>
      <c r="F139" s="208"/>
      <c r="H139" s="208"/>
      <c r="J139" s="195"/>
      <c r="K139" s="195"/>
      <c r="L139" s="195"/>
      <c r="N139" s="196"/>
      <c r="O139" s="196"/>
      <c r="P139" s="196"/>
      <c r="AD139" s="196"/>
      <c r="AF139" s="196"/>
      <c r="AH139" s="210"/>
      <c r="AJ139" s="210"/>
      <c r="AL139" s="196"/>
      <c r="AN139" s="196"/>
      <c r="AP139" s="196"/>
      <c r="AR139" s="196"/>
      <c r="AT139" s="147"/>
    </row>
  </sheetData>
  <sheetProtection password="FDF3" sheet="1" objects="1" scenarios="1"/>
  <conditionalFormatting sqref="X11:X1048576">
    <cfRule type="expression" dxfId="65" priority="21">
      <formula>AND(T11="ungeplant",OR(X11="Zählerwechsel",X11="Sonstiges"))</formula>
    </cfRule>
  </conditionalFormatting>
  <conditionalFormatting sqref="N10:O10 AF10 AJ10 AN10 AR10">
    <cfRule type="cellIs" dxfId="64" priority="20" operator="lessThan">
      <formula>0</formula>
    </cfRule>
  </conditionalFormatting>
  <conditionalFormatting sqref="J10:K63">
    <cfRule type="containsErrors" dxfId="63" priority="22">
      <formula>ISERROR(J10)</formula>
    </cfRule>
  </conditionalFormatting>
  <conditionalFormatting sqref="L10:L63">
    <cfRule type="containsErrors" dxfId="62" priority="19">
      <formula>ISERROR(L10)</formula>
    </cfRule>
  </conditionalFormatting>
  <conditionalFormatting sqref="P10">
    <cfRule type="cellIs" dxfId="61" priority="18" operator="lessThan">
      <formula>0</formula>
    </cfRule>
  </conditionalFormatting>
  <conditionalFormatting sqref="V11:V139">
    <cfRule type="expression" dxfId="60" priority="17">
      <formula>AND(R11="ungeplant",OR(V11="Zählerwechsel",V11="Sonstiges"))</formula>
    </cfRule>
  </conditionalFormatting>
  <conditionalFormatting sqref="AD10">
    <cfRule type="cellIs" dxfId="59" priority="16" operator="lessThan">
      <formula>0</formula>
    </cfRule>
  </conditionalFormatting>
  <conditionalFormatting sqref="AH10">
    <cfRule type="cellIs" dxfId="58" priority="15" operator="lessThan">
      <formula>0</formula>
    </cfRule>
  </conditionalFormatting>
  <conditionalFormatting sqref="AL10">
    <cfRule type="cellIs" dxfId="57" priority="14" operator="lessThan">
      <formula>0</formula>
    </cfRule>
  </conditionalFormatting>
  <conditionalFormatting sqref="AP10">
    <cfRule type="cellIs" dxfId="56" priority="13" operator="lessThan">
      <formula>0</formula>
    </cfRule>
  </conditionalFormatting>
  <conditionalFormatting sqref="J64:K1048576">
    <cfRule type="containsErrors" dxfId="55" priority="12">
      <formula>ISERROR(J64)</formula>
    </cfRule>
  </conditionalFormatting>
  <conditionalFormatting sqref="L64:L1048576">
    <cfRule type="containsErrors" dxfId="54" priority="11">
      <formula>ISERROR(L64)</formula>
    </cfRule>
  </conditionalFormatting>
  <conditionalFormatting sqref="N11:O1048576">
    <cfRule type="cellIs" dxfId="53" priority="10" operator="lessThan">
      <formula>0</formula>
    </cfRule>
  </conditionalFormatting>
  <conditionalFormatting sqref="P11:P1048576">
    <cfRule type="cellIs" dxfId="52" priority="9" operator="lessThan">
      <formula>0</formula>
    </cfRule>
  </conditionalFormatting>
  <conditionalFormatting sqref="AD11:AD1048576">
    <cfRule type="cellIs" dxfId="51" priority="8" operator="lessThan">
      <formula>0</formula>
    </cfRule>
  </conditionalFormatting>
  <conditionalFormatting sqref="AF11:AF1048576">
    <cfRule type="cellIs" dxfId="50" priority="7" operator="lessThan">
      <formula>0</formula>
    </cfRule>
  </conditionalFormatting>
  <conditionalFormatting sqref="AH11:AH1048576">
    <cfRule type="cellIs" dxfId="49" priority="6" operator="lessThan">
      <formula>0</formula>
    </cfRule>
  </conditionalFormatting>
  <conditionalFormatting sqref="AJ11:AJ1048576">
    <cfRule type="cellIs" dxfId="48" priority="5" operator="lessThan">
      <formula>0</formula>
    </cfRule>
  </conditionalFormatting>
  <conditionalFormatting sqref="AN11:AN1048576">
    <cfRule type="cellIs" dxfId="47" priority="4" operator="lessThan">
      <formula>0</formula>
    </cfRule>
  </conditionalFormatting>
  <conditionalFormatting sqref="AL11:AL1048576">
    <cfRule type="cellIs" dxfId="46" priority="3" operator="lessThan">
      <formula>0</formula>
    </cfRule>
  </conditionalFormatting>
  <conditionalFormatting sqref="AR11:AR1048576">
    <cfRule type="cellIs" dxfId="45" priority="2" operator="lessThan">
      <formula>0</formula>
    </cfRule>
  </conditionalFormatting>
  <conditionalFormatting sqref="AP11:AP1048576">
    <cfRule type="cellIs" dxfId="44" priority="1" operator="lessThan">
      <formula>0</formula>
    </cfRule>
  </conditionalFormatting>
  <dataValidations count="8">
    <dataValidation type="textLength" errorStyle="warning" operator="greaterThanOrEqual" showInputMessage="1" showErrorMessage="1" sqref="AT1:AT1048576">
      <formula1>0</formula1>
    </dataValidation>
    <dataValidation type="decimal" errorStyle="warning" operator="greaterThanOrEqual" showInputMessage="1" showErrorMessage="1" sqref="AD1:AR1048576 N10:P1048576">
      <formula1>0</formula1>
    </dataValidation>
    <dataValidation type="date" errorStyle="warning" showInputMessage="1" showErrorMessage="1" sqref="F10:H1048576">
      <formula1>41275</formula1>
      <formula2>41639</formula2>
    </dataValidation>
    <dataValidation type="list" showInputMessage="1" showErrorMessage="1" prompt="- bitte wählen -" sqref="V10:V1048576 X10:X1048576">
      <formula1>"atmosphärische Einwirkung, Einwirkung Dritter, Zuständigkeit Netzbetreiber, Rückwirkungsstörung, höhere Gewalt, Sonstiges, Zählerwechsel"</formula1>
    </dataValidation>
    <dataValidation type="list" showInputMessage="1" showErrorMessage="1" prompt="- bitte wäheln -" sqref="AB10:AB1048576 Z10:Z1048576">
      <formula1>"Niederspannung, Mittelspannung"</formula1>
    </dataValidation>
    <dataValidation type="list" showInputMessage="1" showErrorMessage="1" prompt="- bitte wählen -" sqref="T10:T1048576 R10:R1048576">
      <formula1>"geplant, ungeplant"</formula1>
    </dataValidation>
    <dataValidation type="whole" errorStyle="warning" operator="greaterThanOrEqual" allowBlank="1" showInputMessage="1" showErrorMessage="1" sqref="D10:D1048576">
      <formula1>0</formula1>
    </dataValidation>
    <dataValidation type="time" errorStyle="warning" showInputMessage="1" showErrorMessage="1" sqref="J10:L1048576">
      <formula1>0</formula1>
      <formula2>0.999988425925926</formula2>
    </dataValidation>
  </dataValidations>
  <printOptions horizontalCentered="1"/>
  <pageMargins left="0.19685039370078741" right="0.19685039370078741" top="0.39370078740157483" bottom="0.39370078740157483" header="0.31496062992125984" footer="0.31496062992125984"/>
  <pageSetup paperSize="9" scale="38" fitToWidth="2" fitToHeight="2" orientation="landscape" horizontalDpi="300" verticalDpi="300" r:id="rId1"/>
  <headerFooter>
    <oddFooter>&amp;L&amp;"Segoe UI,Standard"&amp;9&amp;Z&amp;F\&amp;A&amp;R&amp;"Segoe UI,Standard"&amp;9&amp;D
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AU397"/>
  <sheetViews>
    <sheetView showGridLines="0" view="pageBreakPreview" zoomScaleNormal="130" zoomScaleSheetLayoutView="100" workbookViewId="0">
      <pane ySplit="8" topLeftCell="A1048550" activePane="bottomLeft" state="frozen"/>
      <selection pane="bottomLeft" activeCell="B1048576" sqref="B1048576"/>
    </sheetView>
  </sheetViews>
  <sheetFormatPr baseColWidth="10" defaultRowHeight="16.5" x14ac:dyDescent="0.3"/>
  <cols>
    <col min="1" max="1" width="1.28515625" style="128" customWidth="1"/>
    <col min="2" max="2" width="7.85546875" style="212" customWidth="1"/>
    <col min="3" max="3" width="1.28515625" style="212" customWidth="1"/>
    <col min="4" max="4" width="21.7109375" style="212" customWidth="1"/>
    <col min="5" max="5" width="1.28515625" style="212" customWidth="1"/>
    <col min="6" max="6" width="17.42578125" style="212" bestFit="1" customWidth="1"/>
    <col min="7" max="7" width="1.28515625" style="212" customWidth="1"/>
    <col min="8" max="8" width="11" style="212" bestFit="1" customWidth="1"/>
    <col min="9" max="9" width="1.28515625" style="212" customWidth="1"/>
    <col min="10" max="10" width="21.7109375" style="212" bestFit="1" customWidth="1"/>
    <col min="11" max="11" width="1.28515625" style="212" customWidth="1"/>
    <col min="12" max="12" width="11" style="212" bestFit="1" customWidth="1"/>
    <col min="13" max="13" width="1.28515625" style="212" customWidth="1"/>
    <col min="14" max="14" width="17.42578125" style="212" bestFit="1" customWidth="1"/>
    <col min="15" max="15" width="1.28515625" style="212" customWidth="1"/>
    <col min="16" max="16" width="14.140625" style="212" bestFit="1" customWidth="1"/>
    <col min="17" max="17" width="1.28515625" style="212" customWidth="1"/>
    <col min="18" max="18" width="21.7109375" style="212" bestFit="1" customWidth="1"/>
    <col min="19" max="19" width="1.28515625" style="212" customWidth="1"/>
    <col min="20" max="20" width="11" style="212" bestFit="1" customWidth="1"/>
    <col min="21" max="21" width="1.28515625" style="212" customWidth="1"/>
    <col min="22" max="22" width="28" style="212" bestFit="1" customWidth="1"/>
    <col min="23" max="23" width="1.28515625" style="212" customWidth="1"/>
    <col min="24" max="24" width="28" style="212" bestFit="1" customWidth="1"/>
    <col min="25" max="25" width="1.28515625" style="212" customWidth="1"/>
    <col min="26" max="26" width="21.7109375" style="212" bestFit="1" customWidth="1"/>
    <col min="27" max="27" width="1.28515625" style="212" customWidth="1"/>
    <col min="28" max="28" width="16.5703125" style="212" bestFit="1" customWidth="1"/>
    <col min="29" max="29" width="1.28515625" style="212" customWidth="1"/>
    <col min="30" max="30" width="30.140625" style="212" bestFit="1" customWidth="1"/>
    <col min="31" max="31" width="1.28515625" style="212" customWidth="1"/>
    <col min="32" max="32" width="30.140625" style="212" bestFit="1" customWidth="1"/>
    <col min="33" max="33" width="1.28515625" style="212" customWidth="1"/>
    <col min="34" max="34" width="30.42578125" style="212" bestFit="1" customWidth="1"/>
    <col min="35" max="35" width="1.28515625" style="212" customWidth="1"/>
    <col min="36" max="36" width="30.42578125" style="212" bestFit="1" customWidth="1"/>
    <col min="37" max="37" width="1.28515625" style="212" customWidth="1"/>
    <col min="38" max="38" width="30.42578125" style="212" bestFit="1" customWidth="1"/>
    <col min="39" max="39" width="1.28515625" style="212" customWidth="1"/>
    <col min="40" max="40" width="30.42578125" style="212" bestFit="1" customWidth="1"/>
    <col min="41" max="41" width="1.28515625" style="212" customWidth="1"/>
    <col min="42" max="42" width="35.7109375" style="212" bestFit="1" customWidth="1"/>
    <col min="43" max="43" width="1.28515625" style="212" customWidth="1"/>
    <col min="44" max="44" width="35.7109375" style="212" bestFit="1" customWidth="1"/>
    <col min="45" max="45" width="1.28515625" style="212" customWidth="1"/>
    <col min="46" max="46" width="160.7109375" style="212" customWidth="1"/>
    <col min="47" max="47" width="1.28515625" style="128" customWidth="1"/>
    <col min="48" max="16384" width="11.42578125" style="128"/>
  </cols>
  <sheetData>
    <row r="1" spans="1:47" s="108" customFormat="1" ht="24" x14ac:dyDescent="0.45">
      <c r="A1" s="105"/>
      <c r="B1" s="105" t="s">
        <v>285</v>
      </c>
      <c r="C1" s="106"/>
      <c r="D1" s="107" t="s">
        <v>319</v>
      </c>
      <c r="E1" s="107"/>
      <c r="F1" s="107"/>
      <c r="G1" s="107"/>
      <c r="H1" s="107"/>
      <c r="I1" s="107"/>
      <c r="J1" s="107"/>
      <c r="K1" s="107"/>
      <c r="L1" s="107"/>
      <c r="M1" s="107"/>
      <c r="N1" s="107"/>
      <c r="O1" s="107"/>
      <c r="P1" s="107"/>
      <c r="Q1" s="107"/>
      <c r="R1" s="107"/>
      <c r="S1" s="200"/>
      <c r="T1" s="107"/>
      <c r="U1" s="107"/>
      <c r="V1" s="107"/>
      <c r="W1" s="200"/>
      <c r="X1" s="107"/>
      <c r="Y1" s="200"/>
      <c r="Z1" s="107"/>
      <c r="AA1" s="200"/>
      <c r="AB1" s="107"/>
      <c r="AC1" s="107"/>
      <c r="AD1" s="107"/>
      <c r="AE1" s="107"/>
      <c r="AF1" s="107"/>
      <c r="AG1" s="107"/>
      <c r="AH1" s="107"/>
      <c r="AI1" s="107"/>
      <c r="AJ1" s="107"/>
      <c r="AK1" s="107"/>
      <c r="AL1" s="107"/>
      <c r="AM1" s="107"/>
      <c r="AN1" s="107"/>
      <c r="AO1" s="107"/>
      <c r="AP1" s="107"/>
      <c r="AQ1" s="107"/>
      <c r="AR1" s="107"/>
      <c r="AS1" s="107"/>
      <c r="AT1" s="107"/>
      <c r="AU1" s="107"/>
    </row>
    <row r="2" spans="1:47" s="109" customFormat="1" x14ac:dyDescent="0.3">
      <c r="D2" s="110"/>
      <c r="E2" s="110"/>
      <c r="F2" s="110"/>
      <c r="G2" s="110"/>
      <c r="H2" s="110"/>
      <c r="I2" s="110"/>
      <c r="J2" s="110"/>
      <c r="K2" s="110"/>
      <c r="L2" s="110"/>
      <c r="M2" s="110"/>
      <c r="N2" s="110"/>
      <c r="O2" s="110"/>
      <c r="P2" s="110"/>
      <c r="Q2" s="110"/>
      <c r="R2" s="110"/>
      <c r="S2" s="201"/>
      <c r="T2" s="110"/>
      <c r="U2" s="110"/>
      <c r="V2" s="111"/>
      <c r="W2" s="201"/>
      <c r="X2" s="111"/>
      <c r="Y2" s="205"/>
      <c r="Z2" s="111"/>
      <c r="AA2" s="205"/>
      <c r="AB2" s="111"/>
      <c r="AC2" s="111"/>
      <c r="AD2" s="111"/>
      <c r="AE2" s="111"/>
      <c r="AF2" s="111"/>
      <c r="AG2" s="111"/>
      <c r="AH2" s="111"/>
      <c r="AI2" s="111"/>
      <c r="AJ2" s="111"/>
      <c r="AK2" s="111"/>
      <c r="AL2" s="111"/>
      <c r="AM2" s="111"/>
      <c r="AN2" s="111"/>
      <c r="AO2" s="111"/>
      <c r="AP2" s="111"/>
      <c r="AQ2" s="111"/>
      <c r="AR2" s="111"/>
      <c r="AS2" s="111"/>
      <c r="AT2" s="111"/>
      <c r="AU2" s="111"/>
    </row>
    <row r="3" spans="1:47" s="115" customFormat="1" x14ac:dyDescent="0.3">
      <c r="A3" s="112"/>
      <c r="B3" s="113" t="s">
        <v>272</v>
      </c>
      <c r="C3" s="114"/>
      <c r="E3" s="116"/>
      <c r="F3" s="117"/>
      <c r="G3" s="116"/>
      <c r="H3" s="116"/>
      <c r="I3" s="116"/>
      <c r="J3" s="118"/>
      <c r="K3" s="118"/>
      <c r="L3" s="116"/>
      <c r="M3" s="116"/>
      <c r="N3" s="116"/>
      <c r="O3" s="116"/>
      <c r="P3" s="116"/>
      <c r="Q3" s="116"/>
      <c r="R3" s="116"/>
      <c r="S3" s="202"/>
      <c r="T3" s="116"/>
      <c r="U3" s="116"/>
      <c r="W3" s="202"/>
      <c r="Y3" s="114"/>
      <c r="AA3" s="114"/>
      <c r="AT3" s="119"/>
      <c r="AU3" s="119"/>
    </row>
    <row r="4" spans="1:47" s="120" customFormat="1" x14ac:dyDescent="0.3">
      <c r="B4" s="197" t="s">
        <v>557</v>
      </c>
      <c r="C4" s="121"/>
      <c r="E4" s="122"/>
      <c r="F4" s="122"/>
      <c r="G4" s="122"/>
      <c r="H4" s="122"/>
      <c r="I4" s="122"/>
      <c r="J4" s="122"/>
      <c r="K4" s="122"/>
      <c r="L4" s="122"/>
      <c r="M4" s="122"/>
      <c r="N4" s="122"/>
      <c r="O4" s="122"/>
      <c r="P4" s="122"/>
      <c r="Q4" s="122"/>
      <c r="R4" s="122"/>
      <c r="S4" s="203"/>
      <c r="T4" s="122"/>
      <c r="U4" s="122"/>
      <c r="V4" s="123"/>
      <c r="W4" s="203"/>
      <c r="X4" s="123"/>
      <c r="Y4" s="206"/>
      <c r="Z4" s="123"/>
      <c r="AA4" s="206"/>
      <c r="AB4" s="123"/>
      <c r="AC4" s="123"/>
      <c r="AD4" s="123"/>
      <c r="AE4" s="123"/>
      <c r="AF4" s="123"/>
      <c r="AG4" s="123"/>
      <c r="AH4" s="123"/>
      <c r="AI4" s="123"/>
      <c r="AJ4" s="123"/>
      <c r="AK4" s="123"/>
      <c r="AL4" s="123"/>
      <c r="AM4" s="123"/>
      <c r="AN4" s="123"/>
      <c r="AO4" s="123"/>
      <c r="AP4" s="123"/>
      <c r="AQ4" s="123"/>
      <c r="AR4" s="123"/>
      <c r="AS4" s="123"/>
      <c r="AT4" s="123"/>
      <c r="AU4" s="123"/>
    </row>
    <row r="5" spans="1:47" s="120" customFormat="1" x14ac:dyDescent="0.3">
      <c r="B5" s="198" t="s">
        <v>558</v>
      </c>
      <c r="C5" s="121"/>
      <c r="D5" s="124"/>
      <c r="E5" s="122"/>
      <c r="F5" s="122"/>
      <c r="G5" s="122"/>
      <c r="H5" s="122"/>
      <c r="I5" s="122"/>
      <c r="J5" s="122"/>
      <c r="K5" s="122"/>
      <c r="L5" s="122"/>
      <c r="M5" s="122"/>
      <c r="N5" s="122"/>
      <c r="O5" s="122"/>
      <c r="P5" s="122"/>
      <c r="Q5" s="122"/>
      <c r="R5" s="122"/>
      <c r="S5" s="203"/>
      <c r="T5" s="122"/>
      <c r="U5" s="122"/>
      <c r="V5" s="123"/>
      <c r="W5" s="203"/>
      <c r="X5" s="123"/>
      <c r="Y5" s="206"/>
      <c r="Z5" s="123"/>
      <c r="AA5" s="206"/>
      <c r="AB5" s="123"/>
      <c r="AC5" s="123"/>
      <c r="AD5" s="123"/>
      <c r="AE5" s="123"/>
      <c r="AF5" s="123"/>
      <c r="AG5" s="123"/>
      <c r="AH5" s="123"/>
      <c r="AI5" s="123"/>
      <c r="AJ5" s="123"/>
      <c r="AK5" s="123"/>
      <c r="AL5" s="123"/>
      <c r="AM5" s="123"/>
      <c r="AN5" s="123"/>
      <c r="AO5" s="123"/>
      <c r="AP5" s="123"/>
      <c r="AQ5" s="123"/>
      <c r="AR5" s="123"/>
      <c r="AS5" s="123"/>
      <c r="AT5" s="123"/>
      <c r="AU5" s="123"/>
    </row>
    <row r="6" spans="1:47" s="120" customFormat="1" x14ac:dyDescent="0.3">
      <c r="B6" s="198" t="s">
        <v>559</v>
      </c>
      <c r="C6" s="121"/>
      <c r="D6" s="124"/>
      <c r="E6" s="122"/>
      <c r="F6" s="122"/>
      <c r="G6" s="122"/>
      <c r="H6" s="122"/>
      <c r="I6" s="122"/>
      <c r="J6" s="122"/>
      <c r="K6" s="122"/>
      <c r="L6" s="122"/>
      <c r="M6" s="122"/>
      <c r="N6" s="122"/>
      <c r="O6" s="122"/>
      <c r="P6" s="122"/>
      <c r="Q6" s="122"/>
      <c r="R6" s="122"/>
      <c r="S6" s="203"/>
      <c r="T6" s="122"/>
      <c r="U6" s="122"/>
      <c r="V6" s="123"/>
      <c r="W6" s="203"/>
      <c r="X6" s="123"/>
      <c r="Y6" s="206"/>
      <c r="Z6" s="123"/>
      <c r="AA6" s="206"/>
      <c r="AB6" s="123"/>
      <c r="AC6" s="123"/>
      <c r="AD6" s="123"/>
      <c r="AE6" s="123"/>
      <c r="AF6" s="123"/>
      <c r="AG6" s="123"/>
      <c r="AH6" s="123"/>
      <c r="AI6" s="123"/>
      <c r="AJ6" s="123"/>
      <c r="AK6" s="123"/>
      <c r="AL6" s="123"/>
      <c r="AM6" s="123"/>
      <c r="AN6" s="123"/>
      <c r="AO6" s="123"/>
      <c r="AP6" s="123"/>
      <c r="AQ6" s="123"/>
      <c r="AR6" s="123"/>
      <c r="AS6" s="123"/>
      <c r="AT6" s="123"/>
      <c r="AU6" s="123"/>
    </row>
    <row r="7" spans="1:47" s="120" customFormat="1" x14ac:dyDescent="0.3">
      <c r="B7" s="125"/>
      <c r="S7" s="204"/>
      <c r="W7" s="204"/>
      <c r="Y7" s="204"/>
      <c r="AA7" s="204"/>
    </row>
    <row r="8" spans="1:47" s="108" customFormat="1" ht="61.5" x14ac:dyDescent="0.3">
      <c r="B8" s="25" t="s">
        <v>38</v>
      </c>
      <c r="D8" s="47" t="s">
        <v>546</v>
      </c>
      <c r="F8" s="47" t="s">
        <v>58</v>
      </c>
      <c r="H8" s="47" t="s">
        <v>95</v>
      </c>
      <c r="J8" s="47" t="s">
        <v>96</v>
      </c>
      <c r="K8" s="50"/>
      <c r="L8" s="47" t="s">
        <v>97</v>
      </c>
      <c r="N8" s="47" t="s">
        <v>341</v>
      </c>
      <c r="O8" s="50"/>
      <c r="P8" s="47" t="s">
        <v>340</v>
      </c>
      <c r="R8" s="47" t="s">
        <v>547</v>
      </c>
      <c r="S8" s="128"/>
      <c r="T8" s="47" t="s">
        <v>89</v>
      </c>
      <c r="V8" s="47" t="s">
        <v>548</v>
      </c>
      <c r="W8" s="128"/>
      <c r="X8" s="47" t="s">
        <v>90</v>
      </c>
      <c r="Y8" s="128"/>
      <c r="Z8" s="47" t="s">
        <v>549</v>
      </c>
      <c r="AA8" s="128"/>
      <c r="AB8" s="47" t="s">
        <v>92</v>
      </c>
      <c r="AD8" s="126" t="s">
        <v>550</v>
      </c>
      <c r="AF8" s="126" t="s">
        <v>93</v>
      </c>
      <c r="AH8" s="126" t="s">
        <v>551</v>
      </c>
      <c r="AJ8" s="126" t="s">
        <v>94</v>
      </c>
      <c r="AL8" s="126" t="s">
        <v>554</v>
      </c>
      <c r="AN8" s="126" t="s">
        <v>553</v>
      </c>
      <c r="AP8" s="126" t="s">
        <v>555</v>
      </c>
      <c r="AR8" s="126" t="s">
        <v>556</v>
      </c>
      <c r="AT8" s="126" t="s">
        <v>552</v>
      </c>
    </row>
    <row r="9" spans="1:47" s="108" customFormat="1" x14ac:dyDescent="0.3">
      <c r="B9" s="127"/>
      <c r="D9" s="127"/>
      <c r="F9" s="127"/>
      <c r="H9" s="127"/>
      <c r="J9" s="127"/>
      <c r="K9" s="128"/>
      <c r="L9" s="127"/>
      <c r="N9" s="127"/>
      <c r="O9" s="128"/>
      <c r="P9" s="127"/>
      <c r="R9" s="127"/>
      <c r="S9" s="128"/>
      <c r="T9" s="127"/>
      <c r="V9" s="127"/>
      <c r="W9" s="128"/>
      <c r="X9" s="127"/>
      <c r="Y9" s="128"/>
      <c r="Z9" s="127"/>
      <c r="AA9" s="128"/>
      <c r="AB9" s="127"/>
      <c r="AD9" s="127"/>
      <c r="AF9" s="127"/>
      <c r="AH9" s="127"/>
      <c r="AJ9" s="127"/>
      <c r="AL9" s="127"/>
      <c r="AN9" s="127"/>
      <c r="AP9" s="127"/>
      <c r="AR9" s="127"/>
      <c r="AT9" s="127"/>
    </row>
    <row r="10" spans="1:47" x14ac:dyDescent="0.3">
      <c r="B10" s="223" t="s">
        <v>342</v>
      </c>
      <c r="D10" s="186"/>
      <c r="F10" s="187"/>
      <c r="H10" s="187"/>
      <c r="J10" s="188"/>
      <c r="K10" s="195"/>
      <c r="L10" s="188"/>
      <c r="N10" s="189"/>
      <c r="O10" s="196"/>
      <c r="P10" s="189"/>
      <c r="R10" s="190" t="s">
        <v>87</v>
      </c>
      <c r="T10" s="190" t="s">
        <v>87</v>
      </c>
      <c r="V10" s="190" t="s">
        <v>88</v>
      </c>
      <c r="X10" s="190" t="s">
        <v>88</v>
      </c>
      <c r="Z10" s="190" t="s">
        <v>91</v>
      </c>
      <c r="AB10" s="190" t="s">
        <v>91</v>
      </c>
      <c r="AD10" s="189"/>
      <c r="AF10" s="189"/>
      <c r="AH10" s="192"/>
      <c r="AJ10" s="192"/>
      <c r="AL10" s="189"/>
      <c r="AN10" s="189"/>
      <c r="AP10" s="189"/>
      <c r="AR10" s="189"/>
      <c r="AT10" s="193"/>
    </row>
    <row r="11" spans="1:47" s="108" customFormat="1" x14ac:dyDescent="0.3">
      <c r="B11" s="224" t="s">
        <v>343</v>
      </c>
      <c r="C11" s="225"/>
      <c r="D11" s="186"/>
      <c r="E11" s="212"/>
      <c r="F11" s="187"/>
      <c r="G11" s="212"/>
      <c r="H11" s="187"/>
      <c r="I11" s="212"/>
      <c r="J11" s="188"/>
      <c r="K11" s="195"/>
      <c r="L11" s="188"/>
      <c r="M11" s="212"/>
      <c r="N11" s="189"/>
      <c r="O11" s="196"/>
      <c r="P11" s="189"/>
      <c r="Q11" s="212"/>
      <c r="R11" s="191" t="s">
        <v>87</v>
      </c>
      <c r="S11" s="212"/>
      <c r="T11" s="191" t="s">
        <v>87</v>
      </c>
      <c r="U11" s="225"/>
      <c r="V11" s="191" t="s">
        <v>88</v>
      </c>
      <c r="W11" s="212"/>
      <c r="X11" s="191" t="s">
        <v>88</v>
      </c>
      <c r="Y11" s="212"/>
      <c r="Z11" s="191" t="s">
        <v>91</v>
      </c>
      <c r="AA11" s="212"/>
      <c r="AB11" s="191" t="s">
        <v>91</v>
      </c>
      <c r="AC11" s="212"/>
      <c r="AD11" s="189"/>
      <c r="AE11" s="212"/>
      <c r="AF11" s="189"/>
      <c r="AG11" s="212"/>
      <c r="AH11" s="192"/>
      <c r="AI11" s="212"/>
      <c r="AJ11" s="192"/>
      <c r="AK11" s="212"/>
      <c r="AL11" s="189"/>
      <c r="AM11" s="212"/>
      <c r="AN11" s="189"/>
      <c r="AO11" s="212"/>
      <c r="AP11" s="189"/>
      <c r="AQ11" s="212"/>
      <c r="AR11" s="189"/>
      <c r="AS11" s="212"/>
      <c r="AT11" s="193"/>
      <c r="AU11" s="128"/>
    </row>
    <row r="12" spans="1:47" s="108" customFormat="1" x14ac:dyDescent="0.3">
      <c r="B12" s="223" t="s">
        <v>344</v>
      </c>
      <c r="C12" s="225"/>
      <c r="D12" s="186"/>
      <c r="E12" s="212"/>
      <c r="F12" s="187"/>
      <c r="G12" s="212"/>
      <c r="H12" s="187"/>
      <c r="I12" s="212"/>
      <c r="J12" s="188"/>
      <c r="K12" s="195"/>
      <c r="L12" s="188"/>
      <c r="M12" s="212"/>
      <c r="N12" s="189"/>
      <c r="O12" s="196"/>
      <c r="P12" s="189"/>
      <c r="Q12" s="212"/>
      <c r="R12" s="191" t="s">
        <v>87</v>
      </c>
      <c r="S12" s="212"/>
      <c r="T12" s="191" t="s">
        <v>87</v>
      </c>
      <c r="U12" s="225"/>
      <c r="V12" s="191" t="s">
        <v>88</v>
      </c>
      <c r="W12" s="212"/>
      <c r="X12" s="191" t="s">
        <v>88</v>
      </c>
      <c r="Y12" s="212"/>
      <c r="Z12" s="191" t="s">
        <v>91</v>
      </c>
      <c r="AA12" s="212"/>
      <c r="AB12" s="191" t="s">
        <v>91</v>
      </c>
      <c r="AC12" s="212"/>
      <c r="AD12" s="189"/>
      <c r="AE12" s="212"/>
      <c r="AF12" s="189"/>
      <c r="AG12" s="212"/>
      <c r="AH12" s="192"/>
      <c r="AI12" s="212"/>
      <c r="AJ12" s="192"/>
      <c r="AK12" s="212"/>
      <c r="AL12" s="189"/>
      <c r="AM12" s="212"/>
      <c r="AN12" s="189"/>
      <c r="AO12" s="212"/>
      <c r="AP12" s="189"/>
      <c r="AQ12" s="212"/>
      <c r="AR12" s="189"/>
      <c r="AS12" s="212"/>
      <c r="AT12" s="193"/>
      <c r="AU12" s="128"/>
    </row>
    <row r="13" spans="1:47" s="108" customFormat="1" x14ac:dyDescent="0.3">
      <c r="B13" s="224" t="s">
        <v>345</v>
      </c>
      <c r="C13" s="225"/>
      <c r="D13" s="186"/>
      <c r="E13" s="212"/>
      <c r="F13" s="187"/>
      <c r="G13" s="212"/>
      <c r="H13" s="187"/>
      <c r="I13" s="212"/>
      <c r="J13" s="188"/>
      <c r="K13" s="195"/>
      <c r="L13" s="188"/>
      <c r="M13" s="212"/>
      <c r="N13" s="189"/>
      <c r="O13" s="196"/>
      <c r="P13" s="189"/>
      <c r="Q13" s="212"/>
      <c r="R13" s="191" t="s">
        <v>87</v>
      </c>
      <c r="S13" s="212"/>
      <c r="T13" s="191" t="s">
        <v>87</v>
      </c>
      <c r="U13" s="225"/>
      <c r="V13" s="191" t="s">
        <v>88</v>
      </c>
      <c r="W13" s="212"/>
      <c r="X13" s="191" t="s">
        <v>88</v>
      </c>
      <c r="Y13" s="212"/>
      <c r="Z13" s="191" t="s">
        <v>91</v>
      </c>
      <c r="AA13" s="212"/>
      <c r="AB13" s="191" t="s">
        <v>91</v>
      </c>
      <c r="AC13" s="212"/>
      <c r="AD13" s="189"/>
      <c r="AE13" s="212"/>
      <c r="AF13" s="189"/>
      <c r="AG13" s="212"/>
      <c r="AH13" s="192"/>
      <c r="AI13" s="212"/>
      <c r="AJ13" s="192"/>
      <c r="AK13" s="212"/>
      <c r="AL13" s="189"/>
      <c r="AM13" s="212"/>
      <c r="AN13" s="189"/>
      <c r="AO13" s="212"/>
      <c r="AP13" s="189"/>
      <c r="AQ13" s="212"/>
      <c r="AR13" s="189"/>
      <c r="AS13" s="212"/>
      <c r="AT13" s="193"/>
      <c r="AU13" s="128"/>
    </row>
    <row r="14" spans="1:47" s="108" customFormat="1" x14ac:dyDescent="0.3">
      <c r="B14" s="223" t="s">
        <v>346</v>
      </c>
      <c r="C14" s="225"/>
      <c r="D14" s="186"/>
      <c r="E14" s="212"/>
      <c r="F14" s="187"/>
      <c r="G14" s="212"/>
      <c r="H14" s="187"/>
      <c r="I14" s="212"/>
      <c r="J14" s="188"/>
      <c r="K14" s="195"/>
      <c r="L14" s="188"/>
      <c r="M14" s="212"/>
      <c r="N14" s="189"/>
      <c r="O14" s="196"/>
      <c r="P14" s="189"/>
      <c r="Q14" s="212"/>
      <c r="R14" s="191" t="s">
        <v>87</v>
      </c>
      <c r="S14" s="212"/>
      <c r="T14" s="191" t="s">
        <v>87</v>
      </c>
      <c r="U14" s="225"/>
      <c r="V14" s="191" t="s">
        <v>88</v>
      </c>
      <c r="W14" s="212"/>
      <c r="X14" s="191" t="s">
        <v>88</v>
      </c>
      <c r="Y14" s="212"/>
      <c r="Z14" s="191" t="s">
        <v>91</v>
      </c>
      <c r="AA14" s="212"/>
      <c r="AB14" s="191" t="s">
        <v>91</v>
      </c>
      <c r="AC14" s="212"/>
      <c r="AD14" s="189"/>
      <c r="AE14" s="212"/>
      <c r="AF14" s="189"/>
      <c r="AG14" s="212"/>
      <c r="AH14" s="192"/>
      <c r="AI14" s="212"/>
      <c r="AJ14" s="192"/>
      <c r="AK14" s="212"/>
      <c r="AL14" s="189"/>
      <c r="AM14" s="212"/>
      <c r="AN14" s="189"/>
      <c r="AO14" s="212"/>
      <c r="AP14" s="189"/>
      <c r="AQ14" s="212"/>
      <c r="AR14" s="189"/>
      <c r="AS14" s="212"/>
      <c r="AT14" s="193"/>
      <c r="AU14" s="128"/>
    </row>
    <row r="15" spans="1:47" s="108" customFormat="1" x14ac:dyDescent="0.3">
      <c r="B15" s="224" t="s">
        <v>347</v>
      </c>
      <c r="C15" s="225"/>
      <c r="D15" s="186"/>
      <c r="E15" s="212"/>
      <c r="F15" s="187"/>
      <c r="G15" s="212"/>
      <c r="H15" s="187"/>
      <c r="I15" s="212"/>
      <c r="J15" s="188"/>
      <c r="K15" s="195"/>
      <c r="L15" s="188"/>
      <c r="M15" s="212"/>
      <c r="N15" s="189"/>
      <c r="O15" s="196"/>
      <c r="P15" s="189"/>
      <c r="Q15" s="212"/>
      <c r="R15" s="191" t="s">
        <v>87</v>
      </c>
      <c r="S15" s="212"/>
      <c r="T15" s="191" t="s">
        <v>87</v>
      </c>
      <c r="U15" s="225"/>
      <c r="V15" s="191" t="s">
        <v>88</v>
      </c>
      <c r="W15" s="212"/>
      <c r="X15" s="191" t="s">
        <v>88</v>
      </c>
      <c r="Y15" s="212"/>
      <c r="Z15" s="191" t="s">
        <v>91</v>
      </c>
      <c r="AA15" s="212"/>
      <c r="AB15" s="191" t="s">
        <v>91</v>
      </c>
      <c r="AC15" s="212"/>
      <c r="AD15" s="189"/>
      <c r="AE15" s="212"/>
      <c r="AF15" s="189"/>
      <c r="AG15" s="212"/>
      <c r="AH15" s="192"/>
      <c r="AI15" s="212"/>
      <c r="AJ15" s="192"/>
      <c r="AK15" s="212"/>
      <c r="AL15" s="189"/>
      <c r="AM15" s="212"/>
      <c r="AN15" s="189"/>
      <c r="AO15" s="212"/>
      <c r="AP15" s="189"/>
      <c r="AQ15" s="212"/>
      <c r="AR15" s="189"/>
      <c r="AS15" s="212"/>
      <c r="AT15" s="193"/>
      <c r="AU15" s="128"/>
    </row>
    <row r="16" spans="1:47" s="108" customFormat="1" x14ac:dyDescent="0.3">
      <c r="B16" s="223" t="s">
        <v>348</v>
      </c>
      <c r="C16" s="225"/>
      <c r="D16" s="186"/>
      <c r="E16" s="212"/>
      <c r="F16" s="187"/>
      <c r="G16" s="212"/>
      <c r="H16" s="187"/>
      <c r="I16" s="212"/>
      <c r="J16" s="188"/>
      <c r="K16" s="195"/>
      <c r="L16" s="188"/>
      <c r="M16" s="212"/>
      <c r="N16" s="189"/>
      <c r="O16" s="196"/>
      <c r="P16" s="189"/>
      <c r="Q16" s="212"/>
      <c r="R16" s="191" t="s">
        <v>87</v>
      </c>
      <c r="S16" s="212"/>
      <c r="T16" s="191" t="s">
        <v>87</v>
      </c>
      <c r="U16" s="225"/>
      <c r="V16" s="191" t="s">
        <v>88</v>
      </c>
      <c r="W16" s="212"/>
      <c r="X16" s="191" t="s">
        <v>88</v>
      </c>
      <c r="Y16" s="212"/>
      <c r="Z16" s="191" t="s">
        <v>91</v>
      </c>
      <c r="AA16" s="212"/>
      <c r="AB16" s="191" t="s">
        <v>91</v>
      </c>
      <c r="AC16" s="212"/>
      <c r="AD16" s="189"/>
      <c r="AE16" s="212"/>
      <c r="AF16" s="189"/>
      <c r="AG16" s="212"/>
      <c r="AH16" s="192"/>
      <c r="AI16" s="212"/>
      <c r="AJ16" s="192"/>
      <c r="AK16" s="212"/>
      <c r="AL16" s="189"/>
      <c r="AM16" s="212"/>
      <c r="AN16" s="189"/>
      <c r="AO16" s="212"/>
      <c r="AP16" s="189"/>
      <c r="AQ16" s="212"/>
      <c r="AR16" s="189"/>
      <c r="AS16" s="212"/>
      <c r="AT16" s="193"/>
      <c r="AU16" s="128"/>
    </row>
    <row r="17" spans="2:47" s="108" customFormat="1" x14ac:dyDescent="0.3">
      <c r="B17" s="224" t="s">
        <v>349</v>
      </c>
      <c r="C17" s="225"/>
      <c r="D17" s="186"/>
      <c r="E17" s="212"/>
      <c r="F17" s="187"/>
      <c r="G17" s="212"/>
      <c r="H17" s="187"/>
      <c r="I17" s="212"/>
      <c r="J17" s="188"/>
      <c r="K17" s="195"/>
      <c r="L17" s="188"/>
      <c r="M17" s="212"/>
      <c r="N17" s="189"/>
      <c r="O17" s="196"/>
      <c r="P17" s="189"/>
      <c r="Q17" s="212"/>
      <c r="R17" s="191" t="s">
        <v>87</v>
      </c>
      <c r="S17" s="212"/>
      <c r="T17" s="191" t="s">
        <v>87</v>
      </c>
      <c r="U17" s="225"/>
      <c r="V17" s="191" t="s">
        <v>88</v>
      </c>
      <c r="W17" s="212"/>
      <c r="X17" s="191" t="s">
        <v>88</v>
      </c>
      <c r="Y17" s="212"/>
      <c r="Z17" s="191" t="s">
        <v>91</v>
      </c>
      <c r="AA17" s="212"/>
      <c r="AB17" s="191" t="s">
        <v>91</v>
      </c>
      <c r="AC17" s="212"/>
      <c r="AD17" s="189"/>
      <c r="AE17" s="212"/>
      <c r="AF17" s="189"/>
      <c r="AG17" s="212"/>
      <c r="AH17" s="192"/>
      <c r="AI17" s="212"/>
      <c r="AJ17" s="192"/>
      <c r="AK17" s="212"/>
      <c r="AL17" s="189"/>
      <c r="AM17" s="212"/>
      <c r="AN17" s="189"/>
      <c r="AO17" s="212"/>
      <c r="AP17" s="189"/>
      <c r="AQ17" s="212"/>
      <c r="AR17" s="189"/>
      <c r="AS17" s="212"/>
      <c r="AT17" s="193"/>
      <c r="AU17" s="128"/>
    </row>
    <row r="18" spans="2:47" s="108" customFormat="1" x14ac:dyDescent="0.3">
      <c r="B18" s="223" t="s">
        <v>350</v>
      </c>
      <c r="C18" s="225"/>
      <c r="D18" s="186"/>
      <c r="E18" s="212"/>
      <c r="F18" s="187"/>
      <c r="G18" s="212"/>
      <c r="H18" s="187"/>
      <c r="I18" s="212"/>
      <c r="J18" s="188"/>
      <c r="K18" s="195"/>
      <c r="L18" s="188"/>
      <c r="M18" s="212"/>
      <c r="N18" s="189"/>
      <c r="O18" s="196"/>
      <c r="P18" s="189"/>
      <c r="Q18" s="212"/>
      <c r="R18" s="191" t="s">
        <v>87</v>
      </c>
      <c r="S18" s="212"/>
      <c r="T18" s="191" t="s">
        <v>87</v>
      </c>
      <c r="U18" s="225"/>
      <c r="V18" s="191" t="s">
        <v>88</v>
      </c>
      <c r="W18" s="212"/>
      <c r="X18" s="191" t="s">
        <v>88</v>
      </c>
      <c r="Y18" s="212"/>
      <c r="Z18" s="191" t="s">
        <v>91</v>
      </c>
      <c r="AA18" s="212"/>
      <c r="AB18" s="191" t="s">
        <v>91</v>
      </c>
      <c r="AC18" s="212"/>
      <c r="AD18" s="189"/>
      <c r="AE18" s="212"/>
      <c r="AF18" s="189"/>
      <c r="AG18" s="212"/>
      <c r="AH18" s="192"/>
      <c r="AI18" s="212"/>
      <c r="AJ18" s="192"/>
      <c r="AK18" s="212"/>
      <c r="AL18" s="189"/>
      <c r="AM18" s="212"/>
      <c r="AN18" s="189"/>
      <c r="AO18" s="212"/>
      <c r="AP18" s="189"/>
      <c r="AQ18" s="212"/>
      <c r="AR18" s="189"/>
      <c r="AS18" s="212"/>
      <c r="AT18" s="193"/>
      <c r="AU18" s="128"/>
    </row>
    <row r="19" spans="2:47" s="108" customFormat="1" x14ac:dyDescent="0.3">
      <c r="B19" s="224" t="s">
        <v>351</v>
      </c>
      <c r="C19" s="225"/>
      <c r="D19" s="186"/>
      <c r="E19" s="212"/>
      <c r="F19" s="187"/>
      <c r="G19" s="212"/>
      <c r="H19" s="187"/>
      <c r="I19" s="212"/>
      <c r="J19" s="188"/>
      <c r="K19" s="195"/>
      <c r="L19" s="188"/>
      <c r="M19" s="212"/>
      <c r="N19" s="189"/>
      <c r="O19" s="196"/>
      <c r="P19" s="189"/>
      <c r="Q19" s="212"/>
      <c r="R19" s="191" t="s">
        <v>87</v>
      </c>
      <c r="S19" s="212"/>
      <c r="T19" s="191" t="s">
        <v>87</v>
      </c>
      <c r="U19" s="225"/>
      <c r="V19" s="191" t="s">
        <v>88</v>
      </c>
      <c r="W19" s="212"/>
      <c r="X19" s="191" t="s">
        <v>88</v>
      </c>
      <c r="Y19" s="212"/>
      <c r="Z19" s="191" t="s">
        <v>91</v>
      </c>
      <c r="AA19" s="212"/>
      <c r="AB19" s="191" t="s">
        <v>91</v>
      </c>
      <c r="AC19" s="212"/>
      <c r="AD19" s="189"/>
      <c r="AE19" s="212"/>
      <c r="AF19" s="189"/>
      <c r="AG19" s="212"/>
      <c r="AH19" s="192"/>
      <c r="AI19" s="212"/>
      <c r="AJ19" s="192"/>
      <c r="AK19" s="212"/>
      <c r="AL19" s="189"/>
      <c r="AM19" s="212"/>
      <c r="AN19" s="189"/>
      <c r="AO19" s="212"/>
      <c r="AP19" s="189"/>
      <c r="AQ19" s="212"/>
      <c r="AR19" s="189"/>
      <c r="AS19" s="212"/>
      <c r="AT19" s="193"/>
      <c r="AU19" s="128"/>
    </row>
    <row r="20" spans="2:47" s="108" customFormat="1" x14ac:dyDescent="0.3">
      <c r="B20" s="223" t="s">
        <v>352</v>
      </c>
      <c r="C20" s="225"/>
      <c r="D20" s="186"/>
      <c r="E20" s="212"/>
      <c r="F20" s="187"/>
      <c r="G20" s="212"/>
      <c r="H20" s="187"/>
      <c r="I20" s="212"/>
      <c r="J20" s="188"/>
      <c r="K20" s="195"/>
      <c r="L20" s="188"/>
      <c r="M20" s="212"/>
      <c r="N20" s="189"/>
      <c r="O20" s="196"/>
      <c r="P20" s="189"/>
      <c r="Q20" s="212"/>
      <c r="R20" s="191" t="s">
        <v>87</v>
      </c>
      <c r="S20" s="212"/>
      <c r="T20" s="191" t="s">
        <v>87</v>
      </c>
      <c r="U20" s="225"/>
      <c r="V20" s="191" t="s">
        <v>88</v>
      </c>
      <c r="W20" s="212"/>
      <c r="X20" s="191" t="s">
        <v>88</v>
      </c>
      <c r="Y20" s="212"/>
      <c r="Z20" s="191" t="s">
        <v>91</v>
      </c>
      <c r="AA20" s="212"/>
      <c r="AB20" s="191" t="s">
        <v>91</v>
      </c>
      <c r="AC20" s="212"/>
      <c r="AD20" s="189"/>
      <c r="AE20" s="212"/>
      <c r="AF20" s="189"/>
      <c r="AG20" s="212"/>
      <c r="AH20" s="192"/>
      <c r="AI20" s="212"/>
      <c r="AJ20" s="192"/>
      <c r="AK20" s="212"/>
      <c r="AL20" s="189"/>
      <c r="AM20" s="212"/>
      <c r="AN20" s="189"/>
      <c r="AO20" s="212"/>
      <c r="AP20" s="189"/>
      <c r="AQ20" s="212"/>
      <c r="AR20" s="189"/>
      <c r="AS20" s="212"/>
      <c r="AT20" s="193"/>
      <c r="AU20" s="128"/>
    </row>
    <row r="21" spans="2:47" s="108" customFormat="1" x14ac:dyDescent="0.3">
      <c r="B21" s="224" t="s">
        <v>353</v>
      </c>
      <c r="C21" s="225"/>
      <c r="D21" s="186"/>
      <c r="E21" s="212"/>
      <c r="F21" s="187"/>
      <c r="G21" s="212"/>
      <c r="H21" s="187"/>
      <c r="I21" s="212"/>
      <c r="J21" s="188"/>
      <c r="K21" s="195"/>
      <c r="L21" s="188"/>
      <c r="M21" s="212"/>
      <c r="N21" s="189"/>
      <c r="O21" s="196"/>
      <c r="P21" s="189"/>
      <c r="Q21" s="212"/>
      <c r="R21" s="191" t="s">
        <v>87</v>
      </c>
      <c r="S21" s="212"/>
      <c r="T21" s="191" t="s">
        <v>87</v>
      </c>
      <c r="U21" s="225"/>
      <c r="V21" s="191" t="s">
        <v>88</v>
      </c>
      <c r="W21" s="212"/>
      <c r="X21" s="191" t="s">
        <v>88</v>
      </c>
      <c r="Y21" s="212"/>
      <c r="Z21" s="191" t="s">
        <v>91</v>
      </c>
      <c r="AA21" s="212"/>
      <c r="AB21" s="191" t="s">
        <v>91</v>
      </c>
      <c r="AC21" s="212"/>
      <c r="AD21" s="189"/>
      <c r="AE21" s="212"/>
      <c r="AF21" s="189"/>
      <c r="AG21" s="212"/>
      <c r="AH21" s="192"/>
      <c r="AI21" s="212"/>
      <c r="AJ21" s="192"/>
      <c r="AK21" s="212"/>
      <c r="AL21" s="189"/>
      <c r="AM21" s="212"/>
      <c r="AN21" s="189"/>
      <c r="AO21" s="212"/>
      <c r="AP21" s="189"/>
      <c r="AQ21" s="212"/>
      <c r="AR21" s="189"/>
      <c r="AS21" s="212"/>
      <c r="AT21" s="193"/>
      <c r="AU21" s="128"/>
    </row>
    <row r="22" spans="2:47" s="108" customFormat="1" x14ac:dyDescent="0.3">
      <c r="B22" s="223" t="s">
        <v>354</v>
      </c>
      <c r="C22" s="225"/>
      <c r="D22" s="186"/>
      <c r="E22" s="212"/>
      <c r="F22" s="187"/>
      <c r="G22" s="212"/>
      <c r="H22" s="187"/>
      <c r="I22" s="212"/>
      <c r="J22" s="188"/>
      <c r="K22" s="195"/>
      <c r="L22" s="188"/>
      <c r="M22" s="212"/>
      <c r="N22" s="189"/>
      <c r="O22" s="196"/>
      <c r="P22" s="189"/>
      <c r="Q22" s="212"/>
      <c r="R22" s="191" t="s">
        <v>87</v>
      </c>
      <c r="S22" s="212"/>
      <c r="T22" s="191" t="s">
        <v>87</v>
      </c>
      <c r="U22" s="225"/>
      <c r="V22" s="191" t="s">
        <v>88</v>
      </c>
      <c r="W22" s="212"/>
      <c r="X22" s="191" t="s">
        <v>88</v>
      </c>
      <c r="Y22" s="212"/>
      <c r="Z22" s="191" t="s">
        <v>91</v>
      </c>
      <c r="AA22" s="212"/>
      <c r="AB22" s="191" t="s">
        <v>91</v>
      </c>
      <c r="AC22" s="212"/>
      <c r="AD22" s="189"/>
      <c r="AE22" s="212"/>
      <c r="AF22" s="189"/>
      <c r="AG22" s="212"/>
      <c r="AH22" s="192"/>
      <c r="AI22" s="212"/>
      <c r="AJ22" s="192"/>
      <c r="AK22" s="212"/>
      <c r="AL22" s="189"/>
      <c r="AM22" s="212"/>
      <c r="AN22" s="189"/>
      <c r="AO22" s="212"/>
      <c r="AP22" s="189"/>
      <c r="AQ22" s="212"/>
      <c r="AR22" s="189"/>
      <c r="AS22" s="212"/>
      <c r="AT22" s="193"/>
      <c r="AU22" s="128"/>
    </row>
    <row r="23" spans="2:47" s="108" customFormat="1" x14ac:dyDescent="0.3">
      <c r="B23" s="224" t="s">
        <v>355</v>
      </c>
      <c r="C23" s="225"/>
      <c r="D23" s="186"/>
      <c r="E23" s="212"/>
      <c r="F23" s="187"/>
      <c r="G23" s="212"/>
      <c r="H23" s="187"/>
      <c r="I23" s="212"/>
      <c r="J23" s="188"/>
      <c r="K23" s="195"/>
      <c r="L23" s="188"/>
      <c r="M23" s="212"/>
      <c r="N23" s="189"/>
      <c r="O23" s="196"/>
      <c r="P23" s="189"/>
      <c r="Q23" s="212"/>
      <c r="R23" s="191" t="s">
        <v>87</v>
      </c>
      <c r="S23" s="212"/>
      <c r="T23" s="191" t="s">
        <v>87</v>
      </c>
      <c r="U23" s="225"/>
      <c r="V23" s="191" t="s">
        <v>88</v>
      </c>
      <c r="W23" s="212"/>
      <c r="X23" s="191" t="s">
        <v>88</v>
      </c>
      <c r="Y23" s="212"/>
      <c r="Z23" s="191" t="s">
        <v>91</v>
      </c>
      <c r="AA23" s="212"/>
      <c r="AB23" s="191" t="s">
        <v>91</v>
      </c>
      <c r="AC23" s="212"/>
      <c r="AD23" s="189"/>
      <c r="AE23" s="212"/>
      <c r="AF23" s="189"/>
      <c r="AG23" s="212"/>
      <c r="AH23" s="192"/>
      <c r="AI23" s="212"/>
      <c r="AJ23" s="192"/>
      <c r="AK23" s="212"/>
      <c r="AL23" s="189"/>
      <c r="AM23" s="212"/>
      <c r="AN23" s="189"/>
      <c r="AO23" s="212"/>
      <c r="AP23" s="189"/>
      <c r="AQ23" s="212"/>
      <c r="AR23" s="189"/>
      <c r="AS23" s="212"/>
      <c r="AT23" s="193"/>
      <c r="AU23" s="128"/>
    </row>
    <row r="24" spans="2:47" s="108" customFormat="1" x14ac:dyDescent="0.3">
      <c r="B24" s="223" t="s">
        <v>356</v>
      </c>
      <c r="C24" s="225"/>
      <c r="D24" s="186"/>
      <c r="E24" s="212"/>
      <c r="F24" s="187"/>
      <c r="G24" s="212"/>
      <c r="H24" s="187"/>
      <c r="I24" s="212"/>
      <c r="J24" s="188"/>
      <c r="K24" s="195"/>
      <c r="L24" s="188"/>
      <c r="M24" s="212"/>
      <c r="N24" s="189"/>
      <c r="O24" s="196"/>
      <c r="P24" s="189"/>
      <c r="Q24" s="212"/>
      <c r="R24" s="191" t="s">
        <v>87</v>
      </c>
      <c r="S24" s="212"/>
      <c r="T24" s="191" t="s">
        <v>87</v>
      </c>
      <c r="U24" s="225"/>
      <c r="V24" s="191" t="s">
        <v>88</v>
      </c>
      <c r="W24" s="212"/>
      <c r="X24" s="191" t="s">
        <v>88</v>
      </c>
      <c r="Y24" s="212"/>
      <c r="Z24" s="191" t="s">
        <v>91</v>
      </c>
      <c r="AA24" s="212"/>
      <c r="AB24" s="191" t="s">
        <v>91</v>
      </c>
      <c r="AC24" s="212"/>
      <c r="AD24" s="189"/>
      <c r="AE24" s="212"/>
      <c r="AF24" s="189"/>
      <c r="AG24" s="212"/>
      <c r="AH24" s="192"/>
      <c r="AI24" s="212"/>
      <c r="AJ24" s="192"/>
      <c r="AK24" s="212"/>
      <c r="AL24" s="189"/>
      <c r="AM24" s="212"/>
      <c r="AN24" s="189"/>
      <c r="AO24" s="212"/>
      <c r="AP24" s="189"/>
      <c r="AQ24" s="212"/>
      <c r="AR24" s="189"/>
      <c r="AS24" s="212"/>
      <c r="AT24" s="193"/>
      <c r="AU24" s="128"/>
    </row>
    <row r="25" spans="2:47" s="108" customFormat="1" x14ac:dyDescent="0.3">
      <c r="B25" s="224" t="s">
        <v>357</v>
      </c>
      <c r="C25" s="225"/>
      <c r="D25" s="186"/>
      <c r="E25" s="212"/>
      <c r="F25" s="187"/>
      <c r="G25" s="212"/>
      <c r="H25" s="187"/>
      <c r="I25" s="212"/>
      <c r="J25" s="188"/>
      <c r="K25" s="195"/>
      <c r="L25" s="188"/>
      <c r="M25" s="212"/>
      <c r="N25" s="189"/>
      <c r="O25" s="196"/>
      <c r="P25" s="189"/>
      <c r="Q25" s="212"/>
      <c r="R25" s="191" t="s">
        <v>87</v>
      </c>
      <c r="S25" s="212"/>
      <c r="T25" s="191" t="s">
        <v>87</v>
      </c>
      <c r="U25" s="225"/>
      <c r="V25" s="191" t="s">
        <v>88</v>
      </c>
      <c r="W25" s="212"/>
      <c r="X25" s="191" t="s">
        <v>88</v>
      </c>
      <c r="Y25" s="212"/>
      <c r="Z25" s="191" t="s">
        <v>91</v>
      </c>
      <c r="AA25" s="212"/>
      <c r="AB25" s="191" t="s">
        <v>91</v>
      </c>
      <c r="AC25" s="212"/>
      <c r="AD25" s="189"/>
      <c r="AE25" s="212"/>
      <c r="AF25" s="189"/>
      <c r="AG25" s="212"/>
      <c r="AH25" s="192"/>
      <c r="AI25" s="212"/>
      <c r="AJ25" s="192"/>
      <c r="AK25" s="212"/>
      <c r="AL25" s="189"/>
      <c r="AM25" s="212"/>
      <c r="AN25" s="189"/>
      <c r="AO25" s="212"/>
      <c r="AP25" s="189"/>
      <c r="AQ25" s="212"/>
      <c r="AR25" s="189"/>
      <c r="AS25" s="212"/>
      <c r="AT25" s="193"/>
      <c r="AU25" s="128"/>
    </row>
    <row r="26" spans="2:47" s="108" customFormat="1" x14ac:dyDescent="0.3">
      <c r="B26" s="223" t="s">
        <v>358</v>
      </c>
      <c r="C26" s="225"/>
      <c r="D26" s="186"/>
      <c r="E26" s="212"/>
      <c r="F26" s="187"/>
      <c r="G26" s="212"/>
      <c r="H26" s="187"/>
      <c r="I26" s="212"/>
      <c r="J26" s="188"/>
      <c r="K26" s="195"/>
      <c r="L26" s="188"/>
      <c r="M26" s="212"/>
      <c r="N26" s="189"/>
      <c r="O26" s="196"/>
      <c r="P26" s="189"/>
      <c r="Q26" s="212"/>
      <c r="R26" s="191" t="s">
        <v>87</v>
      </c>
      <c r="S26" s="212"/>
      <c r="T26" s="191" t="s">
        <v>87</v>
      </c>
      <c r="U26" s="225"/>
      <c r="V26" s="191" t="s">
        <v>88</v>
      </c>
      <c r="W26" s="212"/>
      <c r="X26" s="191" t="s">
        <v>88</v>
      </c>
      <c r="Y26" s="212"/>
      <c r="Z26" s="191" t="s">
        <v>91</v>
      </c>
      <c r="AA26" s="212"/>
      <c r="AB26" s="191" t="s">
        <v>91</v>
      </c>
      <c r="AC26" s="212"/>
      <c r="AD26" s="189"/>
      <c r="AE26" s="212"/>
      <c r="AF26" s="189"/>
      <c r="AG26" s="212"/>
      <c r="AH26" s="192"/>
      <c r="AI26" s="212"/>
      <c r="AJ26" s="192"/>
      <c r="AK26" s="212"/>
      <c r="AL26" s="189"/>
      <c r="AM26" s="212"/>
      <c r="AN26" s="189"/>
      <c r="AO26" s="212"/>
      <c r="AP26" s="189"/>
      <c r="AQ26" s="212"/>
      <c r="AR26" s="189"/>
      <c r="AS26" s="212"/>
      <c r="AT26" s="193"/>
      <c r="AU26" s="128"/>
    </row>
    <row r="27" spans="2:47" s="108" customFormat="1" x14ac:dyDescent="0.3">
      <c r="B27" s="224" t="s">
        <v>359</v>
      </c>
      <c r="C27" s="225"/>
      <c r="D27" s="186"/>
      <c r="E27" s="212"/>
      <c r="F27" s="187"/>
      <c r="G27" s="212"/>
      <c r="H27" s="187"/>
      <c r="I27" s="212"/>
      <c r="J27" s="188"/>
      <c r="K27" s="195"/>
      <c r="L27" s="188"/>
      <c r="M27" s="212"/>
      <c r="N27" s="189"/>
      <c r="O27" s="196"/>
      <c r="P27" s="189"/>
      <c r="Q27" s="212"/>
      <c r="R27" s="191" t="s">
        <v>87</v>
      </c>
      <c r="S27" s="212"/>
      <c r="T27" s="191" t="s">
        <v>87</v>
      </c>
      <c r="U27" s="225"/>
      <c r="V27" s="191" t="s">
        <v>88</v>
      </c>
      <c r="W27" s="212"/>
      <c r="X27" s="191" t="s">
        <v>88</v>
      </c>
      <c r="Y27" s="212"/>
      <c r="Z27" s="191" t="s">
        <v>91</v>
      </c>
      <c r="AA27" s="212"/>
      <c r="AB27" s="191" t="s">
        <v>91</v>
      </c>
      <c r="AC27" s="212"/>
      <c r="AD27" s="189"/>
      <c r="AE27" s="212"/>
      <c r="AF27" s="189"/>
      <c r="AG27" s="212"/>
      <c r="AH27" s="192"/>
      <c r="AI27" s="212"/>
      <c r="AJ27" s="192"/>
      <c r="AK27" s="212"/>
      <c r="AL27" s="189"/>
      <c r="AM27" s="212"/>
      <c r="AN27" s="189"/>
      <c r="AO27" s="212"/>
      <c r="AP27" s="189"/>
      <c r="AQ27" s="212"/>
      <c r="AR27" s="189"/>
      <c r="AS27" s="212"/>
      <c r="AT27" s="193"/>
      <c r="AU27" s="128"/>
    </row>
    <row r="28" spans="2:47" s="108" customFormat="1" x14ac:dyDescent="0.3">
      <c r="B28" s="223" t="s">
        <v>360</v>
      </c>
      <c r="C28" s="225"/>
      <c r="D28" s="186"/>
      <c r="E28" s="212"/>
      <c r="F28" s="187"/>
      <c r="G28" s="212"/>
      <c r="H28" s="187"/>
      <c r="I28" s="212"/>
      <c r="J28" s="188"/>
      <c r="K28" s="195"/>
      <c r="L28" s="188"/>
      <c r="M28" s="212"/>
      <c r="N28" s="189"/>
      <c r="O28" s="196"/>
      <c r="P28" s="189"/>
      <c r="Q28" s="212"/>
      <c r="R28" s="191" t="s">
        <v>87</v>
      </c>
      <c r="S28" s="212"/>
      <c r="T28" s="191" t="s">
        <v>87</v>
      </c>
      <c r="U28" s="225"/>
      <c r="V28" s="191" t="s">
        <v>88</v>
      </c>
      <c r="W28" s="212"/>
      <c r="X28" s="191" t="s">
        <v>88</v>
      </c>
      <c r="Y28" s="212"/>
      <c r="Z28" s="191" t="s">
        <v>91</v>
      </c>
      <c r="AA28" s="212"/>
      <c r="AB28" s="191" t="s">
        <v>91</v>
      </c>
      <c r="AC28" s="212"/>
      <c r="AD28" s="189"/>
      <c r="AE28" s="212"/>
      <c r="AF28" s="189"/>
      <c r="AG28" s="212"/>
      <c r="AH28" s="192"/>
      <c r="AI28" s="212"/>
      <c r="AJ28" s="192"/>
      <c r="AK28" s="212"/>
      <c r="AL28" s="189"/>
      <c r="AM28" s="212"/>
      <c r="AN28" s="189"/>
      <c r="AO28" s="212"/>
      <c r="AP28" s="189"/>
      <c r="AQ28" s="212"/>
      <c r="AR28" s="189"/>
      <c r="AS28" s="212"/>
      <c r="AT28" s="193"/>
      <c r="AU28" s="128"/>
    </row>
    <row r="29" spans="2:47" s="108" customFormat="1" x14ac:dyDescent="0.3">
      <c r="B29" s="224" t="s">
        <v>361</v>
      </c>
      <c r="C29" s="225"/>
      <c r="D29" s="186"/>
      <c r="E29" s="212"/>
      <c r="F29" s="187"/>
      <c r="G29" s="212"/>
      <c r="H29" s="187"/>
      <c r="I29" s="212"/>
      <c r="J29" s="188"/>
      <c r="K29" s="195"/>
      <c r="L29" s="188"/>
      <c r="M29" s="212"/>
      <c r="N29" s="189"/>
      <c r="O29" s="196"/>
      <c r="P29" s="189"/>
      <c r="Q29" s="212"/>
      <c r="R29" s="191" t="s">
        <v>87</v>
      </c>
      <c r="S29" s="212"/>
      <c r="T29" s="191" t="s">
        <v>87</v>
      </c>
      <c r="U29" s="225"/>
      <c r="V29" s="191" t="s">
        <v>88</v>
      </c>
      <c r="W29" s="212"/>
      <c r="X29" s="191" t="s">
        <v>88</v>
      </c>
      <c r="Y29" s="212"/>
      <c r="Z29" s="191" t="s">
        <v>91</v>
      </c>
      <c r="AA29" s="212"/>
      <c r="AB29" s="191" t="s">
        <v>91</v>
      </c>
      <c r="AC29" s="212"/>
      <c r="AD29" s="189"/>
      <c r="AE29" s="212"/>
      <c r="AF29" s="189"/>
      <c r="AG29" s="212"/>
      <c r="AH29" s="192"/>
      <c r="AI29" s="212"/>
      <c r="AJ29" s="192"/>
      <c r="AK29" s="212"/>
      <c r="AL29" s="189"/>
      <c r="AM29" s="212"/>
      <c r="AN29" s="189"/>
      <c r="AO29" s="212"/>
      <c r="AP29" s="189"/>
      <c r="AQ29" s="212"/>
      <c r="AR29" s="189"/>
      <c r="AS29" s="212"/>
      <c r="AT29" s="193"/>
      <c r="AU29" s="128"/>
    </row>
    <row r="30" spans="2:47" s="108" customFormat="1" x14ac:dyDescent="0.3">
      <c r="B30" s="223" t="s">
        <v>362</v>
      </c>
      <c r="C30" s="225"/>
      <c r="D30" s="186"/>
      <c r="E30" s="212"/>
      <c r="F30" s="187"/>
      <c r="G30" s="212"/>
      <c r="H30" s="187"/>
      <c r="I30" s="212"/>
      <c r="J30" s="188"/>
      <c r="K30" s="195"/>
      <c r="L30" s="188"/>
      <c r="M30" s="212"/>
      <c r="N30" s="189"/>
      <c r="O30" s="196"/>
      <c r="P30" s="189"/>
      <c r="Q30" s="212"/>
      <c r="R30" s="191" t="s">
        <v>87</v>
      </c>
      <c r="S30" s="212"/>
      <c r="T30" s="191" t="s">
        <v>87</v>
      </c>
      <c r="U30" s="225"/>
      <c r="V30" s="191" t="s">
        <v>88</v>
      </c>
      <c r="W30" s="212"/>
      <c r="X30" s="191" t="s">
        <v>88</v>
      </c>
      <c r="Y30" s="212"/>
      <c r="Z30" s="191" t="s">
        <v>91</v>
      </c>
      <c r="AA30" s="212"/>
      <c r="AB30" s="191" t="s">
        <v>91</v>
      </c>
      <c r="AC30" s="212"/>
      <c r="AD30" s="189"/>
      <c r="AE30" s="212"/>
      <c r="AF30" s="189"/>
      <c r="AG30" s="212"/>
      <c r="AH30" s="192"/>
      <c r="AI30" s="212"/>
      <c r="AJ30" s="192"/>
      <c r="AK30" s="212"/>
      <c r="AL30" s="189"/>
      <c r="AM30" s="212"/>
      <c r="AN30" s="189"/>
      <c r="AO30" s="212"/>
      <c r="AP30" s="189"/>
      <c r="AQ30" s="212"/>
      <c r="AR30" s="189"/>
      <c r="AS30" s="212"/>
      <c r="AT30" s="193"/>
      <c r="AU30" s="128"/>
    </row>
    <row r="31" spans="2:47" s="108" customFormat="1" x14ac:dyDescent="0.3">
      <c r="B31" s="224" t="s">
        <v>363</v>
      </c>
      <c r="C31" s="225"/>
      <c r="D31" s="186"/>
      <c r="E31" s="212"/>
      <c r="F31" s="187"/>
      <c r="G31" s="212"/>
      <c r="H31" s="187"/>
      <c r="I31" s="212"/>
      <c r="J31" s="188"/>
      <c r="K31" s="195"/>
      <c r="L31" s="188"/>
      <c r="M31" s="212"/>
      <c r="N31" s="189"/>
      <c r="O31" s="196"/>
      <c r="P31" s="189"/>
      <c r="Q31" s="212"/>
      <c r="R31" s="191" t="s">
        <v>87</v>
      </c>
      <c r="S31" s="212"/>
      <c r="T31" s="191" t="s">
        <v>87</v>
      </c>
      <c r="U31" s="225"/>
      <c r="V31" s="191" t="s">
        <v>88</v>
      </c>
      <c r="W31" s="212"/>
      <c r="X31" s="191" t="s">
        <v>88</v>
      </c>
      <c r="Y31" s="212"/>
      <c r="Z31" s="191" t="s">
        <v>91</v>
      </c>
      <c r="AA31" s="212"/>
      <c r="AB31" s="191" t="s">
        <v>91</v>
      </c>
      <c r="AC31" s="212"/>
      <c r="AD31" s="189"/>
      <c r="AE31" s="212"/>
      <c r="AF31" s="189"/>
      <c r="AG31" s="212"/>
      <c r="AH31" s="192"/>
      <c r="AI31" s="212"/>
      <c r="AJ31" s="192"/>
      <c r="AK31" s="212"/>
      <c r="AL31" s="189"/>
      <c r="AM31" s="212"/>
      <c r="AN31" s="189"/>
      <c r="AO31" s="212"/>
      <c r="AP31" s="189"/>
      <c r="AQ31" s="212"/>
      <c r="AR31" s="189"/>
      <c r="AS31" s="212"/>
      <c r="AT31" s="193"/>
      <c r="AU31" s="128"/>
    </row>
    <row r="32" spans="2:47" s="108" customFormat="1" x14ac:dyDescent="0.3">
      <c r="B32" s="223" t="s">
        <v>364</v>
      </c>
      <c r="C32" s="225"/>
      <c r="D32" s="186"/>
      <c r="E32" s="212"/>
      <c r="F32" s="187"/>
      <c r="G32" s="212"/>
      <c r="H32" s="187"/>
      <c r="I32" s="212"/>
      <c r="J32" s="188"/>
      <c r="K32" s="195"/>
      <c r="L32" s="188"/>
      <c r="M32" s="212"/>
      <c r="N32" s="189"/>
      <c r="O32" s="196"/>
      <c r="P32" s="189"/>
      <c r="Q32" s="212"/>
      <c r="R32" s="191" t="s">
        <v>87</v>
      </c>
      <c r="S32" s="212"/>
      <c r="T32" s="191" t="s">
        <v>87</v>
      </c>
      <c r="U32" s="225"/>
      <c r="V32" s="191" t="s">
        <v>88</v>
      </c>
      <c r="W32" s="212"/>
      <c r="X32" s="191" t="s">
        <v>88</v>
      </c>
      <c r="Y32" s="212"/>
      <c r="Z32" s="191" t="s">
        <v>91</v>
      </c>
      <c r="AA32" s="212"/>
      <c r="AB32" s="191" t="s">
        <v>91</v>
      </c>
      <c r="AC32" s="212"/>
      <c r="AD32" s="189"/>
      <c r="AE32" s="212"/>
      <c r="AF32" s="189"/>
      <c r="AG32" s="212"/>
      <c r="AH32" s="192"/>
      <c r="AI32" s="212"/>
      <c r="AJ32" s="192"/>
      <c r="AK32" s="212"/>
      <c r="AL32" s="189"/>
      <c r="AM32" s="212"/>
      <c r="AN32" s="189"/>
      <c r="AO32" s="212"/>
      <c r="AP32" s="189"/>
      <c r="AQ32" s="212"/>
      <c r="AR32" s="189"/>
      <c r="AS32" s="212"/>
      <c r="AT32" s="193"/>
      <c r="AU32" s="128"/>
    </row>
    <row r="33" spans="2:47" s="108" customFormat="1" x14ac:dyDescent="0.3">
      <c r="B33" s="224" t="s">
        <v>365</v>
      </c>
      <c r="C33" s="225"/>
      <c r="D33" s="186"/>
      <c r="E33" s="212"/>
      <c r="F33" s="187"/>
      <c r="G33" s="212"/>
      <c r="H33" s="187"/>
      <c r="I33" s="212"/>
      <c r="J33" s="188"/>
      <c r="K33" s="195"/>
      <c r="L33" s="188"/>
      <c r="M33" s="212"/>
      <c r="N33" s="189"/>
      <c r="O33" s="196"/>
      <c r="P33" s="189"/>
      <c r="Q33" s="212"/>
      <c r="R33" s="191" t="s">
        <v>87</v>
      </c>
      <c r="S33" s="212"/>
      <c r="T33" s="191" t="s">
        <v>87</v>
      </c>
      <c r="U33" s="225"/>
      <c r="V33" s="191" t="s">
        <v>88</v>
      </c>
      <c r="W33" s="212"/>
      <c r="X33" s="191" t="s">
        <v>88</v>
      </c>
      <c r="Y33" s="212"/>
      <c r="Z33" s="191" t="s">
        <v>91</v>
      </c>
      <c r="AA33" s="212"/>
      <c r="AB33" s="191" t="s">
        <v>91</v>
      </c>
      <c r="AC33" s="212"/>
      <c r="AD33" s="189"/>
      <c r="AE33" s="212"/>
      <c r="AF33" s="189"/>
      <c r="AG33" s="212"/>
      <c r="AH33" s="192"/>
      <c r="AI33" s="212"/>
      <c r="AJ33" s="192"/>
      <c r="AK33" s="212"/>
      <c r="AL33" s="189"/>
      <c r="AM33" s="212"/>
      <c r="AN33" s="189"/>
      <c r="AO33" s="212"/>
      <c r="AP33" s="189"/>
      <c r="AQ33" s="212"/>
      <c r="AR33" s="189"/>
      <c r="AS33" s="212"/>
      <c r="AT33" s="193"/>
      <c r="AU33" s="128"/>
    </row>
    <row r="34" spans="2:47" s="108" customFormat="1" x14ac:dyDescent="0.3">
      <c r="B34" s="223" t="s">
        <v>366</v>
      </c>
      <c r="C34" s="225"/>
      <c r="D34" s="186"/>
      <c r="E34" s="212"/>
      <c r="F34" s="187"/>
      <c r="G34" s="212"/>
      <c r="H34" s="187"/>
      <c r="I34" s="212"/>
      <c r="J34" s="188"/>
      <c r="K34" s="195"/>
      <c r="L34" s="188"/>
      <c r="M34" s="212"/>
      <c r="N34" s="189"/>
      <c r="O34" s="196"/>
      <c r="P34" s="189"/>
      <c r="Q34" s="212"/>
      <c r="R34" s="191" t="s">
        <v>87</v>
      </c>
      <c r="S34" s="212"/>
      <c r="T34" s="191" t="s">
        <v>87</v>
      </c>
      <c r="U34" s="225"/>
      <c r="V34" s="191" t="s">
        <v>88</v>
      </c>
      <c r="W34" s="212"/>
      <c r="X34" s="191" t="s">
        <v>88</v>
      </c>
      <c r="Y34" s="212"/>
      <c r="Z34" s="191" t="s">
        <v>91</v>
      </c>
      <c r="AA34" s="212"/>
      <c r="AB34" s="191" t="s">
        <v>91</v>
      </c>
      <c r="AC34" s="212"/>
      <c r="AD34" s="189"/>
      <c r="AE34" s="212"/>
      <c r="AF34" s="189"/>
      <c r="AG34" s="212"/>
      <c r="AH34" s="192"/>
      <c r="AI34" s="212"/>
      <c r="AJ34" s="192"/>
      <c r="AK34" s="212"/>
      <c r="AL34" s="189"/>
      <c r="AM34" s="212"/>
      <c r="AN34" s="189"/>
      <c r="AO34" s="212"/>
      <c r="AP34" s="189"/>
      <c r="AQ34" s="212"/>
      <c r="AR34" s="189"/>
      <c r="AS34" s="212"/>
      <c r="AT34" s="193"/>
      <c r="AU34" s="128"/>
    </row>
    <row r="35" spans="2:47" s="108" customFormat="1" x14ac:dyDescent="0.3">
      <c r="B35" s="224" t="s">
        <v>367</v>
      </c>
      <c r="C35" s="225"/>
      <c r="D35" s="186"/>
      <c r="E35" s="212"/>
      <c r="F35" s="187"/>
      <c r="G35" s="212"/>
      <c r="H35" s="187"/>
      <c r="I35" s="212"/>
      <c r="J35" s="188"/>
      <c r="K35" s="195"/>
      <c r="L35" s="188"/>
      <c r="M35" s="212"/>
      <c r="N35" s="189"/>
      <c r="O35" s="196"/>
      <c r="P35" s="189"/>
      <c r="Q35" s="212"/>
      <c r="R35" s="191" t="s">
        <v>87</v>
      </c>
      <c r="S35" s="212"/>
      <c r="T35" s="191" t="s">
        <v>87</v>
      </c>
      <c r="U35" s="225"/>
      <c r="V35" s="191" t="s">
        <v>88</v>
      </c>
      <c r="W35" s="212"/>
      <c r="X35" s="191" t="s">
        <v>88</v>
      </c>
      <c r="Y35" s="212"/>
      <c r="Z35" s="191" t="s">
        <v>91</v>
      </c>
      <c r="AA35" s="212"/>
      <c r="AB35" s="191" t="s">
        <v>91</v>
      </c>
      <c r="AC35" s="212"/>
      <c r="AD35" s="189"/>
      <c r="AE35" s="212"/>
      <c r="AF35" s="189"/>
      <c r="AG35" s="212"/>
      <c r="AH35" s="192"/>
      <c r="AI35" s="212"/>
      <c r="AJ35" s="192"/>
      <c r="AK35" s="212"/>
      <c r="AL35" s="189"/>
      <c r="AM35" s="212"/>
      <c r="AN35" s="189"/>
      <c r="AO35" s="212"/>
      <c r="AP35" s="189"/>
      <c r="AQ35" s="212"/>
      <c r="AR35" s="189"/>
      <c r="AS35" s="212"/>
      <c r="AT35" s="193"/>
      <c r="AU35" s="128"/>
    </row>
    <row r="36" spans="2:47" s="108" customFormat="1" x14ac:dyDescent="0.3">
      <c r="B36" s="223" t="s">
        <v>368</v>
      </c>
      <c r="C36" s="225"/>
      <c r="D36" s="186"/>
      <c r="E36" s="212"/>
      <c r="F36" s="187"/>
      <c r="G36" s="212"/>
      <c r="H36" s="187"/>
      <c r="I36" s="212"/>
      <c r="J36" s="188"/>
      <c r="K36" s="195"/>
      <c r="L36" s="188"/>
      <c r="M36" s="212"/>
      <c r="N36" s="189"/>
      <c r="O36" s="196"/>
      <c r="P36" s="189"/>
      <c r="Q36" s="212"/>
      <c r="R36" s="191" t="s">
        <v>87</v>
      </c>
      <c r="S36" s="212"/>
      <c r="T36" s="191" t="s">
        <v>87</v>
      </c>
      <c r="U36" s="225"/>
      <c r="V36" s="191" t="s">
        <v>88</v>
      </c>
      <c r="W36" s="212"/>
      <c r="X36" s="191" t="s">
        <v>88</v>
      </c>
      <c r="Y36" s="212"/>
      <c r="Z36" s="191" t="s">
        <v>91</v>
      </c>
      <c r="AA36" s="212"/>
      <c r="AB36" s="191" t="s">
        <v>91</v>
      </c>
      <c r="AC36" s="212"/>
      <c r="AD36" s="189"/>
      <c r="AE36" s="212"/>
      <c r="AF36" s="189"/>
      <c r="AG36" s="212"/>
      <c r="AH36" s="192"/>
      <c r="AI36" s="212"/>
      <c r="AJ36" s="192"/>
      <c r="AK36" s="212"/>
      <c r="AL36" s="189"/>
      <c r="AM36" s="212"/>
      <c r="AN36" s="189"/>
      <c r="AO36" s="212"/>
      <c r="AP36" s="189"/>
      <c r="AQ36" s="212"/>
      <c r="AR36" s="189"/>
      <c r="AS36" s="212"/>
      <c r="AT36" s="193"/>
      <c r="AU36" s="128"/>
    </row>
    <row r="37" spans="2:47" s="108" customFormat="1" x14ac:dyDescent="0.3">
      <c r="B37" s="224" t="s">
        <v>369</v>
      </c>
      <c r="C37" s="225"/>
      <c r="D37" s="186"/>
      <c r="E37" s="212"/>
      <c r="F37" s="187"/>
      <c r="G37" s="212"/>
      <c r="H37" s="187"/>
      <c r="I37" s="212"/>
      <c r="J37" s="188"/>
      <c r="K37" s="195"/>
      <c r="L37" s="188"/>
      <c r="M37" s="212"/>
      <c r="N37" s="189"/>
      <c r="O37" s="196"/>
      <c r="P37" s="189"/>
      <c r="Q37" s="212"/>
      <c r="R37" s="191" t="s">
        <v>87</v>
      </c>
      <c r="S37" s="212"/>
      <c r="T37" s="191" t="s">
        <v>87</v>
      </c>
      <c r="U37" s="225"/>
      <c r="V37" s="191" t="s">
        <v>88</v>
      </c>
      <c r="W37" s="212"/>
      <c r="X37" s="191" t="s">
        <v>88</v>
      </c>
      <c r="Y37" s="212"/>
      <c r="Z37" s="191" t="s">
        <v>91</v>
      </c>
      <c r="AA37" s="212"/>
      <c r="AB37" s="191" t="s">
        <v>91</v>
      </c>
      <c r="AC37" s="212"/>
      <c r="AD37" s="189"/>
      <c r="AE37" s="212"/>
      <c r="AF37" s="189"/>
      <c r="AG37" s="212"/>
      <c r="AH37" s="192"/>
      <c r="AI37" s="212"/>
      <c r="AJ37" s="192"/>
      <c r="AK37" s="212"/>
      <c r="AL37" s="189"/>
      <c r="AM37" s="212"/>
      <c r="AN37" s="189"/>
      <c r="AO37" s="212"/>
      <c r="AP37" s="189"/>
      <c r="AQ37" s="212"/>
      <c r="AR37" s="189"/>
      <c r="AS37" s="212"/>
      <c r="AT37" s="193"/>
      <c r="AU37" s="128"/>
    </row>
    <row r="38" spans="2:47" s="108" customFormat="1" x14ac:dyDescent="0.3">
      <c r="B38" s="223" t="s">
        <v>370</v>
      </c>
      <c r="C38" s="225"/>
      <c r="D38" s="186"/>
      <c r="E38" s="212"/>
      <c r="F38" s="187"/>
      <c r="G38" s="212"/>
      <c r="H38" s="187"/>
      <c r="I38" s="212"/>
      <c r="J38" s="188"/>
      <c r="K38" s="195"/>
      <c r="L38" s="188"/>
      <c r="M38" s="212"/>
      <c r="N38" s="189"/>
      <c r="O38" s="196"/>
      <c r="P38" s="189"/>
      <c r="Q38" s="212"/>
      <c r="R38" s="191" t="s">
        <v>87</v>
      </c>
      <c r="S38" s="212"/>
      <c r="T38" s="191" t="s">
        <v>87</v>
      </c>
      <c r="U38" s="225"/>
      <c r="V38" s="191" t="s">
        <v>88</v>
      </c>
      <c r="W38" s="212"/>
      <c r="X38" s="191" t="s">
        <v>88</v>
      </c>
      <c r="Y38" s="212"/>
      <c r="Z38" s="191" t="s">
        <v>91</v>
      </c>
      <c r="AA38" s="212"/>
      <c r="AB38" s="191" t="s">
        <v>91</v>
      </c>
      <c r="AC38" s="212"/>
      <c r="AD38" s="189"/>
      <c r="AE38" s="212"/>
      <c r="AF38" s="189"/>
      <c r="AG38" s="212"/>
      <c r="AH38" s="192"/>
      <c r="AI38" s="212"/>
      <c r="AJ38" s="192"/>
      <c r="AK38" s="212"/>
      <c r="AL38" s="189"/>
      <c r="AM38" s="212"/>
      <c r="AN38" s="189"/>
      <c r="AO38" s="212"/>
      <c r="AP38" s="189"/>
      <c r="AQ38" s="212"/>
      <c r="AR38" s="189"/>
      <c r="AS38" s="212"/>
      <c r="AT38" s="193"/>
      <c r="AU38" s="128"/>
    </row>
    <row r="39" spans="2:47" s="108" customFormat="1" x14ac:dyDescent="0.3">
      <c r="B39" s="224" t="s">
        <v>371</v>
      </c>
      <c r="C39" s="225"/>
      <c r="D39" s="186"/>
      <c r="E39" s="212"/>
      <c r="F39" s="187"/>
      <c r="G39" s="212"/>
      <c r="H39" s="187"/>
      <c r="I39" s="212"/>
      <c r="J39" s="188"/>
      <c r="K39" s="195"/>
      <c r="L39" s="188"/>
      <c r="M39" s="212"/>
      <c r="N39" s="189"/>
      <c r="O39" s="196"/>
      <c r="P39" s="189"/>
      <c r="Q39" s="212"/>
      <c r="R39" s="191" t="s">
        <v>87</v>
      </c>
      <c r="S39" s="212"/>
      <c r="T39" s="191" t="s">
        <v>87</v>
      </c>
      <c r="U39" s="225"/>
      <c r="V39" s="191" t="s">
        <v>88</v>
      </c>
      <c r="W39" s="212"/>
      <c r="X39" s="191" t="s">
        <v>88</v>
      </c>
      <c r="Y39" s="212"/>
      <c r="Z39" s="191" t="s">
        <v>91</v>
      </c>
      <c r="AA39" s="212"/>
      <c r="AB39" s="191" t="s">
        <v>91</v>
      </c>
      <c r="AC39" s="212"/>
      <c r="AD39" s="189"/>
      <c r="AE39" s="212"/>
      <c r="AF39" s="189"/>
      <c r="AG39" s="212"/>
      <c r="AH39" s="192"/>
      <c r="AI39" s="212"/>
      <c r="AJ39" s="192"/>
      <c r="AK39" s="212"/>
      <c r="AL39" s="189"/>
      <c r="AM39" s="212"/>
      <c r="AN39" s="189"/>
      <c r="AO39" s="212"/>
      <c r="AP39" s="189"/>
      <c r="AQ39" s="212"/>
      <c r="AR39" s="189"/>
      <c r="AS39" s="212"/>
      <c r="AT39" s="193"/>
      <c r="AU39" s="128"/>
    </row>
    <row r="40" spans="2:47" s="108" customFormat="1" x14ac:dyDescent="0.3">
      <c r="B40" s="223" t="s">
        <v>372</v>
      </c>
      <c r="C40" s="225"/>
      <c r="D40" s="186"/>
      <c r="E40" s="212"/>
      <c r="F40" s="187"/>
      <c r="G40" s="212"/>
      <c r="H40" s="187"/>
      <c r="I40" s="212"/>
      <c r="J40" s="188"/>
      <c r="K40" s="195"/>
      <c r="L40" s="188"/>
      <c r="M40" s="212"/>
      <c r="N40" s="189"/>
      <c r="O40" s="196"/>
      <c r="P40" s="189"/>
      <c r="Q40" s="212"/>
      <c r="R40" s="191" t="s">
        <v>87</v>
      </c>
      <c r="S40" s="212"/>
      <c r="T40" s="191" t="s">
        <v>87</v>
      </c>
      <c r="U40" s="225"/>
      <c r="V40" s="191" t="s">
        <v>88</v>
      </c>
      <c r="W40" s="212"/>
      <c r="X40" s="191" t="s">
        <v>88</v>
      </c>
      <c r="Y40" s="212"/>
      <c r="Z40" s="191" t="s">
        <v>91</v>
      </c>
      <c r="AA40" s="212"/>
      <c r="AB40" s="191" t="s">
        <v>91</v>
      </c>
      <c r="AC40" s="212"/>
      <c r="AD40" s="189"/>
      <c r="AE40" s="212"/>
      <c r="AF40" s="189"/>
      <c r="AG40" s="212"/>
      <c r="AH40" s="192"/>
      <c r="AI40" s="212"/>
      <c r="AJ40" s="192"/>
      <c r="AK40" s="212"/>
      <c r="AL40" s="189"/>
      <c r="AM40" s="212"/>
      <c r="AN40" s="189"/>
      <c r="AO40" s="212"/>
      <c r="AP40" s="189"/>
      <c r="AQ40" s="212"/>
      <c r="AR40" s="189"/>
      <c r="AS40" s="212"/>
      <c r="AT40" s="193"/>
      <c r="AU40" s="128"/>
    </row>
    <row r="41" spans="2:47" s="108" customFormat="1" x14ac:dyDescent="0.3">
      <c r="B41" s="224" t="s">
        <v>373</v>
      </c>
      <c r="C41" s="225"/>
      <c r="D41" s="186"/>
      <c r="E41" s="212"/>
      <c r="F41" s="187"/>
      <c r="G41" s="212"/>
      <c r="H41" s="187"/>
      <c r="I41" s="212"/>
      <c r="J41" s="188"/>
      <c r="K41" s="195"/>
      <c r="L41" s="188"/>
      <c r="M41" s="212"/>
      <c r="N41" s="189"/>
      <c r="O41" s="196"/>
      <c r="P41" s="189"/>
      <c r="Q41" s="212"/>
      <c r="R41" s="191" t="s">
        <v>87</v>
      </c>
      <c r="S41" s="212"/>
      <c r="T41" s="191" t="s">
        <v>87</v>
      </c>
      <c r="U41" s="225"/>
      <c r="V41" s="191" t="s">
        <v>88</v>
      </c>
      <c r="W41" s="212"/>
      <c r="X41" s="191" t="s">
        <v>88</v>
      </c>
      <c r="Y41" s="212"/>
      <c r="Z41" s="191" t="s">
        <v>91</v>
      </c>
      <c r="AA41" s="212"/>
      <c r="AB41" s="191" t="s">
        <v>91</v>
      </c>
      <c r="AC41" s="212"/>
      <c r="AD41" s="189"/>
      <c r="AE41" s="212"/>
      <c r="AF41" s="189"/>
      <c r="AG41" s="212"/>
      <c r="AH41" s="192"/>
      <c r="AI41" s="212"/>
      <c r="AJ41" s="192"/>
      <c r="AK41" s="212"/>
      <c r="AL41" s="189"/>
      <c r="AM41" s="212"/>
      <c r="AN41" s="189"/>
      <c r="AO41" s="212"/>
      <c r="AP41" s="189"/>
      <c r="AQ41" s="212"/>
      <c r="AR41" s="189"/>
      <c r="AS41" s="212"/>
      <c r="AT41" s="193"/>
      <c r="AU41" s="128"/>
    </row>
    <row r="42" spans="2:47" s="108" customFormat="1" x14ac:dyDescent="0.3">
      <c r="B42" s="223" t="s">
        <v>374</v>
      </c>
      <c r="C42" s="225"/>
      <c r="D42" s="186"/>
      <c r="E42" s="212"/>
      <c r="F42" s="187"/>
      <c r="G42" s="212"/>
      <c r="H42" s="187"/>
      <c r="I42" s="212"/>
      <c r="J42" s="188"/>
      <c r="K42" s="195"/>
      <c r="L42" s="188"/>
      <c r="M42" s="212"/>
      <c r="N42" s="189"/>
      <c r="O42" s="196"/>
      <c r="P42" s="189"/>
      <c r="Q42" s="212"/>
      <c r="R42" s="191" t="s">
        <v>87</v>
      </c>
      <c r="S42" s="212"/>
      <c r="T42" s="191" t="s">
        <v>87</v>
      </c>
      <c r="U42" s="225"/>
      <c r="V42" s="191" t="s">
        <v>88</v>
      </c>
      <c r="W42" s="212"/>
      <c r="X42" s="191" t="s">
        <v>88</v>
      </c>
      <c r="Y42" s="212"/>
      <c r="Z42" s="191" t="s">
        <v>91</v>
      </c>
      <c r="AA42" s="212"/>
      <c r="AB42" s="191" t="s">
        <v>91</v>
      </c>
      <c r="AC42" s="212"/>
      <c r="AD42" s="189"/>
      <c r="AE42" s="212"/>
      <c r="AF42" s="189"/>
      <c r="AG42" s="212"/>
      <c r="AH42" s="192"/>
      <c r="AI42" s="212"/>
      <c r="AJ42" s="192"/>
      <c r="AK42" s="212"/>
      <c r="AL42" s="189"/>
      <c r="AM42" s="212"/>
      <c r="AN42" s="189"/>
      <c r="AO42" s="212"/>
      <c r="AP42" s="189"/>
      <c r="AQ42" s="212"/>
      <c r="AR42" s="189"/>
      <c r="AS42" s="212"/>
      <c r="AT42" s="193"/>
      <c r="AU42" s="128"/>
    </row>
    <row r="43" spans="2:47" s="108" customFormat="1" x14ac:dyDescent="0.3">
      <c r="B43" s="224" t="s">
        <v>375</v>
      </c>
      <c r="C43" s="225"/>
      <c r="D43" s="186"/>
      <c r="E43" s="212"/>
      <c r="F43" s="187"/>
      <c r="G43" s="212"/>
      <c r="H43" s="187"/>
      <c r="I43" s="212"/>
      <c r="J43" s="188"/>
      <c r="K43" s="195"/>
      <c r="L43" s="188"/>
      <c r="M43" s="212"/>
      <c r="N43" s="189"/>
      <c r="O43" s="196"/>
      <c r="P43" s="189"/>
      <c r="Q43" s="212"/>
      <c r="R43" s="191" t="s">
        <v>87</v>
      </c>
      <c r="S43" s="212"/>
      <c r="T43" s="191" t="s">
        <v>87</v>
      </c>
      <c r="U43" s="225"/>
      <c r="V43" s="191" t="s">
        <v>88</v>
      </c>
      <c r="W43" s="212"/>
      <c r="X43" s="191" t="s">
        <v>88</v>
      </c>
      <c r="Y43" s="212"/>
      <c r="Z43" s="191" t="s">
        <v>91</v>
      </c>
      <c r="AA43" s="212"/>
      <c r="AB43" s="191" t="s">
        <v>91</v>
      </c>
      <c r="AC43" s="212"/>
      <c r="AD43" s="189"/>
      <c r="AE43" s="212"/>
      <c r="AF43" s="189"/>
      <c r="AG43" s="212"/>
      <c r="AH43" s="192"/>
      <c r="AI43" s="212"/>
      <c r="AJ43" s="192"/>
      <c r="AK43" s="212"/>
      <c r="AL43" s="189"/>
      <c r="AM43" s="212"/>
      <c r="AN43" s="189"/>
      <c r="AO43" s="212"/>
      <c r="AP43" s="189"/>
      <c r="AQ43" s="212"/>
      <c r="AR43" s="189"/>
      <c r="AS43" s="212"/>
      <c r="AT43" s="193"/>
      <c r="AU43" s="128"/>
    </row>
    <row r="44" spans="2:47" s="108" customFormat="1" x14ac:dyDescent="0.3">
      <c r="B44" s="223" t="s">
        <v>376</v>
      </c>
      <c r="C44" s="225"/>
      <c r="D44" s="186"/>
      <c r="E44" s="212"/>
      <c r="F44" s="187"/>
      <c r="G44" s="212"/>
      <c r="H44" s="187"/>
      <c r="I44" s="212"/>
      <c r="J44" s="188"/>
      <c r="K44" s="195"/>
      <c r="L44" s="188"/>
      <c r="M44" s="212"/>
      <c r="N44" s="189"/>
      <c r="O44" s="196"/>
      <c r="P44" s="189"/>
      <c r="Q44" s="212"/>
      <c r="R44" s="191" t="s">
        <v>87</v>
      </c>
      <c r="S44" s="212"/>
      <c r="T44" s="191" t="s">
        <v>87</v>
      </c>
      <c r="U44" s="225"/>
      <c r="V44" s="191" t="s">
        <v>88</v>
      </c>
      <c r="W44" s="212"/>
      <c r="X44" s="191" t="s">
        <v>88</v>
      </c>
      <c r="Y44" s="212"/>
      <c r="Z44" s="191" t="s">
        <v>91</v>
      </c>
      <c r="AA44" s="212"/>
      <c r="AB44" s="191" t="s">
        <v>91</v>
      </c>
      <c r="AC44" s="212"/>
      <c r="AD44" s="189"/>
      <c r="AE44" s="212"/>
      <c r="AF44" s="189"/>
      <c r="AG44" s="212"/>
      <c r="AH44" s="192"/>
      <c r="AI44" s="212"/>
      <c r="AJ44" s="192"/>
      <c r="AK44" s="212"/>
      <c r="AL44" s="189"/>
      <c r="AM44" s="212"/>
      <c r="AN44" s="189"/>
      <c r="AO44" s="212"/>
      <c r="AP44" s="189"/>
      <c r="AQ44" s="212"/>
      <c r="AR44" s="189"/>
      <c r="AS44" s="212"/>
      <c r="AT44" s="193"/>
      <c r="AU44" s="128"/>
    </row>
    <row r="45" spans="2:47" s="108" customFormat="1" x14ac:dyDescent="0.3">
      <c r="B45" s="224" t="s">
        <v>377</v>
      </c>
      <c r="C45" s="225"/>
      <c r="D45" s="186"/>
      <c r="E45" s="212"/>
      <c r="F45" s="187"/>
      <c r="G45" s="212"/>
      <c r="H45" s="187"/>
      <c r="I45" s="212"/>
      <c r="J45" s="188"/>
      <c r="K45" s="195"/>
      <c r="L45" s="188"/>
      <c r="M45" s="212"/>
      <c r="N45" s="189"/>
      <c r="O45" s="196"/>
      <c r="P45" s="189"/>
      <c r="Q45" s="212"/>
      <c r="R45" s="191" t="s">
        <v>87</v>
      </c>
      <c r="S45" s="212"/>
      <c r="T45" s="191" t="s">
        <v>87</v>
      </c>
      <c r="U45" s="225"/>
      <c r="V45" s="191" t="s">
        <v>88</v>
      </c>
      <c r="W45" s="212"/>
      <c r="X45" s="191" t="s">
        <v>88</v>
      </c>
      <c r="Y45" s="212"/>
      <c r="Z45" s="191" t="s">
        <v>91</v>
      </c>
      <c r="AA45" s="212"/>
      <c r="AB45" s="191" t="s">
        <v>91</v>
      </c>
      <c r="AC45" s="212"/>
      <c r="AD45" s="189"/>
      <c r="AE45" s="212"/>
      <c r="AF45" s="189"/>
      <c r="AG45" s="212"/>
      <c r="AH45" s="192"/>
      <c r="AI45" s="212"/>
      <c r="AJ45" s="192"/>
      <c r="AK45" s="212"/>
      <c r="AL45" s="189"/>
      <c r="AM45" s="212"/>
      <c r="AN45" s="189"/>
      <c r="AO45" s="212"/>
      <c r="AP45" s="189"/>
      <c r="AQ45" s="212"/>
      <c r="AR45" s="189"/>
      <c r="AS45" s="212"/>
      <c r="AT45" s="193"/>
      <c r="AU45" s="128"/>
    </row>
    <row r="46" spans="2:47" s="108" customFormat="1" x14ac:dyDescent="0.3">
      <c r="B46" s="223" t="s">
        <v>378</v>
      </c>
      <c r="C46" s="225"/>
      <c r="D46" s="186"/>
      <c r="E46" s="212"/>
      <c r="F46" s="187"/>
      <c r="G46" s="212"/>
      <c r="H46" s="187"/>
      <c r="I46" s="212"/>
      <c r="J46" s="188"/>
      <c r="K46" s="195"/>
      <c r="L46" s="188"/>
      <c r="M46" s="212"/>
      <c r="N46" s="189"/>
      <c r="O46" s="196"/>
      <c r="P46" s="189"/>
      <c r="Q46" s="212"/>
      <c r="R46" s="191" t="s">
        <v>87</v>
      </c>
      <c r="S46" s="212"/>
      <c r="T46" s="191" t="s">
        <v>87</v>
      </c>
      <c r="U46" s="225"/>
      <c r="V46" s="191" t="s">
        <v>88</v>
      </c>
      <c r="W46" s="212"/>
      <c r="X46" s="191" t="s">
        <v>88</v>
      </c>
      <c r="Y46" s="212"/>
      <c r="Z46" s="191" t="s">
        <v>91</v>
      </c>
      <c r="AA46" s="212"/>
      <c r="AB46" s="191" t="s">
        <v>91</v>
      </c>
      <c r="AC46" s="212"/>
      <c r="AD46" s="189"/>
      <c r="AE46" s="212"/>
      <c r="AF46" s="189"/>
      <c r="AG46" s="212"/>
      <c r="AH46" s="192"/>
      <c r="AI46" s="212"/>
      <c r="AJ46" s="192"/>
      <c r="AK46" s="212"/>
      <c r="AL46" s="189"/>
      <c r="AM46" s="212"/>
      <c r="AN46" s="189"/>
      <c r="AO46" s="212"/>
      <c r="AP46" s="189"/>
      <c r="AQ46" s="212"/>
      <c r="AR46" s="189"/>
      <c r="AS46" s="212"/>
      <c r="AT46" s="193"/>
      <c r="AU46" s="128"/>
    </row>
    <row r="47" spans="2:47" s="108" customFormat="1" x14ac:dyDescent="0.3">
      <c r="B47" s="224" t="s">
        <v>379</v>
      </c>
      <c r="C47" s="225"/>
      <c r="D47" s="186"/>
      <c r="E47" s="212"/>
      <c r="F47" s="187"/>
      <c r="G47" s="212"/>
      <c r="H47" s="187"/>
      <c r="I47" s="212"/>
      <c r="J47" s="188"/>
      <c r="K47" s="195"/>
      <c r="L47" s="188"/>
      <c r="M47" s="212"/>
      <c r="N47" s="189"/>
      <c r="O47" s="196"/>
      <c r="P47" s="189"/>
      <c r="Q47" s="212"/>
      <c r="R47" s="191" t="s">
        <v>87</v>
      </c>
      <c r="S47" s="212"/>
      <c r="T47" s="191" t="s">
        <v>87</v>
      </c>
      <c r="U47" s="225"/>
      <c r="V47" s="191" t="s">
        <v>88</v>
      </c>
      <c r="W47" s="212"/>
      <c r="X47" s="191" t="s">
        <v>88</v>
      </c>
      <c r="Y47" s="212"/>
      <c r="Z47" s="191" t="s">
        <v>91</v>
      </c>
      <c r="AA47" s="212"/>
      <c r="AB47" s="191" t="s">
        <v>91</v>
      </c>
      <c r="AC47" s="212"/>
      <c r="AD47" s="189"/>
      <c r="AE47" s="212"/>
      <c r="AF47" s="189"/>
      <c r="AG47" s="212"/>
      <c r="AH47" s="192"/>
      <c r="AI47" s="212"/>
      <c r="AJ47" s="192"/>
      <c r="AK47" s="212"/>
      <c r="AL47" s="189"/>
      <c r="AM47" s="212"/>
      <c r="AN47" s="189"/>
      <c r="AO47" s="212"/>
      <c r="AP47" s="189"/>
      <c r="AQ47" s="212"/>
      <c r="AR47" s="189"/>
      <c r="AS47" s="212"/>
      <c r="AT47" s="193"/>
      <c r="AU47" s="128"/>
    </row>
    <row r="48" spans="2:47" s="108" customFormat="1" x14ac:dyDescent="0.3">
      <c r="B48" s="223" t="s">
        <v>380</v>
      </c>
      <c r="C48" s="225"/>
      <c r="D48" s="186"/>
      <c r="E48" s="212"/>
      <c r="F48" s="187"/>
      <c r="G48" s="212"/>
      <c r="H48" s="187"/>
      <c r="I48" s="212"/>
      <c r="J48" s="188"/>
      <c r="K48" s="195"/>
      <c r="L48" s="188"/>
      <c r="M48" s="212"/>
      <c r="N48" s="189"/>
      <c r="O48" s="196"/>
      <c r="P48" s="189"/>
      <c r="Q48" s="212"/>
      <c r="R48" s="191" t="s">
        <v>87</v>
      </c>
      <c r="S48" s="212"/>
      <c r="T48" s="191" t="s">
        <v>87</v>
      </c>
      <c r="U48" s="225"/>
      <c r="V48" s="191" t="s">
        <v>88</v>
      </c>
      <c r="W48" s="212"/>
      <c r="X48" s="191" t="s">
        <v>88</v>
      </c>
      <c r="Y48" s="212"/>
      <c r="Z48" s="191" t="s">
        <v>91</v>
      </c>
      <c r="AA48" s="212"/>
      <c r="AB48" s="191" t="s">
        <v>91</v>
      </c>
      <c r="AC48" s="212"/>
      <c r="AD48" s="189"/>
      <c r="AE48" s="212"/>
      <c r="AF48" s="189"/>
      <c r="AG48" s="212"/>
      <c r="AH48" s="192"/>
      <c r="AI48" s="212"/>
      <c r="AJ48" s="192"/>
      <c r="AK48" s="212"/>
      <c r="AL48" s="189"/>
      <c r="AM48" s="212"/>
      <c r="AN48" s="189"/>
      <c r="AO48" s="212"/>
      <c r="AP48" s="189"/>
      <c r="AQ48" s="212"/>
      <c r="AR48" s="189"/>
      <c r="AS48" s="212"/>
      <c r="AT48" s="193"/>
      <c r="AU48" s="128"/>
    </row>
    <row r="49" spans="2:47" s="108" customFormat="1" x14ac:dyDescent="0.3">
      <c r="B49" s="224" t="s">
        <v>381</v>
      </c>
      <c r="C49" s="225"/>
      <c r="D49" s="186"/>
      <c r="E49" s="212"/>
      <c r="F49" s="187"/>
      <c r="G49" s="212"/>
      <c r="H49" s="187"/>
      <c r="I49" s="212"/>
      <c r="J49" s="188"/>
      <c r="K49" s="195"/>
      <c r="L49" s="188"/>
      <c r="M49" s="212"/>
      <c r="N49" s="189"/>
      <c r="O49" s="196"/>
      <c r="P49" s="189"/>
      <c r="Q49" s="212"/>
      <c r="R49" s="191" t="s">
        <v>87</v>
      </c>
      <c r="S49" s="212"/>
      <c r="T49" s="191" t="s">
        <v>87</v>
      </c>
      <c r="U49" s="225"/>
      <c r="V49" s="191" t="s">
        <v>88</v>
      </c>
      <c r="W49" s="212"/>
      <c r="X49" s="191" t="s">
        <v>88</v>
      </c>
      <c r="Y49" s="212"/>
      <c r="Z49" s="191" t="s">
        <v>91</v>
      </c>
      <c r="AA49" s="212"/>
      <c r="AB49" s="191" t="s">
        <v>91</v>
      </c>
      <c r="AC49" s="212"/>
      <c r="AD49" s="189"/>
      <c r="AE49" s="212"/>
      <c r="AF49" s="189"/>
      <c r="AG49" s="212"/>
      <c r="AH49" s="192"/>
      <c r="AI49" s="212"/>
      <c r="AJ49" s="192"/>
      <c r="AK49" s="212"/>
      <c r="AL49" s="189"/>
      <c r="AM49" s="212"/>
      <c r="AN49" s="189"/>
      <c r="AO49" s="212"/>
      <c r="AP49" s="189"/>
      <c r="AQ49" s="212"/>
      <c r="AR49" s="189"/>
      <c r="AS49" s="212"/>
      <c r="AT49" s="193"/>
      <c r="AU49" s="128"/>
    </row>
    <row r="50" spans="2:47" s="108" customFormat="1" x14ac:dyDescent="0.3">
      <c r="B50" s="223" t="s">
        <v>382</v>
      </c>
      <c r="C50" s="225"/>
      <c r="D50" s="186"/>
      <c r="E50" s="212"/>
      <c r="F50" s="187"/>
      <c r="G50" s="212"/>
      <c r="H50" s="187"/>
      <c r="I50" s="212"/>
      <c r="J50" s="188"/>
      <c r="K50" s="195"/>
      <c r="L50" s="188"/>
      <c r="M50" s="212"/>
      <c r="N50" s="189"/>
      <c r="O50" s="196"/>
      <c r="P50" s="189"/>
      <c r="Q50" s="212"/>
      <c r="R50" s="191" t="s">
        <v>87</v>
      </c>
      <c r="S50" s="212"/>
      <c r="T50" s="191" t="s">
        <v>87</v>
      </c>
      <c r="U50" s="225"/>
      <c r="V50" s="191" t="s">
        <v>88</v>
      </c>
      <c r="W50" s="212"/>
      <c r="X50" s="191" t="s">
        <v>88</v>
      </c>
      <c r="Y50" s="212"/>
      <c r="Z50" s="191" t="s">
        <v>91</v>
      </c>
      <c r="AA50" s="212"/>
      <c r="AB50" s="191" t="s">
        <v>91</v>
      </c>
      <c r="AC50" s="212"/>
      <c r="AD50" s="189"/>
      <c r="AE50" s="212"/>
      <c r="AF50" s="189"/>
      <c r="AG50" s="212"/>
      <c r="AH50" s="192"/>
      <c r="AI50" s="212"/>
      <c r="AJ50" s="192"/>
      <c r="AK50" s="212"/>
      <c r="AL50" s="189"/>
      <c r="AM50" s="212"/>
      <c r="AN50" s="189"/>
      <c r="AO50" s="212"/>
      <c r="AP50" s="189"/>
      <c r="AQ50" s="212"/>
      <c r="AR50" s="189"/>
      <c r="AS50" s="212"/>
      <c r="AT50" s="193"/>
      <c r="AU50" s="128"/>
    </row>
    <row r="51" spans="2:47" s="108" customFormat="1" x14ac:dyDescent="0.3">
      <c r="B51" s="224" t="s">
        <v>383</v>
      </c>
      <c r="C51" s="225"/>
      <c r="D51" s="186"/>
      <c r="E51" s="212"/>
      <c r="F51" s="187"/>
      <c r="G51" s="212"/>
      <c r="H51" s="187"/>
      <c r="I51" s="212"/>
      <c r="J51" s="188"/>
      <c r="K51" s="195"/>
      <c r="L51" s="188"/>
      <c r="M51" s="212"/>
      <c r="N51" s="189"/>
      <c r="O51" s="196"/>
      <c r="P51" s="189"/>
      <c r="Q51" s="212"/>
      <c r="R51" s="191" t="s">
        <v>87</v>
      </c>
      <c r="S51" s="212"/>
      <c r="T51" s="191" t="s">
        <v>87</v>
      </c>
      <c r="U51" s="225"/>
      <c r="V51" s="191" t="s">
        <v>88</v>
      </c>
      <c r="W51" s="212"/>
      <c r="X51" s="191" t="s">
        <v>88</v>
      </c>
      <c r="Y51" s="212"/>
      <c r="Z51" s="191" t="s">
        <v>91</v>
      </c>
      <c r="AA51" s="212"/>
      <c r="AB51" s="191" t="s">
        <v>91</v>
      </c>
      <c r="AC51" s="212"/>
      <c r="AD51" s="189"/>
      <c r="AE51" s="212"/>
      <c r="AF51" s="189"/>
      <c r="AG51" s="212"/>
      <c r="AH51" s="192"/>
      <c r="AI51" s="212"/>
      <c r="AJ51" s="192"/>
      <c r="AK51" s="212"/>
      <c r="AL51" s="189"/>
      <c r="AM51" s="212"/>
      <c r="AN51" s="189"/>
      <c r="AO51" s="212"/>
      <c r="AP51" s="189"/>
      <c r="AQ51" s="212"/>
      <c r="AR51" s="189"/>
      <c r="AS51" s="212"/>
      <c r="AT51" s="193"/>
      <c r="AU51" s="128"/>
    </row>
    <row r="52" spans="2:47" s="108" customFormat="1" x14ac:dyDescent="0.3">
      <c r="B52" s="223" t="s">
        <v>384</v>
      </c>
      <c r="C52" s="225"/>
      <c r="D52" s="186"/>
      <c r="E52" s="212"/>
      <c r="F52" s="187"/>
      <c r="G52" s="212"/>
      <c r="H52" s="187"/>
      <c r="I52" s="212"/>
      <c r="J52" s="188"/>
      <c r="K52" s="195"/>
      <c r="L52" s="188"/>
      <c r="M52" s="212"/>
      <c r="N52" s="189"/>
      <c r="O52" s="196"/>
      <c r="P52" s="189"/>
      <c r="Q52" s="212"/>
      <c r="R52" s="191" t="s">
        <v>87</v>
      </c>
      <c r="S52" s="212"/>
      <c r="T52" s="191" t="s">
        <v>87</v>
      </c>
      <c r="U52" s="225"/>
      <c r="V52" s="191" t="s">
        <v>88</v>
      </c>
      <c r="W52" s="212"/>
      <c r="X52" s="191" t="s">
        <v>88</v>
      </c>
      <c r="Y52" s="212"/>
      <c r="Z52" s="191" t="s">
        <v>91</v>
      </c>
      <c r="AA52" s="212"/>
      <c r="AB52" s="191" t="s">
        <v>91</v>
      </c>
      <c r="AC52" s="212"/>
      <c r="AD52" s="189"/>
      <c r="AE52" s="212"/>
      <c r="AF52" s="189"/>
      <c r="AG52" s="212"/>
      <c r="AH52" s="192"/>
      <c r="AI52" s="212"/>
      <c r="AJ52" s="192"/>
      <c r="AK52" s="212"/>
      <c r="AL52" s="189"/>
      <c r="AM52" s="212"/>
      <c r="AN52" s="189"/>
      <c r="AO52" s="212"/>
      <c r="AP52" s="189"/>
      <c r="AQ52" s="212"/>
      <c r="AR52" s="189"/>
      <c r="AS52" s="212"/>
      <c r="AT52" s="193"/>
      <c r="AU52" s="128"/>
    </row>
    <row r="53" spans="2:47" s="108" customFormat="1" x14ac:dyDescent="0.3">
      <c r="B53" s="224" t="s">
        <v>385</v>
      </c>
      <c r="C53" s="225"/>
      <c r="D53" s="186"/>
      <c r="E53" s="212"/>
      <c r="F53" s="187"/>
      <c r="G53" s="212"/>
      <c r="H53" s="187"/>
      <c r="I53" s="212"/>
      <c r="J53" s="188"/>
      <c r="K53" s="195"/>
      <c r="L53" s="188"/>
      <c r="M53" s="212"/>
      <c r="N53" s="189"/>
      <c r="O53" s="196"/>
      <c r="P53" s="189"/>
      <c r="Q53" s="212"/>
      <c r="R53" s="191" t="s">
        <v>87</v>
      </c>
      <c r="S53" s="212"/>
      <c r="T53" s="191" t="s">
        <v>87</v>
      </c>
      <c r="U53" s="225"/>
      <c r="V53" s="191" t="s">
        <v>88</v>
      </c>
      <c r="W53" s="212"/>
      <c r="X53" s="191" t="s">
        <v>88</v>
      </c>
      <c r="Y53" s="212"/>
      <c r="Z53" s="191" t="s">
        <v>91</v>
      </c>
      <c r="AA53" s="212"/>
      <c r="AB53" s="191" t="s">
        <v>91</v>
      </c>
      <c r="AC53" s="212"/>
      <c r="AD53" s="189"/>
      <c r="AE53" s="212"/>
      <c r="AF53" s="189"/>
      <c r="AG53" s="212"/>
      <c r="AH53" s="192"/>
      <c r="AI53" s="212"/>
      <c r="AJ53" s="192"/>
      <c r="AK53" s="212"/>
      <c r="AL53" s="189"/>
      <c r="AM53" s="212"/>
      <c r="AN53" s="189"/>
      <c r="AO53" s="212"/>
      <c r="AP53" s="189"/>
      <c r="AQ53" s="212"/>
      <c r="AR53" s="189"/>
      <c r="AS53" s="212"/>
      <c r="AT53" s="193"/>
      <c r="AU53" s="128"/>
    </row>
    <row r="54" spans="2:47" s="108" customFormat="1" x14ac:dyDescent="0.3">
      <c r="B54" s="223" t="s">
        <v>386</v>
      </c>
      <c r="C54" s="225"/>
      <c r="D54" s="186"/>
      <c r="E54" s="212"/>
      <c r="F54" s="187"/>
      <c r="G54" s="212"/>
      <c r="H54" s="187"/>
      <c r="I54" s="212"/>
      <c r="J54" s="188"/>
      <c r="K54" s="195"/>
      <c r="L54" s="188"/>
      <c r="M54" s="212"/>
      <c r="N54" s="189"/>
      <c r="O54" s="196"/>
      <c r="P54" s="189"/>
      <c r="Q54" s="212"/>
      <c r="R54" s="191" t="s">
        <v>87</v>
      </c>
      <c r="S54" s="212"/>
      <c r="T54" s="191" t="s">
        <v>87</v>
      </c>
      <c r="U54" s="225"/>
      <c r="V54" s="191" t="s">
        <v>88</v>
      </c>
      <c r="W54" s="212"/>
      <c r="X54" s="191" t="s">
        <v>88</v>
      </c>
      <c r="Y54" s="212"/>
      <c r="Z54" s="191" t="s">
        <v>91</v>
      </c>
      <c r="AA54" s="212"/>
      <c r="AB54" s="191" t="s">
        <v>91</v>
      </c>
      <c r="AC54" s="212"/>
      <c r="AD54" s="189"/>
      <c r="AE54" s="212"/>
      <c r="AF54" s="189"/>
      <c r="AG54" s="212"/>
      <c r="AH54" s="192"/>
      <c r="AI54" s="212"/>
      <c r="AJ54" s="192"/>
      <c r="AK54" s="212"/>
      <c r="AL54" s="189"/>
      <c r="AM54" s="212"/>
      <c r="AN54" s="189"/>
      <c r="AO54" s="212"/>
      <c r="AP54" s="189"/>
      <c r="AQ54" s="212"/>
      <c r="AR54" s="189"/>
      <c r="AS54" s="212"/>
      <c r="AT54" s="193"/>
      <c r="AU54" s="128"/>
    </row>
    <row r="55" spans="2:47" s="108" customFormat="1" x14ac:dyDescent="0.3">
      <c r="B55" s="224" t="s">
        <v>387</v>
      </c>
      <c r="C55" s="225"/>
      <c r="D55" s="186"/>
      <c r="E55" s="212"/>
      <c r="F55" s="187"/>
      <c r="G55" s="212"/>
      <c r="H55" s="187"/>
      <c r="I55" s="212"/>
      <c r="J55" s="188"/>
      <c r="K55" s="195"/>
      <c r="L55" s="188"/>
      <c r="M55" s="212"/>
      <c r="N55" s="189"/>
      <c r="O55" s="196"/>
      <c r="P55" s="189"/>
      <c r="Q55" s="212"/>
      <c r="R55" s="191" t="s">
        <v>87</v>
      </c>
      <c r="S55" s="212"/>
      <c r="T55" s="191" t="s">
        <v>87</v>
      </c>
      <c r="U55" s="225"/>
      <c r="V55" s="191" t="s">
        <v>88</v>
      </c>
      <c r="W55" s="212"/>
      <c r="X55" s="191" t="s">
        <v>88</v>
      </c>
      <c r="Y55" s="212"/>
      <c r="Z55" s="191" t="s">
        <v>91</v>
      </c>
      <c r="AA55" s="212"/>
      <c r="AB55" s="191" t="s">
        <v>91</v>
      </c>
      <c r="AC55" s="212"/>
      <c r="AD55" s="189"/>
      <c r="AE55" s="212"/>
      <c r="AF55" s="189"/>
      <c r="AG55" s="212"/>
      <c r="AH55" s="192"/>
      <c r="AI55" s="212"/>
      <c r="AJ55" s="192"/>
      <c r="AK55" s="212"/>
      <c r="AL55" s="189"/>
      <c r="AM55" s="212"/>
      <c r="AN55" s="189"/>
      <c r="AO55" s="212"/>
      <c r="AP55" s="189"/>
      <c r="AQ55" s="212"/>
      <c r="AR55" s="189"/>
      <c r="AS55" s="212"/>
      <c r="AT55" s="193"/>
      <c r="AU55" s="128"/>
    </row>
    <row r="56" spans="2:47" s="108" customFormat="1" x14ac:dyDescent="0.3">
      <c r="B56" s="223" t="s">
        <v>388</v>
      </c>
      <c r="C56" s="225"/>
      <c r="D56" s="186"/>
      <c r="E56" s="212"/>
      <c r="F56" s="187"/>
      <c r="G56" s="212"/>
      <c r="H56" s="187"/>
      <c r="I56" s="212"/>
      <c r="J56" s="188"/>
      <c r="K56" s="195"/>
      <c r="L56" s="188"/>
      <c r="M56" s="212"/>
      <c r="N56" s="189"/>
      <c r="O56" s="196"/>
      <c r="P56" s="189"/>
      <c r="Q56" s="212"/>
      <c r="R56" s="191" t="s">
        <v>87</v>
      </c>
      <c r="S56" s="212"/>
      <c r="T56" s="191" t="s">
        <v>87</v>
      </c>
      <c r="U56" s="225"/>
      <c r="V56" s="191" t="s">
        <v>88</v>
      </c>
      <c r="W56" s="212"/>
      <c r="X56" s="191" t="s">
        <v>88</v>
      </c>
      <c r="Y56" s="212"/>
      <c r="Z56" s="191" t="s">
        <v>91</v>
      </c>
      <c r="AA56" s="212"/>
      <c r="AB56" s="191" t="s">
        <v>91</v>
      </c>
      <c r="AC56" s="212"/>
      <c r="AD56" s="189"/>
      <c r="AE56" s="212"/>
      <c r="AF56" s="189"/>
      <c r="AG56" s="212"/>
      <c r="AH56" s="192"/>
      <c r="AI56" s="212"/>
      <c r="AJ56" s="192"/>
      <c r="AK56" s="212"/>
      <c r="AL56" s="189"/>
      <c r="AM56" s="212"/>
      <c r="AN56" s="189"/>
      <c r="AO56" s="212"/>
      <c r="AP56" s="189"/>
      <c r="AQ56" s="212"/>
      <c r="AR56" s="189"/>
      <c r="AS56" s="212"/>
      <c r="AT56" s="193"/>
      <c r="AU56" s="128"/>
    </row>
    <row r="57" spans="2:47" s="108" customFormat="1" x14ac:dyDescent="0.3">
      <c r="B57" s="224" t="s">
        <v>389</v>
      </c>
      <c r="C57" s="225"/>
      <c r="D57" s="186"/>
      <c r="E57" s="212"/>
      <c r="F57" s="187"/>
      <c r="G57" s="212"/>
      <c r="H57" s="187"/>
      <c r="I57" s="212"/>
      <c r="J57" s="188"/>
      <c r="K57" s="195"/>
      <c r="L57" s="188"/>
      <c r="M57" s="212"/>
      <c r="N57" s="189"/>
      <c r="O57" s="196"/>
      <c r="P57" s="189"/>
      <c r="Q57" s="212"/>
      <c r="R57" s="191" t="s">
        <v>87</v>
      </c>
      <c r="S57" s="212"/>
      <c r="T57" s="191" t="s">
        <v>87</v>
      </c>
      <c r="U57" s="225"/>
      <c r="V57" s="191" t="s">
        <v>88</v>
      </c>
      <c r="W57" s="212"/>
      <c r="X57" s="191" t="s">
        <v>88</v>
      </c>
      <c r="Y57" s="212"/>
      <c r="Z57" s="191" t="s">
        <v>91</v>
      </c>
      <c r="AA57" s="212"/>
      <c r="AB57" s="191" t="s">
        <v>91</v>
      </c>
      <c r="AC57" s="212"/>
      <c r="AD57" s="189"/>
      <c r="AE57" s="212"/>
      <c r="AF57" s="189"/>
      <c r="AG57" s="212"/>
      <c r="AH57" s="192"/>
      <c r="AI57" s="212"/>
      <c r="AJ57" s="192"/>
      <c r="AK57" s="212"/>
      <c r="AL57" s="189"/>
      <c r="AM57" s="212"/>
      <c r="AN57" s="189"/>
      <c r="AO57" s="212"/>
      <c r="AP57" s="189"/>
      <c r="AQ57" s="212"/>
      <c r="AR57" s="189"/>
      <c r="AS57" s="212"/>
      <c r="AT57" s="193"/>
      <c r="AU57" s="128"/>
    </row>
    <row r="58" spans="2:47" s="108" customFormat="1" x14ac:dyDescent="0.3">
      <c r="B58" s="223" t="s">
        <v>390</v>
      </c>
      <c r="C58" s="225"/>
      <c r="D58" s="186"/>
      <c r="E58" s="212"/>
      <c r="F58" s="187"/>
      <c r="G58" s="212"/>
      <c r="H58" s="187"/>
      <c r="I58" s="212"/>
      <c r="J58" s="188"/>
      <c r="K58" s="195"/>
      <c r="L58" s="188"/>
      <c r="M58" s="212"/>
      <c r="N58" s="189"/>
      <c r="O58" s="196"/>
      <c r="P58" s="189"/>
      <c r="Q58" s="212"/>
      <c r="R58" s="191" t="s">
        <v>87</v>
      </c>
      <c r="S58" s="212"/>
      <c r="T58" s="191" t="s">
        <v>87</v>
      </c>
      <c r="U58" s="225"/>
      <c r="V58" s="191" t="s">
        <v>88</v>
      </c>
      <c r="W58" s="212"/>
      <c r="X58" s="191" t="s">
        <v>88</v>
      </c>
      <c r="Y58" s="212"/>
      <c r="Z58" s="191" t="s">
        <v>91</v>
      </c>
      <c r="AA58" s="212"/>
      <c r="AB58" s="191" t="s">
        <v>91</v>
      </c>
      <c r="AC58" s="212"/>
      <c r="AD58" s="189"/>
      <c r="AE58" s="212"/>
      <c r="AF58" s="189"/>
      <c r="AG58" s="212"/>
      <c r="AH58" s="192"/>
      <c r="AI58" s="212"/>
      <c r="AJ58" s="192"/>
      <c r="AK58" s="212"/>
      <c r="AL58" s="189"/>
      <c r="AM58" s="212"/>
      <c r="AN58" s="189"/>
      <c r="AO58" s="212"/>
      <c r="AP58" s="189"/>
      <c r="AQ58" s="212"/>
      <c r="AR58" s="189"/>
      <c r="AS58" s="212"/>
      <c r="AT58" s="193"/>
      <c r="AU58" s="128"/>
    </row>
    <row r="59" spans="2:47" s="108" customFormat="1" x14ac:dyDescent="0.3">
      <c r="B59" s="224" t="s">
        <v>391</v>
      </c>
      <c r="C59" s="225"/>
      <c r="D59" s="186"/>
      <c r="E59" s="212"/>
      <c r="F59" s="187"/>
      <c r="G59" s="212"/>
      <c r="H59" s="187"/>
      <c r="I59" s="212"/>
      <c r="J59" s="188"/>
      <c r="K59" s="195"/>
      <c r="L59" s="188"/>
      <c r="M59" s="212"/>
      <c r="N59" s="189"/>
      <c r="O59" s="196"/>
      <c r="P59" s="189"/>
      <c r="Q59" s="212"/>
      <c r="R59" s="191" t="s">
        <v>87</v>
      </c>
      <c r="S59" s="212"/>
      <c r="T59" s="191" t="s">
        <v>87</v>
      </c>
      <c r="U59" s="225"/>
      <c r="V59" s="191" t="s">
        <v>88</v>
      </c>
      <c r="W59" s="212"/>
      <c r="X59" s="191" t="s">
        <v>88</v>
      </c>
      <c r="Y59" s="212"/>
      <c r="Z59" s="191" t="s">
        <v>91</v>
      </c>
      <c r="AA59" s="212"/>
      <c r="AB59" s="191" t="s">
        <v>91</v>
      </c>
      <c r="AC59" s="212"/>
      <c r="AD59" s="189"/>
      <c r="AE59" s="212"/>
      <c r="AF59" s="189"/>
      <c r="AG59" s="212"/>
      <c r="AH59" s="192"/>
      <c r="AI59" s="212"/>
      <c r="AJ59" s="192"/>
      <c r="AK59" s="212"/>
      <c r="AL59" s="189"/>
      <c r="AM59" s="212"/>
      <c r="AN59" s="189"/>
      <c r="AO59" s="212"/>
      <c r="AP59" s="189"/>
      <c r="AQ59" s="212"/>
      <c r="AR59" s="189"/>
      <c r="AS59" s="212"/>
      <c r="AT59" s="193"/>
      <c r="AU59" s="128"/>
    </row>
    <row r="60" spans="2:47" x14ac:dyDescent="0.3">
      <c r="B60" s="226"/>
      <c r="D60" s="207"/>
      <c r="F60" s="208"/>
      <c r="H60" s="208"/>
      <c r="J60" s="195"/>
      <c r="K60" s="195"/>
      <c r="L60" s="195"/>
      <c r="N60" s="196"/>
      <c r="O60" s="196"/>
      <c r="P60" s="196"/>
      <c r="R60" s="209"/>
      <c r="T60" s="209"/>
      <c r="V60" s="209"/>
      <c r="X60" s="209"/>
      <c r="Z60" s="209"/>
      <c r="AB60" s="209"/>
      <c r="AD60" s="196"/>
      <c r="AF60" s="196"/>
      <c r="AH60" s="210"/>
      <c r="AJ60" s="210"/>
      <c r="AL60" s="196"/>
      <c r="AN60" s="196"/>
      <c r="AP60" s="196"/>
      <c r="AR60" s="196"/>
      <c r="AT60" s="147"/>
    </row>
    <row r="61" spans="2:47" x14ac:dyDescent="0.3">
      <c r="B61" s="226"/>
      <c r="D61" s="207"/>
      <c r="F61" s="208"/>
      <c r="H61" s="208"/>
      <c r="J61" s="195"/>
      <c r="K61" s="195"/>
      <c r="L61" s="195"/>
      <c r="N61" s="196"/>
      <c r="O61" s="196"/>
      <c r="P61" s="196"/>
      <c r="AD61" s="196"/>
      <c r="AF61" s="196"/>
      <c r="AH61" s="210"/>
      <c r="AJ61" s="210"/>
      <c r="AL61" s="196"/>
      <c r="AN61" s="196"/>
      <c r="AP61" s="196"/>
      <c r="AR61" s="196"/>
      <c r="AT61" s="147"/>
    </row>
    <row r="62" spans="2:47" x14ac:dyDescent="0.3">
      <c r="B62" s="226"/>
      <c r="D62" s="207"/>
      <c r="F62" s="208"/>
      <c r="H62" s="208"/>
      <c r="J62" s="195"/>
      <c r="K62" s="195"/>
      <c r="L62" s="195"/>
      <c r="N62" s="196"/>
      <c r="O62" s="196"/>
      <c r="P62" s="196"/>
      <c r="AD62" s="196"/>
      <c r="AF62" s="196"/>
      <c r="AH62" s="210"/>
      <c r="AJ62" s="210"/>
      <c r="AL62" s="196"/>
      <c r="AN62" s="196"/>
      <c r="AP62" s="196"/>
      <c r="AR62" s="196"/>
      <c r="AT62" s="147"/>
    </row>
    <row r="63" spans="2:47" x14ac:dyDescent="0.3">
      <c r="B63" s="226"/>
      <c r="D63" s="207"/>
      <c r="F63" s="208"/>
      <c r="H63" s="208"/>
      <c r="J63" s="195"/>
      <c r="K63" s="195"/>
      <c r="L63" s="195"/>
      <c r="N63" s="196"/>
      <c r="O63" s="196"/>
      <c r="P63" s="196"/>
      <c r="AD63" s="196"/>
      <c r="AF63" s="196"/>
      <c r="AH63" s="210"/>
      <c r="AJ63" s="210"/>
      <c r="AL63" s="196"/>
      <c r="AN63" s="196"/>
      <c r="AP63" s="196"/>
      <c r="AR63" s="196"/>
      <c r="AT63" s="147"/>
    </row>
    <row r="64" spans="2:47" x14ac:dyDescent="0.3">
      <c r="B64" s="226"/>
      <c r="D64" s="207"/>
      <c r="F64" s="208"/>
      <c r="H64" s="208"/>
      <c r="J64" s="195"/>
      <c r="K64" s="195"/>
      <c r="L64" s="195"/>
      <c r="N64" s="196"/>
      <c r="O64" s="196"/>
      <c r="P64" s="196"/>
      <c r="AD64" s="196"/>
      <c r="AF64" s="196"/>
      <c r="AH64" s="210"/>
      <c r="AJ64" s="210"/>
      <c r="AL64" s="196"/>
      <c r="AN64" s="196"/>
      <c r="AP64" s="196"/>
      <c r="AR64" s="196"/>
      <c r="AT64" s="147"/>
    </row>
    <row r="65" spans="2:46" x14ac:dyDescent="0.3">
      <c r="B65" s="226"/>
      <c r="D65" s="207"/>
      <c r="F65" s="208"/>
      <c r="H65" s="208"/>
      <c r="J65" s="195"/>
      <c r="K65" s="195"/>
      <c r="L65" s="195"/>
      <c r="N65" s="196"/>
      <c r="O65" s="196"/>
      <c r="P65" s="196"/>
      <c r="AD65" s="196"/>
      <c r="AF65" s="196"/>
      <c r="AH65" s="210"/>
      <c r="AJ65" s="210"/>
      <c r="AL65" s="196"/>
      <c r="AN65" s="196"/>
      <c r="AP65" s="196"/>
      <c r="AR65" s="196"/>
      <c r="AT65" s="147"/>
    </row>
    <row r="66" spans="2:46" x14ac:dyDescent="0.3">
      <c r="B66" s="226"/>
      <c r="D66" s="207"/>
      <c r="F66" s="208"/>
      <c r="H66" s="208"/>
      <c r="J66" s="195"/>
      <c r="K66" s="195"/>
      <c r="L66" s="195"/>
      <c r="N66" s="196"/>
      <c r="O66" s="196"/>
      <c r="P66" s="196"/>
      <c r="AD66" s="196"/>
      <c r="AF66" s="196"/>
      <c r="AH66" s="210"/>
      <c r="AJ66" s="210"/>
      <c r="AL66" s="196"/>
      <c r="AN66" s="196"/>
      <c r="AP66" s="196"/>
      <c r="AR66" s="196"/>
      <c r="AT66" s="147"/>
    </row>
    <row r="67" spans="2:46" x14ac:dyDescent="0.3">
      <c r="B67" s="226"/>
      <c r="D67" s="207"/>
      <c r="F67" s="208"/>
      <c r="H67" s="208"/>
      <c r="J67" s="195"/>
      <c r="K67" s="195"/>
      <c r="L67" s="195"/>
      <c r="N67" s="196"/>
      <c r="O67" s="196"/>
      <c r="P67" s="196"/>
      <c r="AD67" s="196"/>
      <c r="AF67" s="196"/>
      <c r="AH67" s="210"/>
      <c r="AJ67" s="210"/>
      <c r="AL67" s="196"/>
      <c r="AN67" s="196"/>
      <c r="AP67" s="196"/>
      <c r="AR67" s="196"/>
      <c r="AT67" s="147"/>
    </row>
    <row r="68" spans="2:46" x14ac:dyDescent="0.3">
      <c r="B68" s="226"/>
      <c r="D68" s="207"/>
      <c r="F68" s="208"/>
      <c r="H68" s="208"/>
      <c r="J68" s="195"/>
      <c r="K68" s="195"/>
      <c r="L68" s="195"/>
      <c r="N68" s="196"/>
      <c r="O68" s="196"/>
      <c r="P68" s="196"/>
      <c r="AD68" s="196"/>
      <c r="AF68" s="196"/>
      <c r="AH68" s="210"/>
      <c r="AJ68" s="210"/>
      <c r="AL68" s="196"/>
      <c r="AN68" s="196"/>
      <c r="AP68" s="196"/>
      <c r="AR68" s="196"/>
      <c r="AT68" s="147"/>
    </row>
    <row r="69" spans="2:46" x14ac:dyDescent="0.3">
      <c r="B69" s="226"/>
      <c r="D69" s="207"/>
      <c r="F69" s="208"/>
      <c r="H69" s="208"/>
      <c r="J69" s="195"/>
      <c r="K69" s="195"/>
      <c r="L69" s="195"/>
      <c r="N69" s="196"/>
      <c r="O69" s="196"/>
      <c r="P69" s="196"/>
      <c r="AD69" s="196"/>
      <c r="AF69" s="196"/>
      <c r="AH69" s="210"/>
      <c r="AJ69" s="210"/>
      <c r="AL69" s="196"/>
      <c r="AN69" s="196"/>
      <c r="AP69" s="196"/>
      <c r="AR69" s="196"/>
      <c r="AT69" s="147"/>
    </row>
    <row r="70" spans="2:46" x14ac:dyDescent="0.3">
      <c r="B70" s="226"/>
      <c r="D70" s="207"/>
      <c r="F70" s="208"/>
      <c r="H70" s="208"/>
      <c r="J70" s="195"/>
      <c r="K70" s="195"/>
      <c r="L70" s="195"/>
      <c r="N70" s="196"/>
      <c r="O70" s="196"/>
      <c r="P70" s="196"/>
      <c r="AD70" s="196"/>
      <c r="AF70" s="196"/>
      <c r="AH70" s="210"/>
      <c r="AJ70" s="210"/>
      <c r="AL70" s="196"/>
      <c r="AN70" s="196"/>
      <c r="AP70" s="196"/>
      <c r="AR70" s="196"/>
      <c r="AT70" s="147"/>
    </row>
    <row r="71" spans="2:46" x14ac:dyDescent="0.3">
      <c r="B71" s="226"/>
      <c r="D71" s="207"/>
      <c r="F71" s="208"/>
      <c r="H71" s="208"/>
      <c r="J71" s="195"/>
      <c r="K71" s="195"/>
      <c r="L71" s="195"/>
      <c r="N71" s="196"/>
      <c r="O71" s="196"/>
      <c r="P71" s="196"/>
      <c r="AD71" s="196"/>
      <c r="AF71" s="196"/>
      <c r="AH71" s="210"/>
      <c r="AJ71" s="210"/>
      <c r="AL71" s="196"/>
      <c r="AN71" s="196"/>
      <c r="AP71" s="196"/>
      <c r="AR71" s="196"/>
      <c r="AT71" s="147"/>
    </row>
    <row r="72" spans="2:46" x14ac:dyDescent="0.3">
      <c r="B72" s="226"/>
      <c r="D72" s="207"/>
      <c r="F72" s="208"/>
      <c r="H72" s="208"/>
      <c r="J72" s="195"/>
      <c r="K72" s="195"/>
      <c r="L72" s="195"/>
      <c r="N72" s="196"/>
      <c r="O72" s="196"/>
      <c r="P72" s="196"/>
      <c r="AD72" s="196"/>
      <c r="AF72" s="196"/>
      <c r="AH72" s="210"/>
      <c r="AJ72" s="210"/>
      <c r="AL72" s="196"/>
      <c r="AN72" s="196"/>
      <c r="AP72" s="196"/>
      <c r="AR72" s="196"/>
      <c r="AT72" s="147"/>
    </row>
    <row r="73" spans="2:46" x14ac:dyDescent="0.3">
      <c r="B73" s="226"/>
      <c r="D73" s="207"/>
      <c r="F73" s="208"/>
      <c r="H73" s="208"/>
      <c r="J73" s="195"/>
      <c r="K73" s="195"/>
      <c r="L73" s="195"/>
      <c r="N73" s="196"/>
      <c r="O73" s="196"/>
      <c r="P73" s="196"/>
      <c r="AD73" s="196"/>
      <c r="AF73" s="196"/>
      <c r="AH73" s="210"/>
      <c r="AJ73" s="210"/>
      <c r="AL73" s="196"/>
      <c r="AN73" s="196"/>
      <c r="AP73" s="196"/>
      <c r="AR73" s="196"/>
      <c r="AT73" s="147"/>
    </row>
    <row r="74" spans="2:46" x14ac:dyDescent="0.3">
      <c r="B74" s="226"/>
      <c r="D74" s="207"/>
      <c r="F74" s="208"/>
      <c r="H74" s="208"/>
      <c r="J74" s="195"/>
      <c r="K74" s="195"/>
      <c r="L74" s="195"/>
      <c r="N74" s="196"/>
      <c r="O74" s="196"/>
      <c r="P74" s="196"/>
      <c r="AD74" s="196"/>
      <c r="AF74" s="196"/>
      <c r="AH74" s="210"/>
      <c r="AJ74" s="210"/>
      <c r="AL74" s="196"/>
      <c r="AN74" s="196"/>
      <c r="AP74" s="196"/>
      <c r="AR74" s="196"/>
      <c r="AT74" s="147"/>
    </row>
    <row r="75" spans="2:46" x14ac:dyDescent="0.3">
      <c r="B75" s="226"/>
      <c r="D75" s="207"/>
      <c r="F75" s="208"/>
      <c r="H75" s="208"/>
      <c r="J75" s="195"/>
      <c r="K75" s="195"/>
      <c r="L75" s="195"/>
      <c r="N75" s="196"/>
      <c r="O75" s="196"/>
      <c r="P75" s="196"/>
      <c r="AD75" s="196"/>
      <c r="AF75" s="196"/>
      <c r="AH75" s="210"/>
      <c r="AJ75" s="210"/>
      <c r="AL75" s="196"/>
      <c r="AN75" s="196"/>
      <c r="AP75" s="196"/>
      <c r="AR75" s="196"/>
      <c r="AT75" s="147"/>
    </row>
    <row r="76" spans="2:46" x14ac:dyDescent="0.3">
      <c r="B76" s="226"/>
      <c r="D76" s="207"/>
      <c r="F76" s="208"/>
      <c r="H76" s="208"/>
      <c r="J76" s="195"/>
      <c r="K76" s="195"/>
      <c r="L76" s="195"/>
      <c r="N76" s="196"/>
      <c r="O76" s="196"/>
      <c r="P76" s="196"/>
      <c r="AD76" s="196"/>
      <c r="AF76" s="196"/>
      <c r="AH76" s="210"/>
      <c r="AJ76" s="210"/>
      <c r="AL76" s="196"/>
      <c r="AN76" s="196"/>
      <c r="AP76" s="196"/>
      <c r="AR76" s="196"/>
      <c r="AT76" s="147"/>
    </row>
    <row r="77" spans="2:46" x14ac:dyDescent="0.3">
      <c r="B77" s="226"/>
      <c r="D77" s="207"/>
      <c r="F77" s="208"/>
      <c r="H77" s="208"/>
      <c r="J77" s="195"/>
      <c r="K77" s="195"/>
      <c r="L77" s="195"/>
      <c r="N77" s="196"/>
      <c r="O77" s="196"/>
      <c r="P77" s="196"/>
      <c r="AD77" s="196"/>
      <c r="AF77" s="196"/>
      <c r="AH77" s="210"/>
      <c r="AJ77" s="210"/>
      <c r="AL77" s="196"/>
      <c r="AN77" s="196"/>
      <c r="AP77" s="196"/>
      <c r="AR77" s="196"/>
      <c r="AT77" s="147"/>
    </row>
    <row r="78" spans="2:46" x14ac:dyDescent="0.3">
      <c r="B78" s="226"/>
      <c r="D78" s="207"/>
      <c r="F78" s="208"/>
      <c r="H78" s="208"/>
      <c r="J78" s="195"/>
      <c r="K78" s="195"/>
      <c r="L78" s="195"/>
      <c r="N78" s="196"/>
      <c r="O78" s="196"/>
      <c r="P78" s="196"/>
      <c r="AD78" s="196"/>
      <c r="AF78" s="196"/>
      <c r="AH78" s="210"/>
      <c r="AJ78" s="210"/>
      <c r="AL78" s="196"/>
      <c r="AN78" s="196"/>
      <c r="AP78" s="196"/>
      <c r="AR78" s="196"/>
      <c r="AT78" s="147"/>
    </row>
    <row r="79" spans="2:46" x14ac:dyDescent="0.3">
      <c r="B79" s="226"/>
      <c r="D79" s="207"/>
      <c r="F79" s="208"/>
      <c r="H79" s="208"/>
      <c r="J79" s="195"/>
      <c r="K79" s="195"/>
      <c r="L79" s="195"/>
      <c r="N79" s="196"/>
      <c r="O79" s="196"/>
      <c r="P79" s="196"/>
      <c r="AD79" s="196"/>
      <c r="AF79" s="196"/>
      <c r="AH79" s="210"/>
      <c r="AJ79" s="210"/>
      <c r="AL79" s="196"/>
      <c r="AN79" s="196"/>
      <c r="AP79" s="196"/>
      <c r="AR79" s="196"/>
      <c r="AT79" s="147"/>
    </row>
    <row r="80" spans="2:46" x14ac:dyDescent="0.3">
      <c r="B80" s="226"/>
      <c r="D80" s="207"/>
      <c r="F80" s="208"/>
      <c r="H80" s="208"/>
      <c r="J80" s="195"/>
      <c r="K80" s="195"/>
      <c r="L80" s="195"/>
      <c r="N80" s="196"/>
      <c r="O80" s="196"/>
      <c r="P80" s="196"/>
      <c r="AD80" s="196"/>
      <c r="AF80" s="196"/>
      <c r="AH80" s="210"/>
      <c r="AJ80" s="210"/>
      <c r="AL80" s="196"/>
      <c r="AN80" s="196"/>
      <c r="AP80" s="196"/>
      <c r="AR80" s="196"/>
      <c r="AT80" s="147"/>
    </row>
    <row r="81" spans="2:46" x14ac:dyDescent="0.3">
      <c r="B81" s="226"/>
      <c r="D81" s="207"/>
      <c r="F81" s="208"/>
      <c r="H81" s="208"/>
      <c r="J81" s="195"/>
      <c r="K81" s="195"/>
      <c r="L81" s="195"/>
      <c r="N81" s="196"/>
      <c r="O81" s="196"/>
      <c r="P81" s="196"/>
      <c r="AD81" s="196"/>
      <c r="AF81" s="196"/>
      <c r="AH81" s="210"/>
      <c r="AJ81" s="210"/>
      <c r="AL81" s="196"/>
      <c r="AN81" s="196"/>
      <c r="AP81" s="196"/>
      <c r="AR81" s="196"/>
      <c r="AT81" s="147"/>
    </row>
    <row r="82" spans="2:46" x14ac:dyDescent="0.3">
      <c r="B82" s="226"/>
      <c r="D82" s="207"/>
      <c r="F82" s="208"/>
      <c r="H82" s="208"/>
      <c r="J82" s="195"/>
      <c r="K82" s="195"/>
      <c r="L82" s="195"/>
      <c r="N82" s="196"/>
      <c r="O82" s="196"/>
      <c r="P82" s="196"/>
      <c r="AD82" s="196"/>
      <c r="AF82" s="196"/>
      <c r="AH82" s="210"/>
      <c r="AJ82" s="210"/>
      <c r="AL82" s="196"/>
      <c r="AN82" s="196"/>
      <c r="AP82" s="196"/>
      <c r="AR82" s="196"/>
      <c r="AT82" s="147"/>
    </row>
    <row r="83" spans="2:46" x14ac:dyDescent="0.3">
      <c r="B83" s="226"/>
      <c r="D83" s="207"/>
      <c r="F83" s="208"/>
      <c r="H83" s="208"/>
      <c r="J83" s="195"/>
      <c r="K83" s="195"/>
      <c r="L83" s="195"/>
      <c r="N83" s="196"/>
      <c r="O83" s="196"/>
      <c r="P83" s="196"/>
      <c r="AD83" s="196"/>
      <c r="AF83" s="196"/>
      <c r="AH83" s="210"/>
      <c r="AJ83" s="210"/>
      <c r="AL83" s="196"/>
      <c r="AN83" s="196"/>
      <c r="AP83" s="196"/>
      <c r="AR83" s="196"/>
      <c r="AT83" s="147"/>
    </row>
    <row r="84" spans="2:46" x14ac:dyDescent="0.3">
      <c r="B84" s="226"/>
      <c r="D84" s="207"/>
      <c r="F84" s="208"/>
      <c r="H84" s="208"/>
      <c r="J84" s="195"/>
      <c r="K84" s="195"/>
      <c r="L84" s="195"/>
      <c r="N84" s="196"/>
      <c r="O84" s="196"/>
      <c r="P84" s="196"/>
      <c r="AD84" s="196"/>
      <c r="AF84" s="196"/>
      <c r="AH84" s="210"/>
      <c r="AJ84" s="210"/>
      <c r="AL84" s="196"/>
      <c r="AN84" s="196"/>
      <c r="AP84" s="196"/>
      <c r="AR84" s="196"/>
      <c r="AT84" s="147"/>
    </row>
    <row r="85" spans="2:46" x14ac:dyDescent="0.3">
      <c r="B85" s="226"/>
      <c r="D85" s="207"/>
      <c r="F85" s="208"/>
      <c r="H85" s="208"/>
      <c r="J85" s="195"/>
      <c r="K85" s="195"/>
      <c r="L85" s="195"/>
      <c r="N85" s="196"/>
      <c r="O85" s="196"/>
      <c r="P85" s="196"/>
      <c r="AD85" s="196"/>
      <c r="AF85" s="196"/>
      <c r="AH85" s="210"/>
      <c r="AJ85" s="210"/>
      <c r="AL85" s="196"/>
      <c r="AN85" s="196"/>
      <c r="AP85" s="196"/>
      <c r="AR85" s="196"/>
      <c r="AT85" s="147"/>
    </row>
    <row r="86" spans="2:46" x14ac:dyDescent="0.3">
      <c r="B86" s="226"/>
      <c r="D86" s="207"/>
      <c r="F86" s="208"/>
      <c r="H86" s="208"/>
      <c r="J86" s="195"/>
      <c r="K86" s="195"/>
      <c r="L86" s="195"/>
      <c r="N86" s="196"/>
      <c r="O86" s="196"/>
      <c r="P86" s="196"/>
      <c r="AD86" s="196"/>
      <c r="AF86" s="196"/>
      <c r="AH86" s="210"/>
      <c r="AJ86" s="210"/>
      <c r="AL86" s="196"/>
      <c r="AN86" s="196"/>
      <c r="AP86" s="196"/>
      <c r="AR86" s="196"/>
      <c r="AT86" s="147"/>
    </row>
    <row r="87" spans="2:46" x14ac:dyDescent="0.3">
      <c r="B87" s="226"/>
      <c r="D87" s="207"/>
      <c r="F87" s="208"/>
      <c r="H87" s="208"/>
      <c r="J87" s="195"/>
      <c r="K87" s="195"/>
      <c r="L87" s="195"/>
      <c r="N87" s="196"/>
      <c r="O87" s="196"/>
      <c r="P87" s="196"/>
      <c r="AD87" s="196"/>
      <c r="AF87" s="196"/>
      <c r="AH87" s="210"/>
      <c r="AJ87" s="210"/>
      <c r="AL87" s="196"/>
      <c r="AN87" s="196"/>
      <c r="AP87" s="196"/>
      <c r="AR87" s="196"/>
      <c r="AT87" s="147"/>
    </row>
    <row r="88" spans="2:46" x14ac:dyDescent="0.3">
      <c r="B88" s="226"/>
      <c r="D88" s="207"/>
      <c r="F88" s="208"/>
      <c r="H88" s="208"/>
      <c r="J88" s="195"/>
      <c r="K88" s="195"/>
      <c r="L88" s="195"/>
      <c r="N88" s="196"/>
      <c r="O88" s="196"/>
      <c r="P88" s="196"/>
      <c r="AD88" s="196"/>
      <c r="AF88" s="196"/>
      <c r="AH88" s="210"/>
      <c r="AJ88" s="210"/>
      <c r="AL88" s="196"/>
      <c r="AN88" s="196"/>
      <c r="AP88" s="196"/>
      <c r="AR88" s="196"/>
      <c r="AT88" s="147"/>
    </row>
    <row r="89" spans="2:46" x14ac:dyDescent="0.3">
      <c r="B89" s="226"/>
      <c r="D89" s="207"/>
      <c r="F89" s="208"/>
      <c r="H89" s="208"/>
      <c r="J89" s="195"/>
      <c r="K89" s="195"/>
      <c r="L89" s="195"/>
      <c r="N89" s="196"/>
      <c r="O89" s="196"/>
      <c r="P89" s="196"/>
      <c r="AD89" s="196"/>
      <c r="AF89" s="196"/>
      <c r="AH89" s="210"/>
      <c r="AJ89" s="210"/>
      <c r="AL89" s="196"/>
      <c r="AN89" s="196"/>
      <c r="AP89" s="196"/>
      <c r="AR89" s="196"/>
      <c r="AT89" s="147"/>
    </row>
    <row r="90" spans="2:46" x14ac:dyDescent="0.3">
      <c r="B90" s="226"/>
      <c r="D90" s="207"/>
      <c r="F90" s="208"/>
      <c r="H90" s="208"/>
      <c r="J90" s="195"/>
      <c r="K90" s="195"/>
      <c r="L90" s="195"/>
      <c r="N90" s="196"/>
      <c r="O90" s="196"/>
      <c r="P90" s="196"/>
      <c r="AD90" s="196"/>
      <c r="AF90" s="196"/>
      <c r="AH90" s="210"/>
      <c r="AJ90" s="210"/>
      <c r="AL90" s="196"/>
      <c r="AN90" s="196"/>
      <c r="AP90" s="196"/>
      <c r="AR90" s="196"/>
      <c r="AT90" s="147"/>
    </row>
    <row r="91" spans="2:46" x14ac:dyDescent="0.3">
      <c r="B91" s="226"/>
      <c r="D91" s="207"/>
      <c r="F91" s="208"/>
      <c r="H91" s="208"/>
      <c r="J91" s="195"/>
      <c r="K91" s="195"/>
      <c r="L91" s="195"/>
      <c r="N91" s="196"/>
      <c r="O91" s="196"/>
      <c r="P91" s="196"/>
      <c r="AD91" s="196"/>
      <c r="AF91" s="196"/>
      <c r="AH91" s="210"/>
      <c r="AJ91" s="210"/>
      <c r="AL91" s="196"/>
      <c r="AN91" s="196"/>
      <c r="AP91" s="196"/>
      <c r="AR91" s="196"/>
      <c r="AT91" s="147"/>
    </row>
    <row r="92" spans="2:46" x14ac:dyDescent="0.3">
      <c r="B92" s="226"/>
      <c r="D92" s="207"/>
      <c r="F92" s="208"/>
      <c r="H92" s="208"/>
      <c r="J92" s="195"/>
      <c r="K92" s="195"/>
      <c r="L92" s="195"/>
      <c r="N92" s="196"/>
      <c r="O92" s="196"/>
      <c r="P92" s="196"/>
      <c r="AD92" s="196"/>
      <c r="AF92" s="196"/>
      <c r="AH92" s="210"/>
      <c r="AJ92" s="210"/>
      <c r="AL92" s="196"/>
      <c r="AN92" s="196"/>
      <c r="AP92" s="196"/>
      <c r="AR92" s="196"/>
      <c r="AT92" s="147"/>
    </row>
    <row r="93" spans="2:46" x14ac:dyDescent="0.3">
      <c r="B93" s="226"/>
      <c r="D93" s="207"/>
      <c r="F93" s="208"/>
      <c r="H93" s="208"/>
      <c r="J93" s="195"/>
      <c r="K93" s="195"/>
      <c r="L93" s="195"/>
      <c r="N93" s="196"/>
      <c r="O93" s="196"/>
      <c r="P93" s="196"/>
      <c r="AD93" s="196"/>
      <c r="AF93" s="196"/>
      <c r="AH93" s="210"/>
      <c r="AJ93" s="210"/>
      <c r="AL93" s="196"/>
      <c r="AN93" s="196"/>
      <c r="AP93" s="196"/>
      <c r="AR93" s="196"/>
      <c r="AT93" s="147"/>
    </row>
    <row r="94" spans="2:46" x14ac:dyDescent="0.3">
      <c r="B94" s="226"/>
      <c r="D94" s="207"/>
      <c r="F94" s="208"/>
      <c r="H94" s="208"/>
      <c r="J94" s="195"/>
      <c r="K94" s="195"/>
      <c r="L94" s="195"/>
      <c r="N94" s="196"/>
      <c r="O94" s="196"/>
      <c r="P94" s="196"/>
      <c r="AD94" s="196"/>
      <c r="AF94" s="196"/>
      <c r="AH94" s="210"/>
      <c r="AJ94" s="210"/>
      <c r="AL94" s="196"/>
      <c r="AN94" s="196"/>
      <c r="AP94" s="196"/>
      <c r="AR94" s="196"/>
      <c r="AT94" s="147"/>
    </row>
    <row r="95" spans="2:46" x14ac:dyDescent="0.3">
      <c r="B95" s="226"/>
      <c r="D95" s="207"/>
      <c r="F95" s="208"/>
      <c r="H95" s="208"/>
      <c r="J95" s="195"/>
      <c r="K95" s="195"/>
      <c r="L95" s="195"/>
      <c r="N95" s="196"/>
      <c r="O95" s="196"/>
      <c r="P95" s="196"/>
      <c r="AD95" s="196"/>
      <c r="AF95" s="196"/>
      <c r="AH95" s="210"/>
      <c r="AJ95" s="210"/>
      <c r="AL95" s="196"/>
      <c r="AN95" s="196"/>
      <c r="AP95" s="196"/>
      <c r="AR95" s="196"/>
      <c r="AT95" s="147"/>
    </row>
    <row r="96" spans="2:46" x14ac:dyDescent="0.3">
      <c r="B96" s="226"/>
      <c r="D96" s="207"/>
      <c r="F96" s="208"/>
      <c r="H96" s="208"/>
      <c r="J96" s="195"/>
      <c r="K96" s="195"/>
      <c r="L96" s="195"/>
      <c r="N96" s="196"/>
      <c r="O96" s="196"/>
      <c r="P96" s="196"/>
      <c r="AD96" s="196"/>
      <c r="AF96" s="196"/>
      <c r="AH96" s="210"/>
      <c r="AJ96" s="210"/>
      <c r="AL96" s="196"/>
      <c r="AN96" s="196"/>
      <c r="AP96" s="196"/>
      <c r="AR96" s="196"/>
      <c r="AT96" s="147"/>
    </row>
    <row r="97" spans="2:46" x14ac:dyDescent="0.3">
      <c r="B97" s="226"/>
      <c r="D97" s="207"/>
      <c r="F97" s="208"/>
      <c r="H97" s="208"/>
      <c r="J97" s="195"/>
      <c r="K97" s="195"/>
      <c r="L97" s="195"/>
      <c r="N97" s="196"/>
      <c r="O97" s="196"/>
      <c r="P97" s="196"/>
      <c r="AD97" s="196"/>
      <c r="AF97" s="196"/>
      <c r="AH97" s="210"/>
      <c r="AJ97" s="210"/>
      <c r="AL97" s="196"/>
      <c r="AN97" s="196"/>
      <c r="AP97" s="196"/>
      <c r="AR97" s="196"/>
      <c r="AT97" s="147"/>
    </row>
    <row r="98" spans="2:46" x14ac:dyDescent="0.3">
      <c r="B98" s="226"/>
      <c r="D98" s="207"/>
      <c r="F98" s="208"/>
      <c r="H98" s="208"/>
      <c r="J98" s="195"/>
      <c r="K98" s="195"/>
      <c r="L98" s="195"/>
      <c r="N98" s="196"/>
      <c r="O98" s="196"/>
      <c r="P98" s="196"/>
      <c r="AD98" s="196"/>
      <c r="AF98" s="196"/>
      <c r="AH98" s="210"/>
      <c r="AJ98" s="210"/>
      <c r="AL98" s="196"/>
      <c r="AN98" s="196"/>
      <c r="AP98" s="196"/>
      <c r="AR98" s="196"/>
      <c r="AT98" s="147"/>
    </row>
    <row r="99" spans="2:46" x14ac:dyDescent="0.3">
      <c r="B99" s="226"/>
      <c r="D99" s="207"/>
      <c r="F99" s="208"/>
      <c r="H99" s="208"/>
      <c r="J99" s="195"/>
      <c r="K99" s="195"/>
      <c r="L99" s="195"/>
      <c r="N99" s="196"/>
      <c r="O99" s="196"/>
      <c r="P99" s="196"/>
      <c r="AD99" s="196"/>
      <c r="AF99" s="196"/>
      <c r="AH99" s="210"/>
      <c r="AJ99" s="210"/>
      <c r="AL99" s="196"/>
      <c r="AN99" s="196"/>
      <c r="AP99" s="196"/>
      <c r="AR99" s="196"/>
      <c r="AT99" s="147"/>
    </row>
    <row r="100" spans="2:46" x14ac:dyDescent="0.3">
      <c r="B100" s="226"/>
      <c r="D100" s="207"/>
      <c r="F100" s="208"/>
      <c r="H100" s="208"/>
      <c r="J100" s="195"/>
      <c r="K100" s="195"/>
      <c r="L100" s="195"/>
      <c r="N100" s="196"/>
      <c r="O100" s="196"/>
      <c r="P100" s="196"/>
      <c r="AD100" s="196"/>
      <c r="AF100" s="196"/>
      <c r="AH100" s="210"/>
      <c r="AJ100" s="210"/>
      <c r="AL100" s="196"/>
      <c r="AN100" s="196"/>
      <c r="AP100" s="196"/>
      <c r="AR100" s="196"/>
      <c r="AT100" s="147"/>
    </row>
    <row r="101" spans="2:46" x14ac:dyDescent="0.3">
      <c r="B101" s="226"/>
      <c r="D101" s="207"/>
      <c r="F101" s="208"/>
      <c r="H101" s="208"/>
      <c r="J101" s="195"/>
      <c r="K101" s="195"/>
      <c r="L101" s="195"/>
      <c r="N101" s="196"/>
      <c r="O101" s="196"/>
      <c r="P101" s="196"/>
      <c r="AD101" s="196"/>
      <c r="AF101" s="196"/>
      <c r="AH101" s="210"/>
      <c r="AJ101" s="210"/>
      <c r="AL101" s="196"/>
      <c r="AN101" s="196"/>
      <c r="AP101" s="196"/>
      <c r="AR101" s="196"/>
      <c r="AT101" s="147"/>
    </row>
    <row r="102" spans="2:46" x14ac:dyDescent="0.3">
      <c r="B102" s="226"/>
      <c r="D102" s="207"/>
      <c r="F102" s="208"/>
      <c r="H102" s="208"/>
      <c r="J102" s="195"/>
      <c r="K102" s="195"/>
      <c r="L102" s="195"/>
      <c r="N102" s="196"/>
      <c r="O102" s="196"/>
      <c r="P102" s="196"/>
      <c r="AD102" s="196"/>
      <c r="AF102" s="196"/>
      <c r="AH102" s="210"/>
      <c r="AJ102" s="210"/>
      <c r="AL102" s="196"/>
      <c r="AN102" s="196"/>
      <c r="AP102" s="196"/>
      <c r="AR102" s="196"/>
      <c r="AT102" s="147"/>
    </row>
    <row r="103" spans="2:46" x14ac:dyDescent="0.3">
      <c r="B103" s="226"/>
      <c r="D103" s="207"/>
      <c r="F103" s="208"/>
      <c r="H103" s="208"/>
      <c r="J103" s="195"/>
      <c r="K103" s="195"/>
      <c r="L103" s="195"/>
      <c r="N103" s="196"/>
      <c r="O103" s="196"/>
      <c r="P103" s="196"/>
      <c r="AD103" s="196"/>
      <c r="AF103" s="196"/>
      <c r="AH103" s="210"/>
      <c r="AJ103" s="210"/>
      <c r="AL103" s="196"/>
      <c r="AN103" s="196"/>
      <c r="AP103" s="196"/>
      <c r="AR103" s="196"/>
      <c r="AT103" s="147"/>
    </row>
    <row r="104" spans="2:46" x14ac:dyDescent="0.3">
      <c r="B104" s="226"/>
      <c r="D104" s="207"/>
      <c r="F104" s="208"/>
      <c r="H104" s="208"/>
      <c r="J104" s="195"/>
      <c r="K104" s="195"/>
      <c r="L104" s="195"/>
      <c r="N104" s="196"/>
      <c r="O104" s="196"/>
      <c r="P104" s="196"/>
      <c r="AD104" s="196"/>
      <c r="AF104" s="196"/>
      <c r="AH104" s="210"/>
      <c r="AJ104" s="210"/>
      <c r="AL104" s="196"/>
      <c r="AN104" s="196"/>
      <c r="AP104" s="196"/>
      <c r="AR104" s="196"/>
      <c r="AT104" s="147"/>
    </row>
    <row r="105" spans="2:46" x14ac:dyDescent="0.3">
      <c r="B105" s="226"/>
      <c r="D105" s="207"/>
      <c r="F105" s="208"/>
      <c r="H105" s="208"/>
      <c r="J105" s="195"/>
      <c r="K105" s="195"/>
      <c r="L105" s="195"/>
      <c r="N105" s="196"/>
      <c r="O105" s="196"/>
      <c r="P105" s="196"/>
      <c r="AD105" s="196"/>
      <c r="AF105" s="196"/>
      <c r="AH105" s="210"/>
      <c r="AJ105" s="210"/>
      <c r="AL105" s="196"/>
      <c r="AN105" s="196"/>
      <c r="AP105" s="196"/>
      <c r="AR105" s="196"/>
      <c r="AT105" s="147"/>
    </row>
    <row r="106" spans="2:46" x14ac:dyDescent="0.3">
      <c r="B106" s="226"/>
      <c r="D106" s="207"/>
      <c r="F106" s="208"/>
      <c r="H106" s="208"/>
      <c r="J106" s="195"/>
      <c r="K106" s="195"/>
      <c r="L106" s="195"/>
      <c r="N106" s="196"/>
      <c r="O106" s="196"/>
      <c r="P106" s="196"/>
      <c r="AD106" s="196"/>
      <c r="AF106" s="196"/>
      <c r="AH106" s="210"/>
      <c r="AJ106" s="210"/>
      <c r="AL106" s="196"/>
      <c r="AN106" s="196"/>
      <c r="AP106" s="196"/>
      <c r="AR106" s="196"/>
      <c r="AT106" s="147"/>
    </row>
    <row r="107" spans="2:46" x14ac:dyDescent="0.3">
      <c r="B107" s="226"/>
      <c r="D107" s="207"/>
      <c r="F107" s="208"/>
      <c r="H107" s="208"/>
      <c r="J107" s="195"/>
      <c r="K107" s="195"/>
      <c r="L107" s="195"/>
      <c r="N107" s="196"/>
      <c r="O107" s="196"/>
      <c r="P107" s="196"/>
      <c r="AD107" s="196"/>
      <c r="AF107" s="196"/>
      <c r="AH107" s="210"/>
      <c r="AJ107" s="210"/>
      <c r="AL107" s="196"/>
      <c r="AN107" s="196"/>
      <c r="AP107" s="196"/>
      <c r="AR107" s="196"/>
      <c r="AT107" s="147"/>
    </row>
    <row r="108" spans="2:46" x14ac:dyDescent="0.3">
      <c r="B108" s="226"/>
      <c r="D108" s="207"/>
      <c r="F108" s="208"/>
      <c r="H108" s="208"/>
      <c r="J108" s="195"/>
      <c r="K108" s="195"/>
      <c r="L108" s="195"/>
      <c r="N108" s="196"/>
      <c r="O108" s="196"/>
      <c r="P108" s="196"/>
      <c r="AD108" s="196"/>
      <c r="AF108" s="196"/>
      <c r="AH108" s="210"/>
      <c r="AJ108" s="210"/>
      <c r="AL108" s="196"/>
      <c r="AN108" s="196"/>
      <c r="AP108" s="196"/>
      <c r="AR108" s="196"/>
      <c r="AT108" s="147"/>
    </row>
    <row r="109" spans="2:46" x14ac:dyDescent="0.3">
      <c r="B109" s="226"/>
      <c r="D109" s="207"/>
      <c r="F109" s="208"/>
      <c r="H109" s="208"/>
      <c r="J109" s="195"/>
      <c r="K109" s="195"/>
      <c r="L109" s="195"/>
      <c r="N109" s="196"/>
      <c r="O109" s="196"/>
      <c r="P109" s="196"/>
      <c r="AD109" s="196"/>
      <c r="AF109" s="196"/>
      <c r="AH109" s="210"/>
      <c r="AJ109" s="210"/>
      <c r="AL109" s="196"/>
      <c r="AN109" s="196"/>
      <c r="AP109" s="196"/>
      <c r="AR109" s="196"/>
      <c r="AT109" s="147"/>
    </row>
    <row r="110" spans="2:46" x14ac:dyDescent="0.3">
      <c r="B110" s="226"/>
      <c r="D110" s="207"/>
      <c r="F110" s="208"/>
      <c r="H110" s="208"/>
      <c r="J110" s="195"/>
      <c r="K110" s="195"/>
      <c r="L110" s="195"/>
      <c r="N110" s="196"/>
      <c r="O110" s="196"/>
      <c r="P110" s="196"/>
      <c r="AD110" s="196"/>
      <c r="AF110" s="196"/>
      <c r="AH110" s="210"/>
      <c r="AJ110" s="210"/>
      <c r="AL110" s="196"/>
      <c r="AN110" s="196"/>
      <c r="AP110" s="196"/>
      <c r="AR110" s="196"/>
      <c r="AT110" s="147"/>
    </row>
    <row r="111" spans="2:46" x14ac:dyDescent="0.3">
      <c r="B111" s="226"/>
      <c r="D111" s="207"/>
      <c r="F111" s="208"/>
      <c r="H111" s="208"/>
      <c r="J111" s="195"/>
      <c r="K111" s="195"/>
      <c r="L111" s="195"/>
      <c r="N111" s="196"/>
      <c r="O111" s="196"/>
      <c r="P111" s="196"/>
      <c r="AD111" s="196"/>
      <c r="AF111" s="196"/>
      <c r="AH111" s="210"/>
      <c r="AJ111" s="210"/>
      <c r="AL111" s="196"/>
      <c r="AN111" s="196"/>
      <c r="AP111" s="196"/>
      <c r="AR111" s="196"/>
      <c r="AT111" s="147"/>
    </row>
    <row r="112" spans="2:46" x14ac:dyDescent="0.3">
      <c r="B112" s="226"/>
      <c r="D112" s="207"/>
      <c r="F112" s="208"/>
      <c r="H112" s="208"/>
      <c r="J112" s="195"/>
      <c r="K112" s="195"/>
      <c r="L112" s="195"/>
      <c r="N112" s="196"/>
      <c r="O112" s="196"/>
      <c r="P112" s="196"/>
      <c r="AD112" s="196"/>
      <c r="AF112" s="196"/>
      <c r="AH112" s="210"/>
      <c r="AJ112" s="210"/>
      <c r="AL112" s="196"/>
      <c r="AN112" s="196"/>
      <c r="AP112" s="196"/>
      <c r="AR112" s="196"/>
      <c r="AT112" s="147"/>
    </row>
    <row r="113" spans="2:46" x14ac:dyDescent="0.3">
      <c r="B113" s="226"/>
      <c r="D113" s="207"/>
      <c r="F113" s="208"/>
      <c r="H113" s="208"/>
      <c r="J113" s="195"/>
      <c r="K113" s="195"/>
      <c r="L113" s="195"/>
      <c r="N113" s="196"/>
      <c r="O113" s="196"/>
      <c r="P113" s="196"/>
      <c r="AD113" s="196"/>
      <c r="AF113" s="196"/>
      <c r="AH113" s="210"/>
      <c r="AJ113" s="210"/>
      <c r="AL113" s="196"/>
      <c r="AN113" s="196"/>
      <c r="AP113" s="196"/>
      <c r="AR113" s="196"/>
      <c r="AT113" s="147"/>
    </row>
    <row r="114" spans="2:46" x14ac:dyDescent="0.3">
      <c r="B114" s="226"/>
      <c r="D114" s="207"/>
      <c r="F114" s="208"/>
      <c r="H114" s="208"/>
      <c r="J114" s="195"/>
      <c r="K114" s="195"/>
      <c r="L114" s="195"/>
      <c r="N114" s="196"/>
      <c r="O114" s="196"/>
      <c r="P114" s="196"/>
      <c r="AD114" s="196"/>
      <c r="AF114" s="196"/>
      <c r="AH114" s="210"/>
      <c r="AJ114" s="210"/>
      <c r="AL114" s="196"/>
      <c r="AN114" s="196"/>
      <c r="AP114" s="196"/>
      <c r="AR114" s="196"/>
      <c r="AT114" s="147"/>
    </row>
    <row r="115" spans="2:46" x14ac:dyDescent="0.3">
      <c r="B115" s="226"/>
      <c r="D115" s="207"/>
      <c r="F115" s="208"/>
      <c r="H115" s="208"/>
      <c r="J115" s="195"/>
      <c r="K115" s="195"/>
      <c r="L115" s="195"/>
      <c r="N115" s="196"/>
      <c r="O115" s="196"/>
      <c r="P115" s="196"/>
      <c r="AD115" s="196"/>
      <c r="AF115" s="196"/>
      <c r="AH115" s="210"/>
      <c r="AJ115" s="210"/>
      <c r="AL115" s="196"/>
      <c r="AN115" s="196"/>
      <c r="AP115" s="196"/>
      <c r="AR115" s="196"/>
      <c r="AT115" s="147"/>
    </row>
    <row r="116" spans="2:46" x14ac:dyDescent="0.3">
      <c r="B116" s="226"/>
      <c r="D116" s="207"/>
      <c r="F116" s="208"/>
      <c r="H116" s="208"/>
      <c r="J116" s="195"/>
      <c r="K116" s="195"/>
      <c r="L116" s="195"/>
      <c r="N116" s="196"/>
      <c r="O116" s="196"/>
      <c r="P116" s="196"/>
      <c r="AD116" s="196"/>
      <c r="AF116" s="196"/>
      <c r="AH116" s="210"/>
      <c r="AJ116" s="210"/>
      <c r="AL116" s="196"/>
      <c r="AN116" s="196"/>
      <c r="AP116" s="196"/>
      <c r="AR116" s="196"/>
      <c r="AT116" s="147"/>
    </row>
    <row r="117" spans="2:46" x14ac:dyDescent="0.3">
      <c r="B117" s="226"/>
      <c r="D117" s="207"/>
      <c r="F117" s="208"/>
      <c r="H117" s="208"/>
      <c r="J117" s="195"/>
      <c r="K117" s="195"/>
      <c r="L117" s="195"/>
      <c r="N117" s="196"/>
      <c r="O117" s="196"/>
      <c r="P117" s="196"/>
      <c r="AD117" s="196"/>
      <c r="AF117" s="196"/>
      <c r="AH117" s="210"/>
      <c r="AJ117" s="210"/>
      <c r="AL117" s="196"/>
      <c r="AN117" s="196"/>
      <c r="AP117" s="196"/>
      <c r="AR117" s="196"/>
      <c r="AT117" s="147"/>
    </row>
    <row r="118" spans="2:46" x14ac:dyDescent="0.3">
      <c r="B118" s="226"/>
      <c r="D118" s="207"/>
      <c r="F118" s="208"/>
      <c r="H118" s="208"/>
      <c r="J118" s="195"/>
      <c r="K118" s="195"/>
      <c r="L118" s="195"/>
      <c r="N118" s="196"/>
      <c r="O118" s="196"/>
      <c r="P118" s="196"/>
      <c r="AD118" s="196"/>
      <c r="AF118" s="196"/>
      <c r="AH118" s="210"/>
      <c r="AJ118" s="210"/>
      <c r="AL118" s="196"/>
      <c r="AN118" s="196"/>
      <c r="AP118" s="196"/>
      <c r="AR118" s="196"/>
      <c r="AT118" s="147"/>
    </row>
    <row r="119" spans="2:46" x14ac:dyDescent="0.3">
      <c r="B119" s="226"/>
      <c r="D119" s="207"/>
      <c r="F119" s="208"/>
      <c r="H119" s="208"/>
      <c r="J119" s="195"/>
      <c r="K119" s="195"/>
      <c r="L119" s="195"/>
      <c r="N119" s="196"/>
      <c r="O119" s="196"/>
      <c r="P119" s="196"/>
      <c r="AD119" s="196"/>
      <c r="AF119" s="196"/>
      <c r="AH119" s="210"/>
      <c r="AJ119" s="210"/>
      <c r="AL119" s="196"/>
      <c r="AN119" s="196"/>
      <c r="AP119" s="196"/>
      <c r="AR119" s="196"/>
      <c r="AT119" s="147"/>
    </row>
    <row r="120" spans="2:46" x14ac:dyDescent="0.3">
      <c r="B120" s="226"/>
      <c r="D120" s="207"/>
      <c r="F120" s="208"/>
      <c r="H120" s="208"/>
      <c r="J120" s="195"/>
      <c r="K120" s="195"/>
      <c r="L120" s="195"/>
      <c r="N120" s="196"/>
      <c r="O120" s="196"/>
      <c r="P120" s="196"/>
      <c r="AD120" s="196"/>
      <c r="AF120" s="196"/>
      <c r="AH120" s="210"/>
      <c r="AJ120" s="210"/>
      <c r="AL120" s="196"/>
      <c r="AN120" s="196"/>
      <c r="AP120" s="196"/>
      <c r="AR120" s="196"/>
      <c r="AT120" s="147"/>
    </row>
    <row r="121" spans="2:46" x14ac:dyDescent="0.3">
      <c r="B121" s="226"/>
      <c r="D121" s="207"/>
      <c r="F121" s="208"/>
      <c r="H121" s="208"/>
      <c r="J121" s="195"/>
      <c r="K121" s="195"/>
      <c r="L121" s="195"/>
      <c r="N121" s="196"/>
      <c r="O121" s="196"/>
      <c r="P121" s="196"/>
      <c r="AD121" s="196"/>
      <c r="AF121" s="196"/>
      <c r="AH121" s="210"/>
      <c r="AJ121" s="210"/>
      <c r="AL121" s="196"/>
      <c r="AN121" s="196"/>
      <c r="AP121" s="196"/>
      <c r="AR121" s="196"/>
      <c r="AT121" s="147"/>
    </row>
    <row r="122" spans="2:46" x14ac:dyDescent="0.3">
      <c r="B122" s="226"/>
      <c r="D122" s="207"/>
      <c r="F122" s="208"/>
      <c r="H122" s="208"/>
      <c r="J122" s="195"/>
      <c r="K122" s="195"/>
      <c r="L122" s="195"/>
      <c r="N122" s="196"/>
      <c r="O122" s="196"/>
      <c r="P122" s="196"/>
      <c r="AD122" s="196"/>
      <c r="AF122" s="196"/>
      <c r="AH122" s="210"/>
      <c r="AJ122" s="210"/>
      <c r="AL122" s="196"/>
      <c r="AN122" s="196"/>
      <c r="AP122" s="196"/>
      <c r="AR122" s="196"/>
      <c r="AT122" s="147"/>
    </row>
    <row r="123" spans="2:46" x14ac:dyDescent="0.3">
      <c r="B123" s="226"/>
      <c r="D123" s="207"/>
      <c r="F123" s="208"/>
      <c r="H123" s="208"/>
      <c r="J123" s="195"/>
      <c r="K123" s="195"/>
      <c r="L123" s="195"/>
      <c r="N123" s="196"/>
      <c r="O123" s="196"/>
      <c r="P123" s="196"/>
      <c r="AD123" s="196"/>
      <c r="AF123" s="196"/>
      <c r="AH123" s="210"/>
      <c r="AJ123" s="210"/>
      <c r="AL123" s="196"/>
      <c r="AN123" s="196"/>
      <c r="AP123" s="196"/>
      <c r="AR123" s="196"/>
      <c r="AT123" s="147"/>
    </row>
    <row r="124" spans="2:46" x14ac:dyDescent="0.3">
      <c r="B124" s="226"/>
      <c r="D124" s="207"/>
      <c r="F124" s="208"/>
      <c r="H124" s="208"/>
      <c r="J124" s="195"/>
      <c r="K124" s="195"/>
      <c r="L124" s="195"/>
      <c r="N124" s="196"/>
      <c r="O124" s="196"/>
      <c r="P124" s="196"/>
      <c r="AD124" s="196"/>
      <c r="AF124" s="196"/>
      <c r="AH124" s="210"/>
      <c r="AJ124" s="210"/>
      <c r="AL124" s="196"/>
      <c r="AN124" s="196"/>
      <c r="AP124" s="196"/>
      <c r="AR124" s="196"/>
      <c r="AT124" s="147"/>
    </row>
    <row r="125" spans="2:46" x14ac:dyDescent="0.3">
      <c r="B125" s="226"/>
      <c r="D125" s="207"/>
      <c r="F125" s="208"/>
      <c r="H125" s="208"/>
      <c r="J125" s="195"/>
      <c r="K125" s="195"/>
      <c r="L125" s="195"/>
      <c r="N125" s="196"/>
      <c r="O125" s="196"/>
      <c r="P125" s="196"/>
      <c r="AD125" s="196"/>
      <c r="AF125" s="196"/>
      <c r="AH125" s="210"/>
      <c r="AJ125" s="210"/>
      <c r="AL125" s="196"/>
      <c r="AN125" s="196"/>
      <c r="AP125" s="196"/>
      <c r="AR125" s="196"/>
      <c r="AT125" s="147"/>
    </row>
    <row r="126" spans="2:46" x14ac:dyDescent="0.3">
      <c r="B126" s="226"/>
      <c r="D126" s="207"/>
      <c r="F126" s="208"/>
      <c r="H126" s="208"/>
      <c r="J126" s="195"/>
      <c r="K126" s="195"/>
      <c r="L126" s="195"/>
      <c r="N126" s="196"/>
      <c r="O126" s="196"/>
      <c r="P126" s="196"/>
      <c r="AD126" s="196"/>
      <c r="AF126" s="196"/>
      <c r="AH126" s="210"/>
      <c r="AJ126" s="210"/>
      <c r="AL126" s="196"/>
      <c r="AN126" s="196"/>
      <c r="AP126" s="196"/>
      <c r="AR126" s="196"/>
      <c r="AT126" s="147"/>
    </row>
    <row r="127" spans="2:46" x14ac:dyDescent="0.3">
      <c r="B127" s="226"/>
      <c r="D127" s="207"/>
      <c r="F127" s="208"/>
      <c r="H127" s="208"/>
      <c r="J127" s="195"/>
      <c r="K127" s="195"/>
      <c r="L127" s="195"/>
      <c r="N127" s="196"/>
      <c r="O127" s="196"/>
      <c r="P127" s="196"/>
      <c r="AD127" s="196"/>
      <c r="AF127" s="196"/>
      <c r="AH127" s="210"/>
      <c r="AJ127" s="210"/>
      <c r="AL127" s="196"/>
      <c r="AN127" s="196"/>
      <c r="AP127" s="196"/>
      <c r="AR127" s="196"/>
      <c r="AT127" s="147"/>
    </row>
    <row r="128" spans="2:46" x14ac:dyDescent="0.3">
      <c r="B128" s="226"/>
      <c r="D128" s="207"/>
      <c r="F128" s="208"/>
      <c r="H128" s="208"/>
      <c r="J128" s="195"/>
      <c r="K128" s="195"/>
      <c r="L128" s="195"/>
      <c r="N128" s="196"/>
      <c r="O128" s="196"/>
      <c r="P128" s="196"/>
      <c r="AD128" s="196"/>
      <c r="AF128" s="196"/>
      <c r="AH128" s="210"/>
      <c r="AJ128" s="210"/>
      <c r="AL128" s="196"/>
      <c r="AN128" s="196"/>
      <c r="AP128" s="196"/>
      <c r="AR128" s="196"/>
      <c r="AT128" s="147"/>
    </row>
    <row r="129" spans="2:46" x14ac:dyDescent="0.3">
      <c r="B129" s="226"/>
      <c r="D129" s="207"/>
      <c r="F129" s="208"/>
      <c r="H129" s="208"/>
      <c r="J129" s="195"/>
      <c r="K129" s="195"/>
      <c r="L129" s="195"/>
      <c r="N129" s="196"/>
      <c r="O129" s="196"/>
      <c r="P129" s="196"/>
      <c r="AD129" s="196"/>
      <c r="AF129" s="196"/>
      <c r="AH129" s="210"/>
      <c r="AJ129" s="210"/>
      <c r="AL129" s="196"/>
      <c r="AN129" s="196"/>
      <c r="AP129" s="196"/>
      <c r="AR129" s="196"/>
      <c r="AT129" s="147"/>
    </row>
    <row r="130" spans="2:46" x14ac:dyDescent="0.3">
      <c r="B130" s="226"/>
      <c r="D130" s="207"/>
      <c r="F130" s="208"/>
      <c r="H130" s="208"/>
      <c r="J130" s="195"/>
      <c r="K130" s="195"/>
      <c r="L130" s="195"/>
      <c r="N130" s="196"/>
      <c r="O130" s="196"/>
      <c r="P130" s="196"/>
      <c r="AD130" s="196"/>
      <c r="AF130" s="196"/>
      <c r="AH130" s="210"/>
      <c r="AJ130" s="210"/>
      <c r="AL130" s="196"/>
      <c r="AN130" s="196"/>
      <c r="AP130" s="196"/>
      <c r="AR130" s="196"/>
      <c r="AT130" s="147"/>
    </row>
    <row r="131" spans="2:46" x14ac:dyDescent="0.3">
      <c r="B131" s="226"/>
      <c r="D131" s="207"/>
      <c r="F131" s="208"/>
      <c r="H131" s="208"/>
      <c r="J131" s="195"/>
      <c r="K131" s="195"/>
      <c r="L131" s="195"/>
      <c r="N131" s="196"/>
      <c r="O131" s="196"/>
      <c r="P131" s="196"/>
      <c r="AD131" s="196"/>
      <c r="AF131" s="196"/>
      <c r="AH131" s="210"/>
      <c r="AJ131" s="210"/>
      <c r="AL131" s="196"/>
      <c r="AN131" s="196"/>
      <c r="AP131" s="196"/>
      <c r="AR131" s="196"/>
      <c r="AT131" s="147"/>
    </row>
    <row r="132" spans="2:46" x14ac:dyDescent="0.3">
      <c r="B132" s="226"/>
      <c r="D132" s="207"/>
      <c r="F132" s="208"/>
      <c r="H132" s="208"/>
      <c r="J132" s="195"/>
      <c r="K132" s="195"/>
      <c r="L132" s="195"/>
      <c r="N132" s="196"/>
      <c r="O132" s="196"/>
      <c r="P132" s="196"/>
      <c r="AD132" s="196"/>
      <c r="AF132" s="196"/>
      <c r="AH132" s="210"/>
      <c r="AJ132" s="210"/>
      <c r="AL132" s="196"/>
      <c r="AN132" s="196"/>
      <c r="AP132" s="196"/>
      <c r="AR132" s="196"/>
      <c r="AT132" s="147"/>
    </row>
    <row r="133" spans="2:46" x14ac:dyDescent="0.3">
      <c r="B133" s="226"/>
      <c r="D133" s="207"/>
      <c r="F133" s="208"/>
      <c r="H133" s="208"/>
      <c r="J133" s="195"/>
      <c r="K133" s="195"/>
      <c r="L133" s="195"/>
      <c r="N133" s="196"/>
      <c r="O133" s="196"/>
      <c r="P133" s="196"/>
      <c r="AD133" s="196"/>
      <c r="AF133" s="196"/>
      <c r="AH133" s="210"/>
      <c r="AJ133" s="210"/>
      <c r="AL133" s="196"/>
      <c r="AN133" s="196"/>
      <c r="AP133" s="196"/>
      <c r="AR133" s="196"/>
      <c r="AT133" s="147"/>
    </row>
    <row r="134" spans="2:46" x14ac:dyDescent="0.3">
      <c r="B134" s="226"/>
      <c r="D134" s="207"/>
      <c r="F134" s="208"/>
      <c r="H134" s="208"/>
      <c r="J134" s="195"/>
      <c r="K134" s="195"/>
      <c r="L134" s="195"/>
      <c r="N134" s="196"/>
      <c r="O134" s="196"/>
      <c r="P134" s="196"/>
      <c r="AD134" s="196"/>
      <c r="AF134" s="196"/>
      <c r="AH134" s="210"/>
      <c r="AJ134" s="210"/>
      <c r="AL134" s="196"/>
      <c r="AN134" s="196"/>
      <c r="AP134" s="196"/>
      <c r="AR134" s="196"/>
      <c r="AT134" s="147"/>
    </row>
    <row r="135" spans="2:46" x14ac:dyDescent="0.3">
      <c r="B135" s="226"/>
      <c r="D135" s="207"/>
      <c r="F135" s="208"/>
      <c r="H135" s="208"/>
      <c r="J135" s="195"/>
      <c r="K135" s="195"/>
      <c r="L135" s="195"/>
      <c r="N135" s="196"/>
      <c r="O135" s="196"/>
      <c r="P135" s="196"/>
      <c r="AD135" s="196"/>
      <c r="AF135" s="196"/>
      <c r="AH135" s="210"/>
      <c r="AJ135" s="210"/>
      <c r="AL135" s="196"/>
      <c r="AN135" s="196"/>
      <c r="AP135" s="196"/>
      <c r="AR135" s="196"/>
      <c r="AT135" s="147"/>
    </row>
    <row r="136" spans="2:46" x14ac:dyDescent="0.3">
      <c r="B136" s="226"/>
      <c r="D136" s="207"/>
      <c r="F136" s="208"/>
      <c r="H136" s="208"/>
      <c r="J136" s="195"/>
      <c r="K136" s="195"/>
      <c r="L136" s="195"/>
      <c r="N136" s="196"/>
      <c r="O136" s="196"/>
      <c r="P136" s="196"/>
      <c r="AD136" s="196"/>
      <c r="AF136" s="196"/>
      <c r="AH136" s="210"/>
      <c r="AJ136" s="210"/>
      <c r="AL136" s="196"/>
      <c r="AN136" s="196"/>
      <c r="AP136" s="196"/>
      <c r="AR136" s="196"/>
      <c r="AT136" s="147"/>
    </row>
    <row r="137" spans="2:46" x14ac:dyDescent="0.3">
      <c r="B137" s="226"/>
      <c r="D137" s="207"/>
      <c r="F137" s="208"/>
      <c r="H137" s="208"/>
      <c r="J137" s="195"/>
      <c r="K137" s="195"/>
      <c r="L137" s="195"/>
      <c r="N137" s="196"/>
      <c r="O137" s="196"/>
      <c r="P137" s="196"/>
      <c r="AD137" s="196"/>
      <c r="AF137" s="196"/>
      <c r="AH137" s="210"/>
      <c r="AJ137" s="210"/>
      <c r="AL137" s="196"/>
      <c r="AN137" s="196"/>
      <c r="AP137" s="196"/>
      <c r="AR137" s="196"/>
      <c r="AT137" s="147"/>
    </row>
    <row r="138" spans="2:46" x14ac:dyDescent="0.3">
      <c r="B138" s="226"/>
      <c r="D138" s="207"/>
      <c r="F138" s="208"/>
      <c r="H138" s="208"/>
      <c r="J138" s="195"/>
      <c r="K138" s="195"/>
      <c r="L138" s="195"/>
      <c r="N138" s="196"/>
      <c r="O138" s="196"/>
      <c r="P138" s="196"/>
      <c r="AD138" s="196"/>
      <c r="AF138" s="196"/>
      <c r="AH138" s="210"/>
      <c r="AJ138" s="210"/>
      <c r="AL138" s="196"/>
      <c r="AN138" s="196"/>
      <c r="AP138" s="196"/>
      <c r="AR138" s="196"/>
      <c r="AT138" s="147"/>
    </row>
    <row r="139" spans="2:46" x14ac:dyDescent="0.3">
      <c r="B139" s="226"/>
      <c r="D139" s="207"/>
      <c r="F139" s="208"/>
      <c r="H139" s="208"/>
      <c r="J139" s="195"/>
      <c r="K139" s="195"/>
      <c r="L139" s="195"/>
      <c r="N139" s="196"/>
      <c r="O139" s="196"/>
      <c r="P139" s="196"/>
      <c r="AD139" s="196"/>
      <c r="AF139" s="196"/>
      <c r="AH139" s="210"/>
      <c r="AJ139" s="210"/>
      <c r="AL139" s="196"/>
      <c r="AN139" s="196"/>
      <c r="AP139" s="196"/>
      <c r="AR139" s="196"/>
      <c r="AT139" s="147"/>
    </row>
    <row r="140" spans="2:46" x14ac:dyDescent="0.3">
      <c r="B140" s="226"/>
    </row>
    <row r="141" spans="2:46" x14ac:dyDescent="0.3">
      <c r="B141" s="226"/>
    </row>
    <row r="142" spans="2:46" x14ac:dyDescent="0.3">
      <c r="B142" s="226"/>
    </row>
    <row r="143" spans="2:46" x14ac:dyDescent="0.3">
      <c r="B143" s="226"/>
    </row>
    <row r="144" spans="2:46" x14ac:dyDescent="0.3">
      <c r="B144" s="226"/>
    </row>
    <row r="145" spans="2:2" x14ac:dyDescent="0.3">
      <c r="B145" s="226"/>
    </row>
    <row r="146" spans="2:2" x14ac:dyDescent="0.3">
      <c r="B146" s="226"/>
    </row>
    <row r="147" spans="2:2" x14ac:dyDescent="0.3">
      <c r="B147" s="226"/>
    </row>
    <row r="148" spans="2:2" x14ac:dyDescent="0.3">
      <c r="B148" s="226"/>
    </row>
    <row r="149" spans="2:2" x14ac:dyDescent="0.3">
      <c r="B149" s="226"/>
    </row>
    <row r="150" spans="2:2" x14ac:dyDescent="0.3">
      <c r="B150" s="226"/>
    </row>
    <row r="151" spans="2:2" x14ac:dyDescent="0.3">
      <c r="B151" s="226"/>
    </row>
    <row r="152" spans="2:2" x14ac:dyDescent="0.3">
      <c r="B152" s="226"/>
    </row>
    <row r="153" spans="2:2" x14ac:dyDescent="0.3">
      <c r="B153" s="226"/>
    </row>
    <row r="154" spans="2:2" x14ac:dyDescent="0.3">
      <c r="B154" s="226"/>
    </row>
    <row r="155" spans="2:2" x14ac:dyDescent="0.3">
      <c r="B155" s="226"/>
    </row>
    <row r="156" spans="2:2" x14ac:dyDescent="0.3">
      <c r="B156" s="226"/>
    </row>
    <row r="157" spans="2:2" x14ac:dyDescent="0.3">
      <c r="B157" s="226"/>
    </row>
    <row r="158" spans="2:2" x14ac:dyDescent="0.3">
      <c r="B158" s="226"/>
    </row>
    <row r="159" spans="2:2" x14ac:dyDescent="0.3">
      <c r="B159" s="226"/>
    </row>
    <row r="160" spans="2:2" x14ac:dyDescent="0.3">
      <c r="B160" s="226"/>
    </row>
    <row r="161" spans="2:2" x14ac:dyDescent="0.3">
      <c r="B161" s="226"/>
    </row>
    <row r="162" spans="2:2" x14ac:dyDescent="0.3">
      <c r="B162" s="226"/>
    </row>
    <row r="163" spans="2:2" x14ac:dyDescent="0.3">
      <c r="B163" s="226"/>
    </row>
    <row r="164" spans="2:2" x14ac:dyDescent="0.3">
      <c r="B164" s="226"/>
    </row>
    <row r="165" spans="2:2" x14ac:dyDescent="0.3">
      <c r="B165" s="226"/>
    </row>
    <row r="166" spans="2:2" x14ac:dyDescent="0.3">
      <c r="B166" s="226"/>
    </row>
    <row r="167" spans="2:2" x14ac:dyDescent="0.3">
      <c r="B167" s="226"/>
    </row>
    <row r="168" spans="2:2" x14ac:dyDescent="0.3">
      <c r="B168" s="226"/>
    </row>
    <row r="169" spans="2:2" x14ac:dyDescent="0.3">
      <c r="B169" s="226"/>
    </row>
    <row r="170" spans="2:2" x14ac:dyDescent="0.3">
      <c r="B170" s="226"/>
    </row>
    <row r="171" spans="2:2" x14ac:dyDescent="0.3">
      <c r="B171" s="226"/>
    </row>
    <row r="172" spans="2:2" x14ac:dyDescent="0.3">
      <c r="B172" s="226"/>
    </row>
    <row r="173" spans="2:2" x14ac:dyDescent="0.3">
      <c r="B173" s="226"/>
    </row>
    <row r="174" spans="2:2" x14ac:dyDescent="0.3">
      <c r="B174" s="226"/>
    </row>
    <row r="175" spans="2:2" x14ac:dyDescent="0.3">
      <c r="B175" s="226"/>
    </row>
    <row r="176" spans="2:2" x14ac:dyDescent="0.3">
      <c r="B176" s="226"/>
    </row>
    <row r="177" spans="2:2" x14ac:dyDescent="0.3">
      <c r="B177" s="226"/>
    </row>
    <row r="178" spans="2:2" x14ac:dyDescent="0.3">
      <c r="B178" s="226"/>
    </row>
    <row r="179" spans="2:2" x14ac:dyDescent="0.3">
      <c r="B179" s="226"/>
    </row>
    <row r="180" spans="2:2" x14ac:dyDescent="0.3">
      <c r="B180" s="226"/>
    </row>
    <row r="181" spans="2:2" x14ac:dyDescent="0.3">
      <c r="B181" s="226"/>
    </row>
    <row r="182" spans="2:2" x14ac:dyDescent="0.3">
      <c r="B182" s="226"/>
    </row>
    <row r="183" spans="2:2" x14ac:dyDescent="0.3">
      <c r="B183" s="226"/>
    </row>
    <row r="184" spans="2:2" x14ac:dyDescent="0.3">
      <c r="B184" s="226"/>
    </row>
    <row r="185" spans="2:2" x14ac:dyDescent="0.3">
      <c r="B185" s="226"/>
    </row>
    <row r="186" spans="2:2" x14ac:dyDescent="0.3">
      <c r="B186" s="226"/>
    </row>
    <row r="187" spans="2:2" x14ac:dyDescent="0.3">
      <c r="B187" s="226"/>
    </row>
    <row r="188" spans="2:2" x14ac:dyDescent="0.3">
      <c r="B188" s="226"/>
    </row>
    <row r="189" spans="2:2" x14ac:dyDescent="0.3">
      <c r="B189" s="226"/>
    </row>
    <row r="190" spans="2:2" x14ac:dyDescent="0.3">
      <c r="B190" s="226"/>
    </row>
    <row r="191" spans="2:2" x14ac:dyDescent="0.3">
      <c r="B191" s="226"/>
    </row>
    <row r="192" spans="2:2" x14ac:dyDescent="0.3">
      <c r="B192" s="226"/>
    </row>
    <row r="193" spans="2:2" x14ac:dyDescent="0.3">
      <c r="B193" s="226"/>
    </row>
    <row r="194" spans="2:2" x14ac:dyDescent="0.3">
      <c r="B194" s="226"/>
    </row>
    <row r="195" spans="2:2" x14ac:dyDescent="0.3">
      <c r="B195" s="226"/>
    </row>
    <row r="196" spans="2:2" x14ac:dyDescent="0.3">
      <c r="B196" s="226"/>
    </row>
    <row r="197" spans="2:2" x14ac:dyDescent="0.3">
      <c r="B197" s="226"/>
    </row>
    <row r="198" spans="2:2" x14ac:dyDescent="0.3">
      <c r="B198" s="226"/>
    </row>
    <row r="199" spans="2:2" x14ac:dyDescent="0.3">
      <c r="B199" s="226"/>
    </row>
    <row r="200" spans="2:2" x14ac:dyDescent="0.3">
      <c r="B200" s="226"/>
    </row>
    <row r="201" spans="2:2" x14ac:dyDescent="0.3">
      <c r="B201" s="226"/>
    </row>
    <row r="202" spans="2:2" x14ac:dyDescent="0.3">
      <c r="B202" s="226"/>
    </row>
    <row r="203" spans="2:2" x14ac:dyDescent="0.3">
      <c r="B203" s="226"/>
    </row>
    <row r="204" spans="2:2" x14ac:dyDescent="0.3">
      <c r="B204" s="226"/>
    </row>
    <row r="205" spans="2:2" x14ac:dyDescent="0.3">
      <c r="B205" s="226"/>
    </row>
    <row r="206" spans="2:2" x14ac:dyDescent="0.3">
      <c r="B206" s="226"/>
    </row>
    <row r="207" spans="2:2" x14ac:dyDescent="0.3">
      <c r="B207" s="226"/>
    </row>
    <row r="208" spans="2:2" x14ac:dyDescent="0.3">
      <c r="B208" s="226"/>
    </row>
    <row r="209" spans="2:2" x14ac:dyDescent="0.3">
      <c r="B209" s="226"/>
    </row>
    <row r="210" spans="2:2" x14ac:dyDescent="0.3">
      <c r="B210" s="226"/>
    </row>
    <row r="211" spans="2:2" x14ac:dyDescent="0.3">
      <c r="B211" s="226"/>
    </row>
    <row r="212" spans="2:2" x14ac:dyDescent="0.3">
      <c r="B212" s="226"/>
    </row>
    <row r="213" spans="2:2" x14ac:dyDescent="0.3">
      <c r="B213" s="226"/>
    </row>
    <row r="214" spans="2:2" x14ac:dyDescent="0.3">
      <c r="B214" s="226"/>
    </row>
    <row r="215" spans="2:2" x14ac:dyDescent="0.3">
      <c r="B215" s="226"/>
    </row>
    <row r="216" spans="2:2" x14ac:dyDescent="0.3">
      <c r="B216" s="226"/>
    </row>
    <row r="217" spans="2:2" x14ac:dyDescent="0.3">
      <c r="B217" s="226"/>
    </row>
    <row r="218" spans="2:2" x14ac:dyDescent="0.3">
      <c r="B218" s="226"/>
    </row>
    <row r="219" spans="2:2" x14ac:dyDescent="0.3">
      <c r="B219" s="226"/>
    </row>
    <row r="220" spans="2:2" x14ac:dyDescent="0.3">
      <c r="B220" s="226"/>
    </row>
    <row r="221" spans="2:2" x14ac:dyDescent="0.3">
      <c r="B221" s="226"/>
    </row>
    <row r="222" spans="2:2" x14ac:dyDescent="0.3">
      <c r="B222" s="226"/>
    </row>
    <row r="223" spans="2:2" x14ac:dyDescent="0.3">
      <c r="B223" s="226"/>
    </row>
    <row r="224" spans="2:2" x14ac:dyDescent="0.3">
      <c r="B224" s="226"/>
    </row>
    <row r="225" spans="2:2" x14ac:dyDescent="0.3">
      <c r="B225" s="226"/>
    </row>
    <row r="226" spans="2:2" x14ac:dyDescent="0.3">
      <c r="B226" s="226"/>
    </row>
    <row r="227" spans="2:2" x14ac:dyDescent="0.3">
      <c r="B227" s="226"/>
    </row>
    <row r="228" spans="2:2" x14ac:dyDescent="0.3">
      <c r="B228" s="226"/>
    </row>
    <row r="229" spans="2:2" x14ac:dyDescent="0.3">
      <c r="B229" s="226"/>
    </row>
    <row r="230" spans="2:2" x14ac:dyDescent="0.3">
      <c r="B230" s="226"/>
    </row>
    <row r="231" spans="2:2" x14ac:dyDescent="0.3">
      <c r="B231" s="226"/>
    </row>
    <row r="232" spans="2:2" x14ac:dyDescent="0.3">
      <c r="B232" s="226"/>
    </row>
    <row r="233" spans="2:2" x14ac:dyDescent="0.3">
      <c r="B233" s="226"/>
    </row>
    <row r="234" spans="2:2" x14ac:dyDescent="0.3">
      <c r="B234" s="226"/>
    </row>
    <row r="235" spans="2:2" x14ac:dyDescent="0.3">
      <c r="B235" s="226"/>
    </row>
    <row r="236" spans="2:2" x14ac:dyDescent="0.3">
      <c r="B236" s="226"/>
    </row>
    <row r="237" spans="2:2" x14ac:dyDescent="0.3">
      <c r="B237" s="226"/>
    </row>
    <row r="238" spans="2:2" x14ac:dyDescent="0.3">
      <c r="B238" s="226"/>
    </row>
    <row r="239" spans="2:2" x14ac:dyDescent="0.3">
      <c r="B239" s="226"/>
    </row>
    <row r="240" spans="2:2" x14ac:dyDescent="0.3">
      <c r="B240" s="226"/>
    </row>
    <row r="241" spans="2:2" x14ac:dyDescent="0.3">
      <c r="B241" s="226"/>
    </row>
    <row r="242" spans="2:2" x14ac:dyDescent="0.3">
      <c r="B242" s="226"/>
    </row>
    <row r="243" spans="2:2" x14ac:dyDescent="0.3">
      <c r="B243" s="226"/>
    </row>
    <row r="244" spans="2:2" x14ac:dyDescent="0.3">
      <c r="B244" s="226"/>
    </row>
    <row r="245" spans="2:2" x14ac:dyDescent="0.3">
      <c r="B245" s="226"/>
    </row>
    <row r="246" spans="2:2" x14ac:dyDescent="0.3">
      <c r="B246" s="226"/>
    </row>
    <row r="247" spans="2:2" x14ac:dyDescent="0.3">
      <c r="B247" s="226"/>
    </row>
    <row r="248" spans="2:2" x14ac:dyDescent="0.3">
      <c r="B248" s="226"/>
    </row>
    <row r="249" spans="2:2" x14ac:dyDescent="0.3">
      <c r="B249" s="226"/>
    </row>
    <row r="250" spans="2:2" x14ac:dyDescent="0.3">
      <c r="B250" s="226"/>
    </row>
    <row r="251" spans="2:2" x14ac:dyDescent="0.3">
      <c r="B251" s="226"/>
    </row>
    <row r="252" spans="2:2" x14ac:dyDescent="0.3">
      <c r="B252" s="226"/>
    </row>
    <row r="253" spans="2:2" x14ac:dyDescent="0.3">
      <c r="B253" s="226"/>
    </row>
    <row r="254" spans="2:2" x14ac:dyDescent="0.3">
      <c r="B254" s="226"/>
    </row>
    <row r="255" spans="2:2" x14ac:dyDescent="0.3">
      <c r="B255" s="226"/>
    </row>
    <row r="256" spans="2:2" x14ac:dyDescent="0.3">
      <c r="B256" s="226"/>
    </row>
    <row r="257" spans="2:2" x14ac:dyDescent="0.3">
      <c r="B257" s="226"/>
    </row>
    <row r="258" spans="2:2" x14ac:dyDescent="0.3">
      <c r="B258" s="226"/>
    </row>
    <row r="259" spans="2:2" x14ac:dyDescent="0.3">
      <c r="B259" s="226"/>
    </row>
    <row r="260" spans="2:2" x14ac:dyDescent="0.3">
      <c r="B260" s="226"/>
    </row>
    <row r="261" spans="2:2" x14ac:dyDescent="0.3">
      <c r="B261" s="226"/>
    </row>
    <row r="262" spans="2:2" x14ac:dyDescent="0.3">
      <c r="B262" s="226"/>
    </row>
    <row r="263" spans="2:2" x14ac:dyDescent="0.3">
      <c r="B263" s="226"/>
    </row>
    <row r="264" spans="2:2" x14ac:dyDescent="0.3">
      <c r="B264" s="226"/>
    </row>
    <row r="265" spans="2:2" x14ac:dyDescent="0.3">
      <c r="B265" s="226"/>
    </row>
    <row r="266" spans="2:2" x14ac:dyDescent="0.3">
      <c r="B266" s="226"/>
    </row>
    <row r="267" spans="2:2" x14ac:dyDescent="0.3">
      <c r="B267" s="226"/>
    </row>
    <row r="268" spans="2:2" x14ac:dyDescent="0.3">
      <c r="B268" s="226"/>
    </row>
    <row r="269" spans="2:2" x14ac:dyDescent="0.3">
      <c r="B269" s="226"/>
    </row>
    <row r="270" spans="2:2" x14ac:dyDescent="0.3">
      <c r="B270" s="226"/>
    </row>
    <row r="271" spans="2:2" x14ac:dyDescent="0.3">
      <c r="B271" s="226"/>
    </row>
    <row r="272" spans="2:2" x14ac:dyDescent="0.3">
      <c r="B272" s="226"/>
    </row>
    <row r="273" spans="2:2" x14ac:dyDescent="0.3">
      <c r="B273" s="226"/>
    </row>
    <row r="274" spans="2:2" x14ac:dyDescent="0.3">
      <c r="B274" s="226"/>
    </row>
    <row r="275" spans="2:2" x14ac:dyDescent="0.3">
      <c r="B275" s="226"/>
    </row>
    <row r="276" spans="2:2" x14ac:dyDescent="0.3">
      <c r="B276" s="226"/>
    </row>
    <row r="277" spans="2:2" x14ac:dyDescent="0.3">
      <c r="B277" s="226"/>
    </row>
    <row r="278" spans="2:2" x14ac:dyDescent="0.3">
      <c r="B278" s="226"/>
    </row>
    <row r="279" spans="2:2" x14ac:dyDescent="0.3">
      <c r="B279" s="226"/>
    </row>
    <row r="280" spans="2:2" x14ac:dyDescent="0.3">
      <c r="B280" s="226"/>
    </row>
    <row r="281" spans="2:2" x14ac:dyDescent="0.3">
      <c r="B281" s="226"/>
    </row>
    <row r="282" spans="2:2" x14ac:dyDescent="0.3">
      <c r="B282" s="226"/>
    </row>
    <row r="283" spans="2:2" x14ac:dyDescent="0.3">
      <c r="B283" s="226"/>
    </row>
    <row r="284" spans="2:2" x14ac:dyDescent="0.3">
      <c r="B284" s="226"/>
    </row>
    <row r="285" spans="2:2" x14ac:dyDescent="0.3">
      <c r="B285" s="226"/>
    </row>
    <row r="286" spans="2:2" x14ac:dyDescent="0.3">
      <c r="B286" s="226"/>
    </row>
    <row r="287" spans="2:2" x14ac:dyDescent="0.3">
      <c r="B287" s="226"/>
    </row>
    <row r="288" spans="2:2" x14ac:dyDescent="0.3">
      <c r="B288" s="226"/>
    </row>
    <row r="289" spans="2:2" x14ac:dyDescent="0.3">
      <c r="B289" s="226"/>
    </row>
    <row r="290" spans="2:2" x14ac:dyDescent="0.3">
      <c r="B290" s="226"/>
    </row>
    <row r="291" spans="2:2" x14ac:dyDescent="0.3">
      <c r="B291" s="226"/>
    </row>
    <row r="292" spans="2:2" x14ac:dyDescent="0.3">
      <c r="B292" s="226"/>
    </row>
    <row r="293" spans="2:2" x14ac:dyDescent="0.3">
      <c r="B293" s="226"/>
    </row>
    <row r="294" spans="2:2" x14ac:dyDescent="0.3">
      <c r="B294" s="226"/>
    </row>
    <row r="295" spans="2:2" x14ac:dyDescent="0.3">
      <c r="B295" s="226"/>
    </row>
    <row r="296" spans="2:2" x14ac:dyDescent="0.3">
      <c r="B296" s="226"/>
    </row>
    <row r="297" spans="2:2" x14ac:dyDescent="0.3">
      <c r="B297" s="226"/>
    </row>
    <row r="298" spans="2:2" x14ac:dyDescent="0.3">
      <c r="B298" s="226"/>
    </row>
    <row r="299" spans="2:2" x14ac:dyDescent="0.3">
      <c r="B299" s="226"/>
    </row>
    <row r="300" spans="2:2" x14ac:dyDescent="0.3">
      <c r="B300" s="226"/>
    </row>
    <row r="301" spans="2:2" x14ac:dyDescent="0.3">
      <c r="B301" s="226"/>
    </row>
    <row r="302" spans="2:2" x14ac:dyDescent="0.3">
      <c r="B302" s="226"/>
    </row>
    <row r="303" spans="2:2" x14ac:dyDescent="0.3">
      <c r="B303" s="226"/>
    </row>
    <row r="304" spans="2:2" x14ac:dyDescent="0.3">
      <c r="B304" s="226"/>
    </row>
    <row r="305" spans="2:2" x14ac:dyDescent="0.3">
      <c r="B305" s="226"/>
    </row>
    <row r="306" spans="2:2" x14ac:dyDescent="0.3">
      <c r="B306" s="226"/>
    </row>
    <row r="307" spans="2:2" x14ac:dyDescent="0.3">
      <c r="B307" s="226"/>
    </row>
    <row r="308" spans="2:2" x14ac:dyDescent="0.3">
      <c r="B308" s="226"/>
    </row>
    <row r="309" spans="2:2" x14ac:dyDescent="0.3">
      <c r="B309" s="226"/>
    </row>
    <row r="310" spans="2:2" x14ac:dyDescent="0.3">
      <c r="B310" s="226"/>
    </row>
    <row r="311" spans="2:2" x14ac:dyDescent="0.3">
      <c r="B311" s="226"/>
    </row>
    <row r="312" spans="2:2" x14ac:dyDescent="0.3">
      <c r="B312" s="226"/>
    </row>
    <row r="313" spans="2:2" x14ac:dyDescent="0.3">
      <c r="B313" s="226"/>
    </row>
    <row r="314" spans="2:2" x14ac:dyDescent="0.3">
      <c r="B314" s="226"/>
    </row>
    <row r="315" spans="2:2" x14ac:dyDescent="0.3">
      <c r="B315" s="226"/>
    </row>
    <row r="316" spans="2:2" x14ac:dyDescent="0.3">
      <c r="B316" s="226"/>
    </row>
    <row r="317" spans="2:2" x14ac:dyDescent="0.3">
      <c r="B317" s="226"/>
    </row>
    <row r="318" spans="2:2" x14ac:dyDescent="0.3">
      <c r="B318" s="226"/>
    </row>
    <row r="319" spans="2:2" x14ac:dyDescent="0.3">
      <c r="B319" s="226"/>
    </row>
    <row r="320" spans="2:2" x14ac:dyDescent="0.3">
      <c r="B320" s="226"/>
    </row>
    <row r="321" spans="2:2" x14ac:dyDescent="0.3">
      <c r="B321" s="226"/>
    </row>
    <row r="322" spans="2:2" x14ac:dyDescent="0.3">
      <c r="B322" s="226"/>
    </row>
    <row r="323" spans="2:2" x14ac:dyDescent="0.3">
      <c r="B323" s="226"/>
    </row>
    <row r="324" spans="2:2" x14ac:dyDescent="0.3">
      <c r="B324" s="226"/>
    </row>
    <row r="325" spans="2:2" x14ac:dyDescent="0.3">
      <c r="B325" s="226"/>
    </row>
    <row r="326" spans="2:2" x14ac:dyDescent="0.3">
      <c r="B326" s="226"/>
    </row>
    <row r="327" spans="2:2" x14ac:dyDescent="0.3">
      <c r="B327" s="226"/>
    </row>
    <row r="328" spans="2:2" x14ac:dyDescent="0.3">
      <c r="B328" s="226"/>
    </row>
    <row r="329" spans="2:2" x14ac:dyDescent="0.3">
      <c r="B329" s="226"/>
    </row>
    <row r="330" spans="2:2" x14ac:dyDescent="0.3">
      <c r="B330" s="226"/>
    </row>
    <row r="331" spans="2:2" x14ac:dyDescent="0.3">
      <c r="B331" s="226"/>
    </row>
    <row r="332" spans="2:2" x14ac:dyDescent="0.3">
      <c r="B332" s="226"/>
    </row>
    <row r="333" spans="2:2" x14ac:dyDescent="0.3">
      <c r="B333" s="226"/>
    </row>
    <row r="334" spans="2:2" x14ac:dyDescent="0.3">
      <c r="B334" s="226"/>
    </row>
    <row r="335" spans="2:2" x14ac:dyDescent="0.3">
      <c r="B335" s="226"/>
    </row>
    <row r="336" spans="2:2" x14ac:dyDescent="0.3">
      <c r="B336" s="226"/>
    </row>
    <row r="337" spans="2:2" x14ac:dyDescent="0.3">
      <c r="B337" s="226"/>
    </row>
    <row r="338" spans="2:2" x14ac:dyDescent="0.3">
      <c r="B338" s="226"/>
    </row>
    <row r="339" spans="2:2" x14ac:dyDescent="0.3">
      <c r="B339" s="226"/>
    </row>
    <row r="340" spans="2:2" x14ac:dyDescent="0.3">
      <c r="B340" s="226"/>
    </row>
    <row r="341" spans="2:2" x14ac:dyDescent="0.3">
      <c r="B341" s="226"/>
    </row>
    <row r="342" spans="2:2" x14ac:dyDescent="0.3">
      <c r="B342" s="226"/>
    </row>
    <row r="343" spans="2:2" x14ac:dyDescent="0.3">
      <c r="B343" s="226"/>
    </row>
    <row r="344" spans="2:2" x14ac:dyDescent="0.3">
      <c r="B344" s="226"/>
    </row>
    <row r="345" spans="2:2" x14ac:dyDescent="0.3">
      <c r="B345" s="226"/>
    </row>
    <row r="346" spans="2:2" x14ac:dyDescent="0.3">
      <c r="B346" s="226"/>
    </row>
    <row r="347" spans="2:2" x14ac:dyDescent="0.3">
      <c r="B347" s="226"/>
    </row>
    <row r="348" spans="2:2" x14ac:dyDescent="0.3">
      <c r="B348" s="226"/>
    </row>
    <row r="349" spans="2:2" x14ac:dyDescent="0.3">
      <c r="B349" s="226"/>
    </row>
    <row r="350" spans="2:2" x14ac:dyDescent="0.3">
      <c r="B350" s="226"/>
    </row>
    <row r="351" spans="2:2" x14ac:dyDescent="0.3">
      <c r="B351" s="226"/>
    </row>
    <row r="352" spans="2:2" x14ac:dyDescent="0.3">
      <c r="B352" s="226"/>
    </row>
    <row r="353" spans="2:2" x14ac:dyDescent="0.3">
      <c r="B353" s="226"/>
    </row>
    <row r="354" spans="2:2" x14ac:dyDescent="0.3">
      <c r="B354" s="226"/>
    </row>
    <row r="355" spans="2:2" x14ac:dyDescent="0.3">
      <c r="B355" s="226"/>
    </row>
    <row r="356" spans="2:2" x14ac:dyDescent="0.3">
      <c r="B356" s="226"/>
    </row>
    <row r="357" spans="2:2" x14ac:dyDescent="0.3">
      <c r="B357" s="226"/>
    </row>
    <row r="358" spans="2:2" x14ac:dyDescent="0.3">
      <c r="B358" s="226"/>
    </row>
    <row r="359" spans="2:2" x14ac:dyDescent="0.3">
      <c r="B359" s="226"/>
    </row>
    <row r="360" spans="2:2" x14ac:dyDescent="0.3">
      <c r="B360" s="226"/>
    </row>
    <row r="361" spans="2:2" x14ac:dyDescent="0.3">
      <c r="B361" s="226"/>
    </row>
    <row r="362" spans="2:2" x14ac:dyDescent="0.3">
      <c r="B362" s="226"/>
    </row>
    <row r="363" spans="2:2" x14ac:dyDescent="0.3">
      <c r="B363" s="226"/>
    </row>
    <row r="364" spans="2:2" x14ac:dyDescent="0.3">
      <c r="B364" s="226"/>
    </row>
    <row r="365" spans="2:2" x14ac:dyDescent="0.3">
      <c r="B365" s="226"/>
    </row>
    <row r="366" spans="2:2" x14ac:dyDescent="0.3">
      <c r="B366" s="226"/>
    </row>
    <row r="367" spans="2:2" x14ac:dyDescent="0.3">
      <c r="B367" s="226"/>
    </row>
    <row r="368" spans="2:2" x14ac:dyDescent="0.3">
      <c r="B368" s="226"/>
    </row>
    <row r="369" spans="2:2" x14ac:dyDescent="0.3">
      <c r="B369" s="226"/>
    </row>
    <row r="370" spans="2:2" x14ac:dyDescent="0.3">
      <c r="B370" s="226"/>
    </row>
    <row r="371" spans="2:2" x14ac:dyDescent="0.3">
      <c r="B371" s="226"/>
    </row>
    <row r="372" spans="2:2" x14ac:dyDescent="0.3">
      <c r="B372" s="226"/>
    </row>
    <row r="373" spans="2:2" x14ac:dyDescent="0.3">
      <c r="B373" s="226"/>
    </row>
    <row r="374" spans="2:2" x14ac:dyDescent="0.3">
      <c r="B374" s="226"/>
    </row>
    <row r="375" spans="2:2" x14ac:dyDescent="0.3">
      <c r="B375" s="226"/>
    </row>
    <row r="376" spans="2:2" x14ac:dyDescent="0.3">
      <c r="B376" s="226"/>
    </row>
    <row r="377" spans="2:2" x14ac:dyDescent="0.3">
      <c r="B377" s="226"/>
    </row>
    <row r="378" spans="2:2" x14ac:dyDescent="0.3">
      <c r="B378" s="226"/>
    </row>
    <row r="379" spans="2:2" x14ac:dyDescent="0.3">
      <c r="B379" s="226"/>
    </row>
    <row r="380" spans="2:2" x14ac:dyDescent="0.3">
      <c r="B380" s="226"/>
    </row>
    <row r="381" spans="2:2" x14ac:dyDescent="0.3">
      <c r="B381" s="226"/>
    </row>
    <row r="382" spans="2:2" x14ac:dyDescent="0.3">
      <c r="B382" s="226"/>
    </row>
    <row r="383" spans="2:2" x14ac:dyDescent="0.3">
      <c r="B383" s="226"/>
    </row>
    <row r="384" spans="2:2" x14ac:dyDescent="0.3">
      <c r="B384" s="226"/>
    </row>
    <row r="385" spans="2:2" x14ac:dyDescent="0.3">
      <c r="B385" s="226"/>
    </row>
    <row r="386" spans="2:2" x14ac:dyDescent="0.3">
      <c r="B386" s="226"/>
    </row>
    <row r="387" spans="2:2" x14ac:dyDescent="0.3">
      <c r="B387" s="226"/>
    </row>
    <row r="388" spans="2:2" x14ac:dyDescent="0.3">
      <c r="B388" s="226"/>
    </row>
    <row r="389" spans="2:2" x14ac:dyDescent="0.3">
      <c r="B389" s="226"/>
    </row>
    <row r="390" spans="2:2" x14ac:dyDescent="0.3">
      <c r="B390" s="226"/>
    </row>
    <row r="391" spans="2:2" x14ac:dyDescent="0.3">
      <c r="B391" s="226"/>
    </row>
    <row r="392" spans="2:2" x14ac:dyDescent="0.3">
      <c r="B392" s="226"/>
    </row>
    <row r="393" spans="2:2" x14ac:dyDescent="0.3">
      <c r="B393" s="226"/>
    </row>
    <row r="394" spans="2:2" x14ac:dyDescent="0.3">
      <c r="B394" s="226"/>
    </row>
    <row r="395" spans="2:2" x14ac:dyDescent="0.3">
      <c r="B395" s="226"/>
    </row>
    <row r="396" spans="2:2" x14ac:dyDescent="0.3">
      <c r="B396" s="226"/>
    </row>
    <row r="397" spans="2:2" x14ac:dyDescent="0.3">
      <c r="B397" s="226"/>
    </row>
  </sheetData>
  <sheetProtection password="FDF3" sheet="1" objects="1" scenarios="1"/>
  <conditionalFormatting sqref="X10:X1048576">
    <cfRule type="expression" dxfId="43" priority="23">
      <formula>AND(T10="ungeplant",OR(X10="Zählerwechsel",X10="Sonstiges"))</formula>
    </cfRule>
  </conditionalFormatting>
  <conditionalFormatting sqref="N10:O10 AF10 AJ10 AN10 AR10">
    <cfRule type="cellIs" dxfId="42" priority="22" operator="lessThan">
      <formula>0</formula>
    </cfRule>
  </conditionalFormatting>
  <conditionalFormatting sqref="J10:K63">
    <cfRule type="containsErrors" dxfId="41" priority="24">
      <formula>ISERROR(J10)</formula>
    </cfRule>
  </conditionalFormatting>
  <conditionalFormatting sqref="L10:L63">
    <cfRule type="containsErrors" dxfId="40" priority="21">
      <formula>ISERROR(L10)</formula>
    </cfRule>
  </conditionalFormatting>
  <conditionalFormatting sqref="P10">
    <cfRule type="cellIs" dxfId="39" priority="20" operator="lessThan">
      <formula>0</formula>
    </cfRule>
  </conditionalFormatting>
  <conditionalFormatting sqref="V10:V139">
    <cfRule type="expression" dxfId="38" priority="19">
      <formula>AND(R10="ungeplant",OR(V10="Zählerwechsel",V10="Sonstiges"))</formula>
    </cfRule>
  </conditionalFormatting>
  <conditionalFormatting sqref="AD10">
    <cfRule type="cellIs" dxfId="37" priority="18" operator="lessThan">
      <formula>0</formula>
    </cfRule>
  </conditionalFormatting>
  <conditionalFormatting sqref="AH10">
    <cfRule type="cellIs" dxfId="36" priority="17" operator="lessThan">
      <formula>0</formula>
    </cfRule>
  </conditionalFormatting>
  <conditionalFormatting sqref="AL10">
    <cfRule type="cellIs" dxfId="35" priority="16" operator="lessThan">
      <formula>0</formula>
    </cfRule>
  </conditionalFormatting>
  <conditionalFormatting sqref="AP10">
    <cfRule type="cellIs" dxfId="34" priority="15" operator="lessThan">
      <formula>0</formula>
    </cfRule>
  </conditionalFormatting>
  <conditionalFormatting sqref="J64:K1048576">
    <cfRule type="containsErrors" dxfId="33" priority="14">
      <formula>ISERROR(J64)</formula>
    </cfRule>
  </conditionalFormatting>
  <conditionalFormatting sqref="L64:L1048576">
    <cfRule type="containsErrors" dxfId="32" priority="13">
      <formula>ISERROR(L64)</formula>
    </cfRule>
  </conditionalFormatting>
  <conditionalFormatting sqref="N11:O1048576">
    <cfRule type="cellIs" dxfId="31" priority="12" operator="lessThan">
      <formula>0</formula>
    </cfRule>
  </conditionalFormatting>
  <conditionalFormatting sqref="P11:P1048576">
    <cfRule type="cellIs" dxfId="30" priority="11" operator="lessThan">
      <formula>0</formula>
    </cfRule>
  </conditionalFormatting>
  <conditionalFormatting sqref="AD11:AD1048576">
    <cfRule type="cellIs" dxfId="29" priority="8" operator="lessThan">
      <formula>0</formula>
    </cfRule>
  </conditionalFormatting>
  <conditionalFormatting sqref="AF11:AF1048576">
    <cfRule type="cellIs" dxfId="28" priority="7" operator="lessThan">
      <formula>0</formula>
    </cfRule>
  </conditionalFormatting>
  <conditionalFormatting sqref="AH11:AH1048576">
    <cfRule type="cellIs" dxfId="27" priority="6" operator="lessThan">
      <formula>0</formula>
    </cfRule>
  </conditionalFormatting>
  <conditionalFormatting sqref="AJ11:AJ1048576">
    <cfRule type="cellIs" dxfId="26" priority="5" operator="lessThan">
      <formula>0</formula>
    </cfRule>
  </conditionalFormatting>
  <conditionalFormatting sqref="AN11:AN1048576">
    <cfRule type="cellIs" dxfId="25" priority="4" operator="lessThan">
      <formula>0</formula>
    </cfRule>
  </conditionalFormatting>
  <conditionalFormatting sqref="AL11:AL1048576">
    <cfRule type="cellIs" dxfId="24" priority="3" operator="lessThan">
      <formula>0</formula>
    </cfRule>
  </conditionalFormatting>
  <conditionalFormatting sqref="AR11:AR1048576">
    <cfRule type="cellIs" dxfId="23" priority="2" operator="lessThan">
      <formula>0</formula>
    </cfRule>
  </conditionalFormatting>
  <conditionalFormatting sqref="AP11:AP1048576">
    <cfRule type="cellIs" dxfId="22" priority="1" operator="lessThan">
      <formula>0</formula>
    </cfRule>
  </conditionalFormatting>
  <dataValidations count="8">
    <dataValidation type="list" showInputMessage="1" showErrorMessage="1" prompt="- bitte wählen -" sqref="T10:T1048576 R10:R1048576">
      <formula1>"geplant, ungeplant"</formula1>
    </dataValidation>
    <dataValidation type="list" showInputMessage="1" showErrorMessage="1" prompt="- bitte wäheln -" sqref="AB10:AB1048576 Z10:Z1048576">
      <formula1>"Niederspannung, Mittelspannung"</formula1>
    </dataValidation>
    <dataValidation type="list" showInputMessage="1" showErrorMessage="1" prompt="- bitte wählen -" sqref="X10:X1048576 V10:V1048576">
      <formula1>"atmosphärische Einwirkung, Einwirkung Dritter, Zuständigkeit Netzbetreiber, Rückwirkungsstörung, höhere Gewalt, Sonstiges, Zählerwechsel"</formula1>
    </dataValidation>
    <dataValidation type="whole" errorStyle="warning" operator="greaterThanOrEqual" showInputMessage="1" showErrorMessage="1" sqref="D10:D1048576">
      <formula1>0</formula1>
    </dataValidation>
    <dataValidation type="date" errorStyle="warning" showInputMessage="1" showErrorMessage="1" sqref="F10:H1048576">
      <formula1>41640</formula1>
      <formula2>42004</formula2>
    </dataValidation>
    <dataValidation type="decimal" errorStyle="warning" operator="greaterThanOrEqual" showInputMessage="1" showErrorMessage="1" sqref="N10:P1048576 AD10:AR1048576">
      <formula1>0</formula1>
    </dataValidation>
    <dataValidation type="textLength" errorStyle="warning" operator="greaterThanOrEqual" showInputMessage="1" showErrorMessage="1" sqref="AT10:AT1048576">
      <formula1>0</formula1>
    </dataValidation>
    <dataValidation type="time" errorStyle="warning" showInputMessage="1" showErrorMessage="1" sqref="J10:L1048576">
      <formula1>0</formula1>
      <formula2>0.999988425925926</formula2>
    </dataValidation>
  </dataValidations>
  <printOptions horizontalCentered="1"/>
  <pageMargins left="0.19685039370078741" right="0.19685039370078741" top="0.39370078740157483" bottom="0.39370078740157483" header="0.31496062992125984" footer="0.31496062992125984"/>
  <pageSetup paperSize="9" scale="38" fitToWidth="2" fitToHeight="2" orientation="landscape" horizontalDpi="300" verticalDpi="300" r:id="rId1"/>
  <headerFooter>
    <oddFooter>&amp;L&amp;"Segoe UI,Standard"&amp;9&amp;Z&amp;F\&amp;A&amp;R&amp;"Segoe UI,Standard"&amp;9&amp;D
Seite &amp;P von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39"/>
  <sheetViews>
    <sheetView showGridLines="0" view="pageBreakPreview" zoomScaleNormal="130" zoomScaleSheetLayoutView="100" workbookViewId="0">
      <pane ySplit="8" topLeftCell="A9" activePane="bottomLeft" state="frozen"/>
      <selection pane="bottomLeft" activeCell="D10" sqref="D10"/>
    </sheetView>
  </sheetViews>
  <sheetFormatPr baseColWidth="10" defaultRowHeight="16.5" x14ac:dyDescent="0.3"/>
  <cols>
    <col min="1" max="1" width="1.28515625" style="128" customWidth="1"/>
    <col min="2" max="2" width="7.85546875" style="212" customWidth="1"/>
    <col min="3" max="3" width="1.28515625" style="212" customWidth="1"/>
    <col min="4" max="4" width="21.7109375" style="212" customWidth="1"/>
    <col min="5" max="5" width="1.28515625" style="212" customWidth="1"/>
    <col min="6" max="6" width="17.42578125" style="212" bestFit="1" customWidth="1"/>
    <col min="7" max="7" width="1.28515625" style="212" customWidth="1"/>
    <col min="8" max="8" width="11" style="212" bestFit="1" customWidth="1"/>
    <col min="9" max="9" width="1.28515625" style="212" customWidth="1"/>
    <col min="10" max="10" width="21.7109375" style="212" bestFit="1" customWidth="1"/>
    <col min="11" max="11" width="1.28515625" style="212" customWidth="1"/>
    <col min="12" max="12" width="11" style="212" bestFit="1" customWidth="1"/>
    <col min="13" max="13" width="1.28515625" style="212" customWidth="1"/>
    <col min="14" max="14" width="17.42578125" style="212" bestFit="1" customWidth="1"/>
    <col min="15" max="15" width="1.28515625" style="212" customWidth="1"/>
    <col min="16" max="16" width="14.140625" style="212" bestFit="1" customWidth="1"/>
    <col min="17" max="17" width="1.28515625" style="212" customWidth="1"/>
    <col min="18" max="18" width="21.7109375" style="212" bestFit="1" customWidth="1"/>
    <col min="19" max="19" width="1.28515625" style="212" customWidth="1"/>
    <col min="20" max="20" width="11" style="212" bestFit="1" customWidth="1"/>
    <col min="21" max="21" width="1.28515625" style="212" customWidth="1"/>
    <col min="22" max="22" width="28" style="212" bestFit="1" customWidth="1"/>
    <col min="23" max="23" width="1.28515625" style="212" customWidth="1"/>
    <col min="24" max="24" width="28" style="212" bestFit="1" customWidth="1"/>
    <col min="25" max="25" width="1.28515625" style="212" customWidth="1"/>
    <col min="26" max="26" width="21.7109375" style="212" bestFit="1" customWidth="1"/>
    <col min="27" max="27" width="1.28515625" style="212" customWidth="1"/>
    <col min="28" max="28" width="16.5703125" style="212" bestFit="1" customWidth="1"/>
    <col min="29" max="29" width="1.28515625" style="212" customWidth="1"/>
    <col min="30" max="30" width="30.140625" style="212" bestFit="1" customWidth="1"/>
    <col min="31" max="31" width="1.28515625" style="212" customWidth="1"/>
    <col min="32" max="32" width="30.140625" style="212" bestFit="1" customWidth="1"/>
    <col min="33" max="33" width="1.28515625" style="212" customWidth="1"/>
    <col min="34" max="34" width="30.42578125" style="212" bestFit="1" customWidth="1"/>
    <col min="35" max="35" width="1.28515625" style="212" customWidth="1"/>
    <col min="36" max="36" width="30.42578125" style="212" bestFit="1" customWidth="1"/>
    <col min="37" max="37" width="1.28515625" style="212" customWidth="1"/>
    <col min="38" max="38" width="30.42578125" style="212" bestFit="1" customWidth="1"/>
    <col min="39" max="39" width="1.28515625" style="212" customWidth="1"/>
    <col min="40" max="40" width="30.42578125" style="212" bestFit="1" customWidth="1"/>
    <col min="41" max="41" width="1.28515625" style="212" customWidth="1"/>
    <col min="42" max="42" width="35.7109375" style="212" bestFit="1" customWidth="1"/>
    <col min="43" max="43" width="1.28515625" style="212" customWidth="1"/>
    <col min="44" max="44" width="35.7109375" style="212" bestFit="1" customWidth="1"/>
    <col min="45" max="45" width="1.28515625" style="212" customWidth="1"/>
    <col min="46" max="46" width="131" style="212" customWidth="1"/>
    <col min="47" max="47" width="1.28515625" style="128" customWidth="1"/>
    <col min="48" max="16384" width="11.42578125" style="128"/>
  </cols>
  <sheetData>
    <row r="1" spans="1:47" s="108" customFormat="1" ht="24" x14ac:dyDescent="0.45">
      <c r="A1" s="105"/>
      <c r="B1" s="105" t="s">
        <v>286</v>
      </c>
      <c r="C1" s="106"/>
      <c r="D1" s="107" t="s">
        <v>320</v>
      </c>
      <c r="E1" s="107"/>
      <c r="F1" s="107"/>
      <c r="G1" s="107"/>
      <c r="H1" s="107"/>
      <c r="I1" s="107"/>
      <c r="J1" s="107"/>
      <c r="K1" s="107"/>
      <c r="L1" s="107"/>
      <c r="M1" s="107"/>
      <c r="N1" s="107"/>
      <c r="O1" s="107"/>
      <c r="P1" s="107"/>
      <c r="Q1" s="107"/>
      <c r="R1" s="107"/>
      <c r="S1" s="200"/>
      <c r="T1" s="107"/>
      <c r="U1" s="107"/>
      <c r="V1" s="107"/>
      <c r="W1" s="200"/>
      <c r="X1" s="107"/>
      <c r="Y1" s="200"/>
      <c r="Z1" s="107"/>
      <c r="AA1" s="200"/>
      <c r="AB1" s="107"/>
      <c r="AC1" s="107"/>
      <c r="AD1" s="107"/>
      <c r="AE1" s="107"/>
      <c r="AF1" s="107"/>
      <c r="AG1" s="107"/>
      <c r="AH1" s="107"/>
      <c r="AI1" s="107"/>
      <c r="AJ1" s="107"/>
      <c r="AK1" s="107"/>
      <c r="AL1" s="107"/>
      <c r="AM1" s="107"/>
      <c r="AN1" s="107"/>
      <c r="AO1" s="107"/>
      <c r="AP1" s="107"/>
      <c r="AQ1" s="107"/>
      <c r="AR1" s="107"/>
      <c r="AS1" s="107"/>
      <c r="AT1" s="107"/>
      <c r="AU1" s="107"/>
    </row>
    <row r="2" spans="1:47" s="109" customFormat="1" x14ac:dyDescent="0.3">
      <c r="D2" s="110"/>
      <c r="E2" s="110"/>
      <c r="F2" s="110"/>
      <c r="G2" s="110"/>
      <c r="H2" s="110"/>
      <c r="I2" s="110"/>
      <c r="J2" s="110"/>
      <c r="K2" s="110"/>
      <c r="L2" s="110"/>
      <c r="M2" s="110"/>
      <c r="N2" s="110"/>
      <c r="O2" s="110"/>
      <c r="P2" s="110"/>
      <c r="Q2" s="110"/>
      <c r="R2" s="110"/>
      <c r="S2" s="201"/>
      <c r="T2" s="110"/>
      <c r="U2" s="110"/>
      <c r="V2" s="111"/>
      <c r="W2" s="201"/>
      <c r="X2" s="111"/>
      <c r="Y2" s="205"/>
      <c r="Z2" s="111"/>
      <c r="AA2" s="205"/>
      <c r="AB2" s="111"/>
      <c r="AC2" s="111"/>
      <c r="AD2" s="111"/>
      <c r="AE2" s="111"/>
      <c r="AF2" s="111"/>
      <c r="AG2" s="111"/>
      <c r="AH2" s="111"/>
      <c r="AI2" s="111"/>
      <c r="AJ2" s="111"/>
      <c r="AK2" s="111"/>
      <c r="AL2" s="111"/>
      <c r="AM2" s="111"/>
      <c r="AN2" s="111"/>
      <c r="AO2" s="111"/>
      <c r="AP2" s="111"/>
      <c r="AQ2" s="111"/>
      <c r="AR2" s="111"/>
      <c r="AS2" s="111"/>
      <c r="AT2" s="111"/>
      <c r="AU2" s="111"/>
    </row>
    <row r="3" spans="1:47" s="115" customFormat="1" x14ac:dyDescent="0.3">
      <c r="A3" s="112"/>
      <c r="B3" s="113" t="s">
        <v>272</v>
      </c>
      <c r="C3" s="114"/>
      <c r="E3" s="116"/>
      <c r="F3" s="117"/>
      <c r="G3" s="116"/>
      <c r="H3" s="116"/>
      <c r="I3" s="116"/>
      <c r="J3" s="118"/>
      <c r="K3" s="118"/>
      <c r="L3" s="116"/>
      <c r="M3" s="116"/>
      <c r="N3" s="116"/>
      <c r="O3" s="116"/>
      <c r="P3" s="116"/>
      <c r="Q3" s="116"/>
      <c r="R3" s="116"/>
      <c r="S3" s="202"/>
      <c r="T3" s="116"/>
      <c r="U3" s="116"/>
      <c r="W3" s="202"/>
      <c r="Y3" s="114"/>
      <c r="AA3" s="114"/>
      <c r="AT3" s="119"/>
      <c r="AU3" s="119"/>
    </row>
    <row r="4" spans="1:47" s="120" customFormat="1" x14ac:dyDescent="0.3">
      <c r="B4" s="197" t="s">
        <v>557</v>
      </c>
      <c r="C4" s="121"/>
      <c r="E4" s="122"/>
      <c r="F4" s="122"/>
      <c r="G4" s="122"/>
      <c r="H4" s="122"/>
      <c r="I4" s="122"/>
      <c r="J4" s="122"/>
      <c r="K4" s="122"/>
      <c r="L4" s="122"/>
      <c r="M4" s="122"/>
      <c r="N4" s="122"/>
      <c r="O4" s="122"/>
      <c r="P4" s="122"/>
      <c r="Q4" s="122"/>
      <c r="R4" s="122"/>
      <c r="S4" s="203"/>
      <c r="T4" s="122"/>
      <c r="U4" s="122"/>
      <c r="V4" s="123"/>
      <c r="W4" s="203"/>
      <c r="X4" s="123"/>
      <c r="Y4" s="206"/>
      <c r="Z4" s="123"/>
      <c r="AA4" s="206"/>
      <c r="AB4" s="123"/>
      <c r="AC4" s="123"/>
      <c r="AD4" s="123"/>
      <c r="AE4" s="123"/>
      <c r="AF4" s="123"/>
      <c r="AG4" s="123"/>
      <c r="AH4" s="123"/>
      <c r="AI4" s="123"/>
      <c r="AJ4" s="123"/>
      <c r="AK4" s="123"/>
      <c r="AL4" s="123"/>
      <c r="AM4" s="123"/>
      <c r="AN4" s="123"/>
      <c r="AO4" s="123"/>
      <c r="AP4" s="123"/>
      <c r="AQ4" s="123"/>
      <c r="AR4" s="123"/>
      <c r="AS4" s="123"/>
      <c r="AT4" s="123"/>
      <c r="AU4" s="123"/>
    </row>
    <row r="5" spans="1:47" s="120" customFormat="1" x14ac:dyDescent="0.3">
      <c r="B5" s="198" t="s">
        <v>558</v>
      </c>
      <c r="C5" s="121"/>
      <c r="D5" s="124"/>
      <c r="E5" s="122"/>
      <c r="F5" s="122"/>
      <c r="G5" s="122"/>
      <c r="H5" s="122"/>
      <c r="I5" s="122"/>
      <c r="J5" s="122"/>
      <c r="K5" s="122"/>
      <c r="L5" s="122"/>
      <c r="M5" s="122"/>
      <c r="N5" s="122"/>
      <c r="O5" s="122"/>
      <c r="P5" s="122"/>
      <c r="Q5" s="122"/>
      <c r="R5" s="122"/>
      <c r="S5" s="203"/>
      <c r="T5" s="122"/>
      <c r="U5" s="122"/>
      <c r="V5" s="123"/>
      <c r="W5" s="203"/>
      <c r="X5" s="123"/>
      <c r="Y5" s="206"/>
      <c r="Z5" s="123"/>
      <c r="AA5" s="206"/>
      <c r="AB5" s="123"/>
      <c r="AC5" s="123"/>
      <c r="AD5" s="123"/>
      <c r="AE5" s="123"/>
      <c r="AF5" s="123"/>
      <c r="AG5" s="123"/>
      <c r="AH5" s="123"/>
      <c r="AI5" s="123"/>
      <c r="AJ5" s="123"/>
      <c r="AK5" s="123"/>
      <c r="AL5" s="123"/>
      <c r="AM5" s="123"/>
      <c r="AN5" s="123"/>
      <c r="AO5" s="123"/>
      <c r="AP5" s="123"/>
      <c r="AQ5" s="123"/>
      <c r="AR5" s="123"/>
      <c r="AS5" s="123"/>
      <c r="AT5" s="123"/>
      <c r="AU5" s="123"/>
    </row>
    <row r="6" spans="1:47" s="120" customFormat="1" x14ac:dyDescent="0.3">
      <c r="B6" s="198" t="s">
        <v>559</v>
      </c>
      <c r="C6" s="121"/>
      <c r="D6" s="124"/>
      <c r="E6" s="122"/>
      <c r="F6" s="122"/>
      <c r="G6" s="122"/>
      <c r="H6" s="122"/>
      <c r="I6" s="122"/>
      <c r="J6" s="122"/>
      <c r="K6" s="122"/>
      <c r="L6" s="122"/>
      <c r="M6" s="122"/>
      <c r="N6" s="122"/>
      <c r="O6" s="122"/>
      <c r="P6" s="122"/>
      <c r="Q6" s="122"/>
      <c r="R6" s="122"/>
      <c r="S6" s="203"/>
      <c r="T6" s="122"/>
      <c r="U6" s="122"/>
      <c r="V6" s="123"/>
      <c r="W6" s="203"/>
      <c r="X6" s="123"/>
      <c r="Y6" s="206"/>
      <c r="Z6" s="123"/>
      <c r="AA6" s="206"/>
      <c r="AB6" s="123"/>
      <c r="AC6" s="123"/>
      <c r="AD6" s="123"/>
      <c r="AE6" s="123"/>
      <c r="AF6" s="123"/>
      <c r="AG6" s="123"/>
      <c r="AH6" s="123"/>
      <c r="AI6" s="123"/>
      <c r="AJ6" s="123"/>
      <c r="AK6" s="123"/>
      <c r="AL6" s="123"/>
      <c r="AM6" s="123"/>
      <c r="AN6" s="123"/>
      <c r="AO6" s="123"/>
      <c r="AP6" s="123"/>
      <c r="AQ6" s="123"/>
      <c r="AR6" s="123"/>
      <c r="AS6" s="123"/>
      <c r="AT6" s="123"/>
      <c r="AU6" s="123"/>
    </row>
    <row r="7" spans="1:47" s="120" customFormat="1" x14ac:dyDescent="0.3">
      <c r="B7" s="125"/>
      <c r="S7" s="204"/>
      <c r="W7" s="204"/>
      <c r="Y7" s="204"/>
      <c r="AA7" s="204"/>
    </row>
    <row r="8" spans="1:47" s="108" customFormat="1" ht="61.5" x14ac:dyDescent="0.3">
      <c r="B8" s="25" t="s">
        <v>38</v>
      </c>
      <c r="D8" s="47" t="s">
        <v>546</v>
      </c>
      <c r="F8" s="47" t="s">
        <v>58</v>
      </c>
      <c r="H8" s="47" t="s">
        <v>95</v>
      </c>
      <c r="J8" s="47" t="s">
        <v>96</v>
      </c>
      <c r="K8" s="50"/>
      <c r="L8" s="47" t="s">
        <v>97</v>
      </c>
      <c r="N8" s="47" t="s">
        <v>341</v>
      </c>
      <c r="O8" s="50"/>
      <c r="P8" s="47" t="s">
        <v>340</v>
      </c>
      <c r="R8" s="47" t="s">
        <v>547</v>
      </c>
      <c r="S8" s="128"/>
      <c r="T8" s="47" t="s">
        <v>89</v>
      </c>
      <c r="V8" s="47" t="s">
        <v>548</v>
      </c>
      <c r="W8" s="128"/>
      <c r="X8" s="47" t="s">
        <v>90</v>
      </c>
      <c r="Y8" s="128"/>
      <c r="Z8" s="47" t="s">
        <v>549</v>
      </c>
      <c r="AA8" s="128"/>
      <c r="AB8" s="47" t="s">
        <v>92</v>
      </c>
      <c r="AD8" s="126" t="s">
        <v>550</v>
      </c>
      <c r="AF8" s="126" t="s">
        <v>93</v>
      </c>
      <c r="AH8" s="126" t="s">
        <v>551</v>
      </c>
      <c r="AJ8" s="126" t="s">
        <v>94</v>
      </c>
      <c r="AL8" s="126" t="s">
        <v>554</v>
      </c>
      <c r="AN8" s="126" t="s">
        <v>553</v>
      </c>
      <c r="AP8" s="126" t="s">
        <v>555</v>
      </c>
      <c r="AR8" s="126" t="s">
        <v>556</v>
      </c>
      <c r="AT8" s="126" t="s">
        <v>552</v>
      </c>
    </row>
    <row r="9" spans="1:47" s="108" customFormat="1" x14ac:dyDescent="0.3">
      <c r="B9" s="127"/>
      <c r="D9" s="127"/>
      <c r="F9" s="127"/>
      <c r="H9" s="127"/>
      <c r="J9" s="127"/>
      <c r="K9" s="128"/>
      <c r="L9" s="127"/>
      <c r="N9" s="127"/>
      <c r="O9" s="128"/>
      <c r="P9" s="127"/>
      <c r="R9" s="127"/>
      <c r="S9" s="128"/>
      <c r="T9" s="127"/>
      <c r="V9" s="127"/>
      <c r="W9" s="128"/>
      <c r="X9" s="127"/>
      <c r="Y9" s="128"/>
      <c r="Z9" s="127"/>
      <c r="AA9" s="128"/>
      <c r="AB9" s="127"/>
      <c r="AD9" s="127"/>
      <c r="AF9" s="127"/>
      <c r="AH9" s="127"/>
      <c r="AJ9" s="127"/>
      <c r="AL9" s="127"/>
      <c r="AN9" s="127"/>
      <c r="AP9" s="127"/>
      <c r="AR9" s="127"/>
      <c r="AT9" s="127"/>
    </row>
    <row r="10" spans="1:47" x14ac:dyDescent="0.3">
      <c r="B10" s="223" t="s">
        <v>342</v>
      </c>
      <c r="D10" s="186"/>
      <c r="F10" s="187"/>
      <c r="H10" s="187"/>
      <c r="J10" s="188"/>
      <c r="K10" s="195"/>
      <c r="L10" s="188"/>
      <c r="N10" s="189"/>
      <c r="O10" s="196"/>
      <c r="P10" s="189"/>
      <c r="R10" s="190" t="s">
        <v>87</v>
      </c>
      <c r="T10" s="190" t="s">
        <v>87</v>
      </c>
      <c r="V10" s="190" t="s">
        <v>88</v>
      </c>
      <c r="X10" s="190" t="s">
        <v>88</v>
      </c>
      <c r="Z10" s="190" t="s">
        <v>91</v>
      </c>
      <c r="AB10" s="190" t="s">
        <v>91</v>
      </c>
      <c r="AD10" s="189"/>
      <c r="AF10" s="189"/>
      <c r="AH10" s="192"/>
      <c r="AJ10" s="192"/>
      <c r="AL10" s="189"/>
      <c r="AN10" s="189"/>
      <c r="AP10" s="189"/>
      <c r="AR10" s="189"/>
      <c r="AT10" s="193"/>
    </row>
    <row r="11" spans="1:47" s="108" customFormat="1" x14ac:dyDescent="0.3">
      <c r="B11" s="224" t="s">
        <v>343</v>
      </c>
      <c r="C11" s="225"/>
      <c r="D11" s="186"/>
      <c r="E11" s="212"/>
      <c r="F11" s="187"/>
      <c r="G11" s="212"/>
      <c r="H11" s="187"/>
      <c r="I11" s="212"/>
      <c r="J11" s="188"/>
      <c r="K11" s="195"/>
      <c r="L11" s="188"/>
      <c r="M11" s="212"/>
      <c r="N11" s="189"/>
      <c r="O11" s="196"/>
      <c r="P11" s="189"/>
      <c r="Q11" s="212"/>
      <c r="R11" s="191" t="s">
        <v>87</v>
      </c>
      <c r="S11" s="212"/>
      <c r="T11" s="191" t="s">
        <v>87</v>
      </c>
      <c r="U11" s="225"/>
      <c r="V11" s="191" t="s">
        <v>88</v>
      </c>
      <c r="W11" s="212"/>
      <c r="X11" s="191" t="s">
        <v>88</v>
      </c>
      <c r="Y11" s="212"/>
      <c r="Z11" s="191" t="s">
        <v>91</v>
      </c>
      <c r="AA11" s="212"/>
      <c r="AB11" s="191" t="s">
        <v>91</v>
      </c>
      <c r="AC11" s="212"/>
      <c r="AD11" s="189"/>
      <c r="AE11" s="212"/>
      <c r="AF11" s="189"/>
      <c r="AG11" s="212"/>
      <c r="AH11" s="192"/>
      <c r="AI11" s="212"/>
      <c r="AJ11" s="192"/>
      <c r="AK11" s="212"/>
      <c r="AL11" s="189"/>
      <c r="AM11" s="212"/>
      <c r="AN11" s="189"/>
      <c r="AO11" s="212"/>
      <c r="AP11" s="189"/>
      <c r="AQ11" s="212"/>
      <c r="AR11" s="189"/>
      <c r="AS11" s="212"/>
      <c r="AT11" s="193"/>
      <c r="AU11" s="128"/>
    </row>
    <row r="12" spans="1:47" s="108" customFormat="1" x14ac:dyDescent="0.3">
      <c r="B12" s="223" t="s">
        <v>344</v>
      </c>
      <c r="C12" s="225"/>
      <c r="D12" s="186"/>
      <c r="E12" s="212"/>
      <c r="F12" s="187"/>
      <c r="G12" s="212"/>
      <c r="H12" s="187"/>
      <c r="I12" s="212"/>
      <c r="J12" s="188"/>
      <c r="K12" s="195"/>
      <c r="L12" s="188"/>
      <c r="M12" s="212"/>
      <c r="N12" s="189"/>
      <c r="O12" s="196"/>
      <c r="P12" s="189"/>
      <c r="Q12" s="212"/>
      <c r="R12" s="191" t="s">
        <v>87</v>
      </c>
      <c r="S12" s="212"/>
      <c r="T12" s="191" t="s">
        <v>87</v>
      </c>
      <c r="U12" s="225"/>
      <c r="V12" s="191" t="s">
        <v>88</v>
      </c>
      <c r="W12" s="212"/>
      <c r="X12" s="191" t="s">
        <v>88</v>
      </c>
      <c r="Y12" s="212"/>
      <c r="Z12" s="191" t="s">
        <v>91</v>
      </c>
      <c r="AA12" s="212"/>
      <c r="AB12" s="191" t="s">
        <v>91</v>
      </c>
      <c r="AC12" s="212"/>
      <c r="AD12" s="189"/>
      <c r="AE12" s="212"/>
      <c r="AF12" s="189"/>
      <c r="AG12" s="212"/>
      <c r="AH12" s="192"/>
      <c r="AI12" s="212"/>
      <c r="AJ12" s="192"/>
      <c r="AK12" s="212"/>
      <c r="AL12" s="189"/>
      <c r="AM12" s="212"/>
      <c r="AN12" s="189"/>
      <c r="AO12" s="212"/>
      <c r="AP12" s="189"/>
      <c r="AQ12" s="212"/>
      <c r="AR12" s="189"/>
      <c r="AS12" s="212"/>
      <c r="AT12" s="193"/>
      <c r="AU12" s="128"/>
    </row>
    <row r="13" spans="1:47" s="108" customFormat="1" x14ac:dyDescent="0.3">
      <c r="B13" s="224" t="s">
        <v>345</v>
      </c>
      <c r="C13" s="225"/>
      <c r="D13" s="186"/>
      <c r="E13" s="212"/>
      <c r="F13" s="187"/>
      <c r="G13" s="212"/>
      <c r="H13" s="187"/>
      <c r="I13" s="212"/>
      <c r="J13" s="188"/>
      <c r="K13" s="195"/>
      <c r="L13" s="188"/>
      <c r="M13" s="212"/>
      <c r="N13" s="189"/>
      <c r="O13" s="196"/>
      <c r="P13" s="189"/>
      <c r="Q13" s="212"/>
      <c r="R13" s="191" t="s">
        <v>87</v>
      </c>
      <c r="S13" s="212"/>
      <c r="T13" s="191" t="s">
        <v>87</v>
      </c>
      <c r="U13" s="225"/>
      <c r="V13" s="191" t="s">
        <v>88</v>
      </c>
      <c r="W13" s="212"/>
      <c r="X13" s="191" t="s">
        <v>88</v>
      </c>
      <c r="Y13" s="212"/>
      <c r="Z13" s="191" t="s">
        <v>91</v>
      </c>
      <c r="AA13" s="212"/>
      <c r="AB13" s="191" t="s">
        <v>91</v>
      </c>
      <c r="AC13" s="212"/>
      <c r="AD13" s="189"/>
      <c r="AE13" s="212"/>
      <c r="AF13" s="189"/>
      <c r="AG13" s="212"/>
      <c r="AH13" s="192"/>
      <c r="AI13" s="212"/>
      <c r="AJ13" s="192"/>
      <c r="AK13" s="212"/>
      <c r="AL13" s="189"/>
      <c r="AM13" s="212"/>
      <c r="AN13" s="189"/>
      <c r="AO13" s="212"/>
      <c r="AP13" s="189"/>
      <c r="AQ13" s="212"/>
      <c r="AR13" s="189"/>
      <c r="AS13" s="212"/>
      <c r="AT13" s="193"/>
      <c r="AU13" s="128"/>
    </row>
    <row r="14" spans="1:47" s="108" customFormat="1" x14ac:dyDescent="0.3">
      <c r="B14" s="223" t="s">
        <v>346</v>
      </c>
      <c r="C14" s="225"/>
      <c r="D14" s="186"/>
      <c r="E14" s="212"/>
      <c r="F14" s="187"/>
      <c r="G14" s="212"/>
      <c r="H14" s="187"/>
      <c r="I14" s="212"/>
      <c r="J14" s="188"/>
      <c r="K14" s="195"/>
      <c r="L14" s="188"/>
      <c r="M14" s="212"/>
      <c r="N14" s="189"/>
      <c r="O14" s="196"/>
      <c r="P14" s="189"/>
      <c r="Q14" s="212"/>
      <c r="R14" s="191" t="s">
        <v>87</v>
      </c>
      <c r="S14" s="212"/>
      <c r="T14" s="191" t="s">
        <v>87</v>
      </c>
      <c r="U14" s="225"/>
      <c r="V14" s="191" t="s">
        <v>88</v>
      </c>
      <c r="W14" s="212"/>
      <c r="X14" s="191" t="s">
        <v>88</v>
      </c>
      <c r="Y14" s="212"/>
      <c r="Z14" s="191" t="s">
        <v>91</v>
      </c>
      <c r="AA14" s="212"/>
      <c r="AB14" s="191" t="s">
        <v>91</v>
      </c>
      <c r="AC14" s="212"/>
      <c r="AD14" s="189"/>
      <c r="AE14" s="212"/>
      <c r="AF14" s="189"/>
      <c r="AG14" s="212"/>
      <c r="AH14" s="192"/>
      <c r="AI14" s="212"/>
      <c r="AJ14" s="192"/>
      <c r="AK14" s="212"/>
      <c r="AL14" s="189"/>
      <c r="AM14" s="212"/>
      <c r="AN14" s="189"/>
      <c r="AO14" s="212"/>
      <c r="AP14" s="189"/>
      <c r="AQ14" s="212"/>
      <c r="AR14" s="189"/>
      <c r="AS14" s="212"/>
      <c r="AT14" s="193"/>
      <c r="AU14" s="128"/>
    </row>
    <row r="15" spans="1:47" s="108" customFormat="1" x14ac:dyDescent="0.3">
      <c r="B15" s="224" t="s">
        <v>347</v>
      </c>
      <c r="C15" s="225"/>
      <c r="D15" s="186"/>
      <c r="E15" s="212"/>
      <c r="F15" s="187"/>
      <c r="G15" s="212"/>
      <c r="H15" s="187"/>
      <c r="I15" s="212"/>
      <c r="J15" s="188"/>
      <c r="K15" s="195"/>
      <c r="L15" s="188"/>
      <c r="M15" s="212"/>
      <c r="N15" s="189"/>
      <c r="O15" s="196"/>
      <c r="P15" s="189"/>
      <c r="Q15" s="212"/>
      <c r="R15" s="191" t="s">
        <v>87</v>
      </c>
      <c r="S15" s="212"/>
      <c r="T15" s="191" t="s">
        <v>87</v>
      </c>
      <c r="U15" s="225"/>
      <c r="V15" s="191" t="s">
        <v>88</v>
      </c>
      <c r="W15" s="212"/>
      <c r="X15" s="191" t="s">
        <v>88</v>
      </c>
      <c r="Y15" s="212"/>
      <c r="Z15" s="191" t="s">
        <v>91</v>
      </c>
      <c r="AA15" s="212"/>
      <c r="AB15" s="191" t="s">
        <v>91</v>
      </c>
      <c r="AC15" s="212"/>
      <c r="AD15" s="189"/>
      <c r="AE15" s="212"/>
      <c r="AF15" s="189"/>
      <c r="AG15" s="212"/>
      <c r="AH15" s="192"/>
      <c r="AI15" s="212"/>
      <c r="AJ15" s="192"/>
      <c r="AK15" s="212"/>
      <c r="AL15" s="189"/>
      <c r="AM15" s="212"/>
      <c r="AN15" s="189"/>
      <c r="AO15" s="212"/>
      <c r="AP15" s="189"/>
      <c r="AQ15" s="212"/>
      <c r="AR15" s="189"/>
      <c r="AS15" s="212"/>
      <c r="AT15" s="193"/>
      <c r="AU15" s="128"/>
    </row>
    <row r="16" spans="1:47" s="108" customFormat="1" x14ac:dyDescent="0.3">
      <c r="B16" s="223" t="s">
        <v>348</v>
      </c>
      <c r="C16" s="225"/>
      <c r="D16" s="186"/>
      <c r="E16" s="212"/>
      <c r="F16" s="187"/>
      <c r="G16" s="212"/>
      <c r="H16" s="187"/>
      <c r="I16" s="212"/>
      <c r="J16" s="188"/>
      <c r="K16" s="195"/>
      <c r="L16" s="188"/>
      <c r="M16" s="212"/>
      <c r="N16" s="189"/>
      <c r="O16" s="196"/>
      <c r="P16" s="189"/>
      <c r="Q16" s="212"/>
      <c r="R16" s="191" t="s">
        <v>87</v>
      </c>
      <c r="S16" s="212"/>
      <c r="T16" s="191" t="s">
        <v>87</v>
      </c>
      <c r="U16" s="225"/>
      <c r="V16" s="191" t="s">
        <v>88</v>
      </c>
      <c r="W16" s="212"/>
      <c r="X16" s="191" t="s">
        <v>88</v>
      </c>
      <c r="Y16" s="212"/>
      <c r="Z16" s="191" t="s">
        <v>91</v>
      </c>
      <c r="AA16" s="212"/>
      <c r="AB16" s="191" t="s">
        <v>91</v>
      </c>
      <c r="AC16" s="212"/>
      <c r="AD16" s="189"/>
      <c r="AE16" s="212"/>
      <c r="AF16" s="189"/>
      <c r="AG16" s="212"/>
      <c r="AH16" s="192"/>
      <c r="AI16" s="212"/>
      <c r="AJ16" s="192"/>
      <c r="AK16" s="212"/>
      <c r="AL16" s="189"/>
      <c r="AM16" s="212"/>
      <c r="AN16" s="189"/>
      <c r="AO16" s="212"/>
      <c r="AP16" s="189"/>
      <c r="AQ16" s="212"/>
      <c r="AR16" s="189"/>
      <c r="AS16" s="212"/>
      <c r="AT16" s="193"/>
      <c r="AU16" s="128"/>
    </row>
    <row r="17" spans="2:47" s="108" customFormat="1" x14ac:dyDescent="0.3">
      <c r="B17" s="224" t="s">
        <v>349</v>
      </c>
      <c r="C17" s="225"/>
      <c r="D17" s="186"/>
      <c r="E17" s="212"/>
      <c r="F17" s="187"/>
      <c r="G17" s="212"/>
      <c r="H17" s="187"/>
      <c r="I17" s="212"/>
      <c r="J17" s="188"/>
      <c r="K17" s="195"/>
      <c r="L17" s="188"/>
      <c r="M17" s="212"/>
      <c r="N17" s="189"/>
      <c r="O17" s="196"/>
      <c r="P17" s="189"/>
      <c r="Q17" s="212"/>
      <c r="R17" s="191" t="s">
        <v>87</v>
      </c>
      <c r="S17" s="212"/>
      <c r="T17" s="191" t="s">
        <v>87</v>
      </c>
      <c r="U17" s="225"/>
      <c r="V17" s="191" t="s">
        <v>88</v>
      </c>
      <c r="W17" s="212"/>
      <c r="X17" s="191" t="s">
        <v>88</v>
      </c>
      <c r="Y17" s="212"/>
      <c r="Z17" s="191" t="s">
        <v>91</v>
      </c>
      <c r="AA17" s="212"/>
      <c r="AB17" s="191" t="s">
        <v>91</v>
      </c>
      <c r="AC17" s="212"/>
      <c r="AD17" s="189"/>
      <c r="AE17" s="212"/>
      <c r="AF17" s="189"/>
      <c r="AG17" s="212"/>
      <c r="AH17" s="192"/>
      <c r="AI17" s="212"/>
      <c r="AJ17" s="192"/>
      <c r="AK17" s="212"/>
      <c r="AL17" s="189"/>
      <c r="AM17" s="212"/>
      <c r="AN17" s="189"/>
      <c r="AO17" s="212"/>
      <c r="AP17" s="189"/>
      <c r="AQ17" s="212"/>
      <c r="AR17" s="189"/>
      <c r="AS17" s="212"/>
      <c r="AT17" s="193"/>
      <c r="AU17" s="128"/>
    </row>
    <row r="18" spans="2:47" s="108" customFormat="1" x14ac:dyDescent="0.3">
      <c r="B18" s="223" t="s">
        <v>350</v>
      </c>
      <c r="C18" s="225"/>
      <c r="D18" s="186"/>
      <c r="E18" s="212"/>
      <c r="F18" s="187"/>
      <c r="G18" s="212"/>
      <c r="H18" s="187"/>
      <c r="I18" s="212"/>
      <c r="J18" s="188"/>
      <c r="K18" s="195"/>
      <c r="L18" s="188"/>
      <c r="M18" s="212"/>
      <c r="N18" s="189"/>
      <c r="O18" s="196"/>
      <c r="P18" s="189"/>
      <c r="Q18" s="212"/>
      <c r="R18" s="191" t="s">
        <v>87</v>
      </c>
      <c r="S18" s="212"/>
      <c r="T18" s="191" t="s">
        <v>87</v>
      </c>
      <c r="U18" s="225"/>
      <c r="V18" s="191" t="s">
        <v>88</v>
      </c>
      <c r="W18" s="212"/>
      <c r="X18" s="191" t="s">
        <v>88</v>
      </c>
      <c r="Y18" s="212"/>
      <c r="Z18" s="191" t="s">
        <v>91</v>
      </c>
      <c r="AA18" s="212"/>
      <c r="AB18" s="191" t="s">
        <v>91</v>
      </c>
      <c r="AC18" s="212"/>
      <c r="AD18" s="189"/>
      <c r="AE18" s="212"/>
      <c r="AF18" s="189"/>
      <c r="AG18" s="212"/>
      <c r="AH18" s="192"/>
      <c r="AI18" s="212"/>
      <c r="AJ18" s="192"/>
      <c r="AK18" s="212"/>
      <c r="AL18" s="189"/>
      <c r="AM18" s="212"/>
      <c r="AN18" s="189"/>
      <c r="AO18" s="212"/>
      <c r="AP18" s="189"/>
      <c r="AQ18" s="212"/>
      <c r="AR18" s="189"/>
      <c r="AS18" s="212"/>
      <c r="AT18" s="193"/>
      <c r="AU18" s="128"/>
    </row>
    <row r="19" spans="2:47" s="108" customFormat="1" x14ac:dyDescent="0.3">
      <c r="B19" s="224" t="s">
        <v>351</v>
      </c>
      <c r="C19" s="225"/>
      <c r="D19" s="186"/>
      <c r="E19" s="212"/>
      <c r="F19" s="187"/>
      <c r="G19" s="212"/>
      <c r="H19" s="187"/>
      <c r="I19" s="212"/>
      <c r="J19" s="188"/>
      <c r="K19" s="195"/>
      <c r="L19" s="188"/>
      <c r="M19" s="212"/>
      <c r="N19" s="189"/>
      <c r="O19" s="196"/>
      <c r="P19" s="189"/>
      <c r="Q19" s="212"/>
      <c r="R19" s="191" t="s">
        <v>87</v>
      </c>
      <c r="S19" s="212"/>
      <c r="T19" s="191" t="s">
        <v>87</v>
      </c>
      <c r="U19" s="225"/>
      <c r="V19" s="191" t="s">
        <v>88</v>
      </c>
      <c r="W19" s="212"/>
      <c r="X19" s="191" t="s">
        <v>88</v>
      </c>
      <c r="Y19" s="212"/>
      <c r="Z19" s="191" t="s">
        <v>91</v>
      </c>
      <c r="AA19" s="212"/>
      <c r="AB19" s="191" t="s">
        <v>91</v>
      </c>
      <c r="AC19" s="212"/>
      <c r="AD19" s="189"/>
      <c r="AE19" s="212"/>
      <c r="AF19" s="189"/>
      <c r="AG19" s="212"/>
      <c r="AH19" s="192"/>
      <c r="AI19" s="212"/>
      <c r="AJ19" s="192"/>
      <c r="AK19" s="212"/>
      <c r="AL19" s="189"/>
      <c r="AM19" s="212"/>
      <c r="AN19" s="189"/>
      <c r="AO19" s="212"/>
      <c r="AP19" s="189"/>
      <c r="AQ19" s="212"/>
      <c r="AR19" s="189"/>
      <c r="AS19" s="212"/>
      <c r="AT19" s="193"/>
      <c r="AU19" s="128"/>
    </row>
    <row r="20" spans="2:47" s="108" customFormat="1" x14ac:dyDescent="0.3">
      <c r="B20" s="223" t="s">
        <v>352</v>
      </c>
      <c r="C20" s="225"/>
      <c r="D20" s="186"/>
      <c r="E20" s="212"/>
      <c r="F20" s="187"/>
      <c r="G20" s="212"/>
      <c r="H20" s="187"/>
      <c r="I20" s="212"/>
      <c r="J20" s="188"/>
      <c r="K20" s="195"/>
      <c r="L20" s="188"/>
      <c r="M20" s="212"/>
      <c r="N20" s="189"/>
      <c r="O20" s="196"/>
      <c r="P20" s="189"/>
      <c r="Q20" s="212"/>
      <c r="R20" s="191" t="s">
        <v>87</v>
      </c>
      <c r="S20" s="212"/>
      <c r="T20" s="191" t="s">
        <v>87</v>
      </c>
      <c r="U20" s="225"/>
      <c r="V20" s="191" t="s">
        <v>88</v>
      </c>
      <c r="W20" s="212"/>
      <c r="X20" s="191" t="s">
        <v>88</v>
      </c>
      <c r="Y20" s="212"/>
      <c r="Z20" s="191" t="s">
        <v>91</v>
      </c>
      <c r="AA20" s="212"/>
      <c r="AB20" s="191" t="s">
        <v>91</v>
      </c>
      <c r="AC20" s="212"/>
      <c r="AD20" s="189"/>
      <c r="AE20" s="212"/>
      <c r="AF20" s="189"/>
      <c r="AG20" s="212"/>
      <c r="AH20" s="192"/>
      <c r="AI20" s="212"/>
      <c r="AJ20" s="192"/>
      <c r="AK20" s="212"/>
      <c r="AL20" s="189"/>
      <c r="AM20" s="212"/>
      <c r="AN20" s="189"/>
      <c r="AO20" s="212"/>
      <c r="AP20" s="189"/>
      <c r="AQ20" s="212"/>
      <c r="AR20" s="189"/>
      <c r="AS20" s="212"/>
      <c r="AT20" s="193"/>
      <c r="AU20" s="128"/>
    </row>
    <row r="21" spans="2:47" s="108" customFormat="1" x14ac:dyDescent="0.3">
      <c r="B21" s="224" t="s">
        <v>353</v>
      </c>
      <c r="C21" s="225"/>
      <c r="D21" s="186"/>
      <c r="E21" s="212"/>
      <c r="F21" s="187"/>
      <c r="G21" s="212"/>
      <c r="H21" s="187"/>
      <c r="I21" s="212"/>
      <c r="J21" s="188"/>
      <c r="K21" s="195"/>
      <c r="L21" s="188"/>
      <c r="M21" s="212"/>
      <c r="N21" s="189"/>
      <c r="O21" s="196"/>
      <c r="P21" s="189"/>
      <c r="Q21" s="212"/>
      <c r="R21" s="191" t="s">
        <v>87</v>
      </c>
      <c r="S21" s="212"/>
      <c r="T21" s="191" t="s">
        <v>87</v>
      </c>
      <c r="U21" s="225"/>
      <c r="V21" s="191" t="s">
        <v>88</v>
      </c>
      <c r="W21" s="212"/>
      <c r="X21" s="191" t="s">
        <v>88</v>
      </c>
      <c r="Y21" s="212"/>
      <c r="Z21" s="191" t="s">
        <v>91</v>
      </c>
      <c r="AA21" s="212"/>
      <c r="AB21" s="191" t="s">
        <v>91</v>
      </c>
      <c r="AC21" s="212"/>
      <c r="AD21" s="189"/>
      <c r="AE21" s="212"/>
      <c r="AF21" s="189"/>
      <c r="AG21" s="212"/>
      <c r="AH21" s="192"/>
      <c r="AI21" s="212"/>
      <c r="AJ21" s="192"/>
      <c r="AK21" s="212"/>
      <c r="AL21" s="189"/>
      <c r="AM21" s="212"/>
      <c r="AN21" s="189"/>
      <c r="AO21" s="212"/>
      <c r="AP21" s="189"/>
      <c r="AQ21" s="212"/>
      <c r="AR21" s="189"/>
      <c r="AS21" s="212"/>
      <c r="AT21" s="193"/>
      <c r="AU21" s="128"/>
    </row>
    <row r="22" spans="2:47" s="108" customFormat="1" x14ac:dyDescent="0.3">
      <c r="B22" s="223" t="s">
        <v>354</v>
      </c>
      <c r="C22" s="225"/>
      <c r="D22" s="186"/>
      <c r="E22" s="212"/>
      <c r="F22" s="187"/>
      <c r="G22" s="212"/>
      <c r="H22" s="187"/>
      <c r="I22" s="212"/>
      <c r="J22" s="188"/>
      <c r="K22" s="195"/>
      <c r="L22" s="188"/>
      <c r="M22" s="212"/>
      <c r="N22" s="189"/>
      <c r="O22" s="196"/>
      <c r="P22" s="189"/>
      <c r="Q22" s="212"/>
      <c r="R22" s="191" t="s">
        <v>87</v>
      </c>
      <c r="S22" s="212"/>
      <c r="T22" s="191" t="s">
        <v>87</v>
      </c>
      <c r="U22" s="225"/>
      <c r="V22" s="191" t="s">
        <v>88</v>
      </c>
      <c r="W22" s="212"/>
      <c r="X22" s="191" t="s">
        <v>88</v>
      </c>
      <c r="Y22" s="212"/>
      <c r="Z22" s="191" t="s">
        <v>91</v>
      </c>
      <c r="AA22" s="212"/>
      <c r="AB22" s="191" t="s">
        <v>91</v>
      </c>
      <c r="AC22" s="212"/>
      <c r="AD22" s="189"/>
      <c r="AE22" s="212"/>
      <c r="AF22" s="189"/>
      <c r="AG22" s="212"/>
      <c r="AH22" s="192"/>
      <c r="AI22" s="212"/>
      <c r="AJ22" s="192"/>
      <c r="AK22" s="212"/>
      <c r="AL22" s="189"/>
      <c r="AM22" s="212"/>
      <c r="AN22" s="189"/>
      <c r="AO22" s="212"/>
      <c r="AP22" s="189"/>
      <c r="AQ22" s="212"/>
      <c r="AR22" s="189"/>
      <c r="AS22" s="212"/>
      <c r="AT22" s="193"/>
      <c r="AU22" s="128"/>
    </row>
    <row r="23" spans="2:47" s="108" customFormat="1" x14ac:dyDescent="0.3">
      <c r="B23" s="224" t="s">
        <v>355</v>
      </c>
      <c r="C23" s="225"/>
      <c r="D23" s="186"/>
      <c r="E23" s="212"/>
      <c r="F23" s="187"/>
      <c r="G23" s="212"/>
      <c r="H23" s="187"/>
      <c r="I23" s="212"/>
      <c r="J23" s="188"/>
      <c r="K23" s="195"/>
      <c r="L23" s="188"/>
      <c r="M23" s="212"/>
      <c r="N23" s="189"/>
      <c r="O23" s="196"/>
      <c r="P23" s="189"/>
      <c r="Q23" s="212"/>
      <c r="R23" s="191" t="s">
        <v>87</v>
      </c>
      <c r="S23" s="212"/>
      <c r="T23" s="191" t="s">
        <v>87</v>
      </c>
      <c r="U23" s="225"/>
      <c r="V23" s="191" t="s">
        <v>88</v>
      </c>
      <c r="W23" s="212"/>
      <c r="X23" s="191" t="s">
        <v>88</v>
      </c>
      <c r="Y23" s="212"/>
      <c r="Z23" s="191" t="s">
        <v>91</v>
      </c>
      <c r="AA23" s="212"/>
      <c r="AB23" s="191" t="s">
        <v>91</v>
      </c>
      <c r="AC23" s="212"/>
      <c r="AD23" s="189"/>
      <c r="AE23" s="212"/>
      <c r="AF23" s="189"/>
      <c r="AG23" s="212"/>
      <c r="AH23" s="192"/>
      <c r="AI23" s="212"/>
      <c r="AJ23" s="192"/>
      <c r="AK23" s="212"/>
      <c r="AL23" s="189"/>
      <c r="AM23" s="212"/>
      <c r="AN23" s="189"/>
      <c r="AO23" s="212"/>
      <c r="AP23" s="189"/>
      <c r="AQ23" s="212"/>
      <c r="AR23" s="189"/>
      <c r="AS23" s="212"/>
      <c r="AT23" s="193"/>
      <c r="AU23" s="128"/>
    </row>
    <row r="24" spans="2:47" s="108" customFormat="1" x14ac:dyDescent="0.3">
      <c r="B24" s="223" t="s">
        <v>356</v>
      </c>
      <c r="C24" s="225"/>
      <c r="D24" s="186"/>
      <c r="E24" s="212"/>
      <c r="F24" s="187"/>
      <c r="G24" s="212"/>
      <c r="H24" s="187"/>
      <c r="I24" s="212"/>
      <c r="J24" s="188"/>
      <c r="K24" s="195"/>
      <c r="L24" s="188"/>
      <c r="M24" s="212"/>
      <c r="N24" s="189"/>
      <c r="O24" s="196"/>
      <c r="P24" s="189"/>
      <c r="Q24" s="212"/>
      <c r="R24" s="191" t="s">
        <v>87</v>
      </c>
      <c r="S24" s="212"/>
      <c r="T24" s="191" t="s">
        <v>87</v>
      </c>
      <c r="U24" s="225"/>
      <c r="V24" s="191" t="s">
        <v>88</v>
      </c>
      <c r="W24" s="212"/>
      <c r="X24" s="191" t="s">
        <v>88</v>
      </c>
      <c r="Y24" s="212"/>
      <c r="Z24" s="191" t="s">
        <v>91</v>
      </c>
      <c r="AA24" s="212"/>
      <c r="AB24" s="191" t="s">
        <v>91</v>
      </c>
      <c r="AC24" s="212"/>
      <c r="AD24" s="189"/>
      <c r="AE24" s="212"/>
      <c r="AF24" s="189"/>
      <c r="AG24" s="212"/>
      <c r="AH24" s="192"/>
      <c r="AI24" s="212"/>
      <c r="AJ24" s="192"/>
      <c r="AK24" s="212"/>
      <c r="AL24" s="189"/>
      <c r="AM24" s="212"/>
      <c r="AN24" s="189"/>
      <c r="AO24" s="212"/>
      <c r="AP24" s="189"/>
      <c r="AQ24" s="212"/>
      <c r="AR24" s="189"/>
      <c r="AS24" s="212"/>
      <c r="AT24" s="193"/>
      <c r="AU24" s="128"/>
    </row>
    <row r="25" spans="2:47" s="108" customFormat="1" x14ac:dyDescent="0.3">
      <c r="B25" s="224" t="s">
        <v>357</v>
      </c>
      <c r="C25" s="225"/>
      <c r="D25" s="186"/>
      <c r="E25" s="212"/>
      <c r="F25" s="187"/>
      <c r="G25" s="212"/>
      <c r="H25" s="187"/>
      <c r="I25" s="212"/>
      <c r="J25" s="188"/>
      <c r="K25" s="195"/>
      <c r="L25" s="188"/>
      <c r="M25" s="212"/>
      <c r="N25" s="189"/>
      <c r="O25" s="196"/>
      <c r="P25" s="189"/>
      <c r="Q25" s="212"/>
      <c r="R25" s="191" t="s">
        <v>87</v>
      </c>
      <c r="S25" s="212"/>
      <c r="T25" s="191" t="s">
        <v>87</v>
      </c>
      <c r="U25" s="225"/>
      <c r="V25" s="191" t="s">
        <v>88</v>
      </c>
      <c r="W25" s="212"/>
      <c r="X25" s="191" t="s">
        <v>88</v>
      </c>
      <c r="Y25" s="212"/>
      <c r="Z25" s="191" t="s">
        <v>91</v>
      </c>
      <c r="AA25" s="212"/>
      <c r="AB25" s="191" t="s">
        <v>91</v>
      </c>
      <c r="AC25" s="212"/>
      <c r="AD25" s="189"/>
      <c r="AE25" s="212"/>
      <c r="AF25" s="189"/>
      <c r="AG25" s="212"/>
      <c r="AH25" s="192"/>
      <c r="AI25" s="212"/>
      <c r="AJ25" s="192"/>
      <c r="AK25" s="212"/>
      <c r="AL25" s="189"/>
      <c r="AM25" s="212"/>
      <c r="AN25" s="189"/>
      <c r="AO25" s="212"/>
      <c r="AP25" s="189"/>
      <c r="AQ25" s="212"/>
      <c r="AR25" s="189"/>
      <c r="AS25" s="212"/>
      <c r="AT25" s="193"/>
      <c r="AU25" s="128"/>
    </row>
    <row r="26" spans="2:47" s="108" customFormat="1" x14ac:dyDescent="0.3">
      <c r="B26" s="223" t="s">
        <v>358</v>
      </c>
      <c r="C26" s="225"/>
      <c r="D26" s="186"/>
      <c r="E26" s="212"/>
      <c r="F26" s="187"/>
      <c r="G26" s="212"/>
      <c r="H26" s="187"/>
      <c r="I26" s="212"/>
      <c r="J26" s="188"/>
      <c r="K26" s="195"/>
      <c r="L26" s="188"/>
      <c r="M26" s="212"/>
      <c r="N26" s="189"/>
      <c r="O26" s="196"/>
      <c r="P26" s="189"/>
      <c r="Q26" s="212"/>
      <c r="R26" s="191" t="s">
        <v>87</v>
      </c>
      <c r="S26" s="212"/>
      <c r="T26" s="191" t="s">
        <v>87</v>
      </c>
      <c r="U26" s="225"/>
      <c r="V26" s="191" t="s">
        <v>88</v>
      </c>
      <c r="W26" s="212"/>
      <c r="X26" s="191" t="s">
        <v>88</v>
      </c>
      <c r="Y26" s="212"/>
      <c r="Z26" s="191" t="s">
        <v>91</v>
      </c>
      <c r="AA26" s="212"/>
      <c r="AB26" s="191" t="s">
        <v>91</v>
      </c>
      <c r="AC26" s="212"/>
      <c r="AD26" s="189"/>
      <c r="AE26" s="212"/>
      <c r="AF26" s="189"/>
      <c r="AG26" s="212"/>
      <c r="AH26" s="192"/>
      <c r="AI26" s="212"/>
      <c r="AJ26" s="192"/>
      <c r="AK26" s="212"/>
      <c r="AL26" s="189"/>
      <c r="AM26" s="212"/>
      <c r="AN26" s="189"/>
      <c r="AO26" s="212"/>
      <c r="AP26" s="189"/>
      <c r="AQ26" s="212"/>
      <c r="AR26" s="189"/>
      <c r="AS26" s="212"/>
      <c r="AT26" s="193"/>
      <c r="AU26" s="128"/>
    </row>
    <row r="27" spans="2:47" s="108" customFormat="1" x14ac:dyDescent="0.3">
      <c r="B27" s="224" t="s">
        <v>359</v>
      </c>
      <c r="C27" s="225"/>
      <c r="D27" s="186"/>
      <c r="E27" s="212"/>
      <c r="F27" s="187"/>
      <c r="G27" s="212"/>
      <c r="H27" s="187"/>
      <c r="I27" s="212"/>
      <c r="J27" s="188"/>
      <c r="K27" s="195"/>
      <c r="L27" s="188"/>
      <c r="M27" s="212"/>
      <c r="N27" s="189"/>
      <c r="O27" s="196"/>
      <c r="P27" s="189"/>
      <c r="Q27" s="212"/>
      <c r="R27" s="191" t="s">
        <v>87</v>
      </c>
      <c r="S27" s="212"/>
      <c r="T27" s="191" t="s">
        <v>87</v>
      </c>
      <c r="U27" s="225"/>
      <c r="V27" s="191" t="s">
        <v>88</v>
      </c>
      <c r="W27" s="212"/>
      <c r="X27" s="191" t="s">
        <v>88</v>
      </c>
      <c r="Y27" s="212"/>
      <c r="Z27" s="191" t="s">
        <v>91</v>
      </c>
      <c r="AA27" s="212"/>
      <c r="AB27" s="191" t="s">
        <v>91</v>
      </c>
      <c r="AC27" s="212"/>
      <c r="AD27" s="189"/>
      <c r="AE27" s="212"/>
      <c r="AF27" s="189"/>
      <c r="AG27" s="212"/>
      <c r="AH27" s="192"/>
      <c r="AI27" s="212"/>
      <c r="AJ27" s="192"/>
      <c r="AK27" s="212"/>
      <c r="AL27" s="189"/>
      <c r="AM27" s="212"/>
      <c r="AN27" s="189"/>
      <c r="AO27" s="212"/>
      <c r="AP27" s="189"/>
      <c r="AQ27" s="212"/>
      <c r="AR27" s="189"/>
      <c r="AS27" s="212"/>
      <c r="AT27" s="193"/>
      <c r="AU27" s="128"/>
    </row>
    <row r="28" spans="2:47" s="108" customFormat="1" x14ac:dyDescent="0.3">
      <c r="B28" s="223" t="s">
        <v>360</v>
      </c>
      <c r="C28" s="225"/>
      <c r="D28" s="186"/>
      <c r="E28" s="212"/>
      <c r="F28" s="187"/>
      <c r="G28" s="212"/>
      <c r="H28" s="187"/>
      <c r="I28" s="212"/>
      <c r="J28" s="188"/>
      <c r="K28" s="195"/>
      <c r="L28" s="188"/>
      <c r="M28" s="212"/>
      <c r="N28" s="189"/>
      <c r="O28" s="196"/>
      <c r="P28" s="189"/>
      <c r="Q28" s="212"/>
      <c r="R28" s="191" t="s">
        <v>87</v>
      </c>
      <c r="S28" s="212"/>
      <c r="T28" s="191" t="s">
        <v>87</v>
      </c>
      <c r="U28" s="225"/>
      <c r="V28" s="191" t="s">
        <v>88</v>
      </c>
      <c r="W28" s="212"/>
      <c r="X28" s="191" t="s">
        <v>88</v>
      </c>
      <c r="Y28" s="212"/>
      <c r="Z28" s="191" t="s">
        <v>91</v>
      </c>
      <c r="AA28" s="212"/>
      <c r="AB28" s="191" t="s">
        <v>91</v>
      </c>
      <c r="AC28" s="212"/>
      <c r="AD28" s="189"/>
      <c r="AE28" s="212"/>
      <c r="AF28" s="189"/>
      <c r="AG28" s="212"/>
      <c r="AH28" s="192"/>
      <c r="AI28" s="212"/>
      <c r="AJ28" s="192"/>
      <c r="AK28" s="212"/>
      <c r="AL28" s="189"/>
      <c r="AM28" s="212"/>
      <c r="AN28" s="189"/>
      <c r="AO28" s="212"/>
      <c r="AP28" s="189"/>
      <c r="AQ28" s="212"/>
      <c r="AR28" s="189"/>
      <c r="AS28" s="212"/>
      <c r="AT28" s="193"/>
      <c r="AU28" s="128"/>
    </row>
    <row r="29" spans="2:47" s="108" customFormat="1" x14ac:dyDescent="0.3">
      <c r="B29" s="224" t="s">
        <v>361</v>
      </c>
      <c r="C29" s="225"/>
      <c r="D29" s="186"/>
      <c r="E29" s="212"/>
      <c r="F29" s="187"/>
      <c r="G29" s="212"/>
      <c r="H29" s="187"/>
      <c r="I29" s="212"/>
      <c r="J29" s="188"/>
      <c r="K29" s="195"/>
      <c r="L29" s="188"/>
      <c r="M29" s="212"/>
      <c r="N29" s="189"/>
      <c r="O29" s="196"/>
      <c r="P29" s="189"/>
      <c r="Q29" s="212"/>
      <c r="R29" s="191" t="s">
        <v>87</v>
      </c>
      <c r="S29" s="212"/>
      <c r="T29" s="191" t="s">
        <v>87</v>
      </c>
      <c r="U29" s="225"/>
      <c r="V29" s="191" t="s">
        <v>88</v>
      </c>
      <c r="W29" s="212"/>
      <c r="X29" s="191" t="s">
        <v>88</v>
      </c>
      <c r="Y29" s="212"/>
      <c r="Z29" s="191" t="s">
        <v>91</v>
      </c>
      <c r="AA29" s="212"/>
      <c r="AB29" s="191" t="s">
        <v>91</v>
      </c>
      <c r="AC29" s="212"/>
      <c r="AD29" s="189"/>
      <c r="AE29" s="212"/>
      <c r="AF29" s="189"/>
      <c r="AG29" s="212"/>
      <c r="AH29" s="192"/>
      <c r="AI29" s="212"/>
      <c r="AJ29" s="192"/>
      <c r="AK29" s="212"/>
      <c r="AL29" s="189"/>
      <c r="AM29" s="212"/>
      <c r="AN29" s="189"/>
      <c r="AO29" s="212"/>
      <c r="AP29" s="189"/>
      <c r="AQ29" s="212"/>
      <c r="AR29" s="189"/>
      <c r="AS29" s="212"/>
      <c r="AT29" s="193"/>
      <c r="AU29" s="128"/>
    </row>
    <row r="30" spans="2:47" s="108" customFormat="1" x14ac:dyDescent="0.3">
      <c r="B30" s="223" t="s">
        <v>362</v>
      </c>
      <c r="C30" s="225"/>
      <c r="D30" s="186"/>
      <c r="E30" s="212"/>
      <c r="F30" s="187"/>
      <c r="G30" s="212"/>
      <c r="H30" s="187"/>
      <c r="I30" s="212"/>
      <c r="J30" s="188"/>
      <c r="K30" s="195"/>
      <c r="L30" s="188"/>
      <c r="M30" s="212"/>
      <c r="N30" s="189"/>
      <c r="O30" s="196"/>
      <c r="P30" s="189"/>
      <c r="Q30" s="212"/>
      <c r="R30" s="191" t="s">
        <v>87</v>
      </c>
      <c r="S30" s="212"/>
      <c r="T30" s="191" t="s">
        <v>87</v>
      </c>
      <c r="U30" s="225"/>
      <c r="V30" s="191" t="s">
        <v>88</v>
      </c>
      <c r="W30" s="212"/>
      <c r="X30" s="191" t="s">
        <v>88</v>
      </c>
      <c r="Y30" s="212"/>
      <c r="Z30" s="191" t="s">
        <v>91</v>
      </c>
      <c r="AA30" s="212"/>
      <c r="AB30" s="191" t="s">
        <v>91</v>
      </c>
      <c r="AC30" s="212"/>
      <c r="AD30" s="189"/>
      <c r="AE30" s="212"/>
      <c r="AF30" s="189"/>
      <c r="AG30" s="212"/>
      <c r="AH30" s="192"/>
      <c r="AI30" s="212"/>
      <c r="AJ30" s="192"/>
      <c r="AK30" s="212"/>
      <c r="AL30" s="189"/>
      <c r="AM30" s="212"/>
      <c r="AN30" s="189"/>
      <c r="AO30" s="212"/>
      <c r="AP30" s="189"/>
      <c r="AQ30" s="212"/>
      <c r="AR30" s="189"/>
      <c r="AS30" s="212"/>
      <c r="AT30" s="193"/>
      <c r="AU30" s="128"/>
    </row>
    <row r="31" spans="2:47" s="108" customFormat="1" x14ac:dyDescent="0.3">
      <c r="B31" s="224" t="s">
        <v>363</v>
      </c>
      <c r="C31" s="225"/>
      <c r="D31" s="186"/>
      <c r="E31" s="212"/>
      <c r="F31" s="187"/>
      <c r="G31" s="212"/>
      <c r="H31" s="187"/>
      <c r="I31" s="212"/>
      <c r="J31" s="188"/>
      <c r="K31" s="195"/>
      <c r="L31" s="188"/>
      <c r="M31" s="212"/>
      <c r="N31" s="189"/>
      <c r="O31" s="196"/>
      <c r="P31" s="189"/>
      <c r="Q31" s="212"/>
      <c r="R31" s="191" t="s">
        <v>87</v>
      </c>
      <c r="S31" s="212"/>
      <c r="T31" s="191" t="s">
        <v>87</v>
      </c>
      <c r="U31" s="225"/>
      <c r="V31" s="191" t="s">
        <v>88</v>
      </c>
      <c r="W31" s="212"/>
      <c r="X31" s="191" t="s">
        <v>88</v>
      </c>
      <c r="Y31" s="212"/>
      <c r="Z31" s="191" t="s">
        <v>91</v>
      </c>
      <c r="AA31" s="212"/>
      <c r="AB31" s="191" t="s">
        <v>91</v>
      </c>
      <c r="AC31" s="212"/>
      <c r="AD31" s="189"/>
      <c r="AE31" s="212"/>
      <c r="AF31" s="189"/>
      <c r="AG31" s="212"/>
      <c r="AH31" s="192"/>
      <c r="AI31" s="212"/>
      <c r="AJ31" s="192"/>
      <c r="AK31" s="212"/>
      <c r="AL31" s="189"/>
      <c r="AM31" s="212"/>
      <c r="AN31" s="189"/>
      <c r="AO31" s="212"/>
      <c r="AP31" s="189"/>
      <c r="AQ31" s="212"/>
      <c r="AR31" s="189"/>
      <c r="AS31" s="212"/>
      <c r="AT31" s="193"/>
      <c r="AU31" s="128"/>
    </row>
    <row r="32" spans="2:47" s="108" customFormat="1" x14ac:dyDescent="0.3">
      <c r="B32" s="223" t="s">
        <v>364</v>
      </c>
      <c r="C32" s="225"/>
      <c r="D32" s="186"/>
      <c r="E32" s="212"/>
      <c r="F32" s="187"/>
      <c r="G32" s="212"/>
      <c r="H32" s="187"/>
      <c r="I32" s="212"/>
      <c r="J32" s="188"/>
      <c r="K32" s="195"/>
      <c r="L32" s="188"/>
      <c r="M32" s="212"/>
      <c r="N32" s="189"/>
      <c r="O32" s="196"/>
      <c r="P32" s="189"/>
      <c r="Q32" s="212"/>
      <c r="R32" s="191" t="s">
        <v>87</v>
      </c>
      <c r="S32" s="212"/>
      <c r="T32" s="191" t="s">
        <v>87</v>
      </c>
      <c r="U32" s="225"/>
      <c r="V32" s="191" t="s">
        <v>88</v>
      </c>
      <c r="W32" s="212"/>
      <c r="X32" s="191" t="s">
        <v>88</v>
      </c>
      <c r="Y32" s="212"/>
      <c r="Z32" s="191" t="s">
        <v>91</v>
      </c>
      <c r="AA32" s="212"/>
      <c r="AB32" s="191" t="s">
        <v>91</v>
      </c>
      <c r="AC32" s="212"/>
      <c r="AD32" s="189"/>
      <c r="AE32" s="212"/>
      <c r="AF32" s="189"/>
      <c r="AG32" s="212"/>
      <c r="AH32" s="192"/>
      <c r="AI32" s="212"/>
      <c r="AJ32" s="192"/>
      <c r="AK32" s="212"/>
      <c r="AL32" s="189"/>
      <c r="AM32" s="212"/>
      <c r="AN32" s="189"/>
      <c r="AO32" s="212"/>
      <c r="AP32" s="189"/>
      <c r="AQ32" s="212"/>
      <c r="AR32" s="189"/>
      <c r="AS32" s="212"/>
      <c r="AT32" s="193"/>
      <c r="AU32" s="128"/>
    </row>
    <row r="33" spans="2:47" s="108" customFormat="1" x14ac:dyDescent="0.3">
      <c r="B33" s="224" t="s">
        <v>365</v>
      </c>
      <c r="C33" s="225"/>
      <c r="D33" s="186"/>
      <c r="E33" s="212"/>
      <c r="F33" s="187"/>
      <c r="G33" s="212"/>
      <c r="H33" s="187"/>
      <c r="I33" s="212"/>
      <c r="J33" s="188"/>
      <c r="K33" s="195"/>
      <c r="L33" s="188"/>
      <c r="M33" s="212"/>
      <c r="N33" s="189"/>
      <c r="O33" s="196"/>
      <c r="P33" s="189"/>
      <c r="Q33" s="212"/>
      <c r="R33" s="191" t="s">
        <v>87</v>
      </c>
      <c r="S33" s="212"/>
      <c r="T33" s="191" t="s">
        <v>87</v>
      </c>
      <c r="U33" s="225"/>
      <c r="V33" s="191" t="s">
        <v>88</v>
      </c>
      <c r="W33" s="212"/>
      <c r="X33" s="191" t="s">
        <v>88</v>
      </c>
      <c r="Y33" s="212"/>
      <c r="Z33" s="191" t="s">
        <v>91</v>
      </c>
      <c r="AA33" s="212"/>
      <c r="AB33" s="191" t="s">
        <v>91</v>
      </c>
      <c r="AC33" s="212"/>
      <c r="AD33" s="189"/>
      <c r="AE33" s="212"/>
      <c r="AF33" s="189"/>
      <c r="AG33" s="212"/>
      <c r="AH33" s="192"/>
      <c r="AI33" s="212"/>
      <c r="AJ33" s="192"/>
      <c r="AK33" s="212"/>
      <c r="AL33" s="189"/>
      <c r="AM33" s="212"/>
      <c r="AN33" s="189"/>
      <c r="AO33" s="212"/>
      <c r="AP33" s="189"/>
      <c r="AQ33" s="212"/>
      <c r="AR33" s="189"/>
      <c r="AS33" s="212"/>
      <c r="AT33" s="193"/>
      <c r="AU33" s="128"/>
    </row>
    <row r="34" spans="2:47" s="108" customFormat="1" x14ac:dyDescent="0.3">
      <c r="B34" s="223" t="s">
        <v>366</v>
      </c>
      <c r="C34" s="225"/>
      <c r="D34" s="186"/>
      <c r="E34" s="212"/>
      <c r="F34" s="187"/>
      <c r="G34" s="212"/>
      <c r="H34" s="187"/>
      <c r="I34" s="212"/>
      <c r="J34" s="188"/>
      <c r="K34" s="195"/>
      <c r="L34" s="188"/>
      <c r="M34" s="212"/>
      <c r="N34" s="189"/>
      <c r="O34" s="196"/>
      <c r="P34" s="189"/>
      <c r="Q34" s="212"/>
      <c r="R34" s="191" t="s">
        <v>87</v>
      </c>
      <c r="S34" s="212"/>
      <c r="T34" s="191" t="s">
        <v>87</v>
      </c>
      <c r="U34" s="225"/>
      <c r="V34" s="191" t="s">
        <v>88</v>
      </c>
      <c r="W34" s="212"/>
      <c r="X34" s="191" t="s">
        <v>88</v>
      </c>
      <c r="Y34" s="212"/>
      <c r="Z34" s="191" t="s">
        <v>91</v>
      </c>
      <c r="AA34" s="212"/>
      <c r="AB34" s="191" t="s">
        <v>91</v>
      </c>
      <c r="AC34" s="212"/>
      <c r="AD34" s="189"/>
      <c r="AE34" s="212"/>
      <c r="AF34" s="189"/>
      <c r="AG34" s="212"/>
      <c r="AH34" s="192"/>
      <c r="AI34" s="212"/>
      <c r="AJ34" s="192"/>
      <c r="AK34" s="212"/>
      <c r="AL34" s="189"/>
      <c r="AM34" s="212"/>
      <c r="AN34" s="189"/>
      <c r="AO34" s="212"/>
      <c r="AP34" s="189"/>
      <c r="AQ34" s="212"/>
      <c r="AR34" s="189"/>
      <c r="AS34" s="212"/>
      <c r="AT34" s="193"/>
      <c r="AU34" s="128"/>
    </row>
    <row r="35" spans="2:47" s="108" customFormat="1" x14ac:dyDescent="0.3">
      <c r="B35" s="224" t="s">
        <v>367</v>
      </c>
      <c r="C35" s="225"/>
      <c r="D35" s="186"/>
      <c r="E35" s="212"/>
      <c r="F35" s="187"/>
      <c r="G35" s="212"/>
      <c r="H35" s="187"/>
      <c r="I35" s="212"/>
      <c r="J35" s="188"/>
      <c r="K35" s="195"/>
      <c r="L35" s="188"/>
      <c r="M35" s="212"/>
      <c r="N35" s="189"/>
      <c r="O35" s="196"/>
      <c r="P35" s="189"/>
      <c r="Q35" s="212"/>
      <c r="R35" s="191" t="s">
        <v>87</v>
      </c>
      <c r="S35" s="212"/>
      <c r="T35" s="191" t="s">
        <v>87</v>
      </c>
      <c r="U35" s="225"/>
      <c r="V35" s="191" t="s">
        <v>88</v>
      </c>
      <c r="W35" s="212"/>
      <c r="X35" s="191" t="s">
        <v>88</v>
      </c>
      <c r="Y35" s="212"/>
      <c r="Z35" s="191" t="s">
        <v>91</v>
      </c>
      <c r="AA35" s="212"/>
      <c r="AB35" s="191" t="s">
        <v>91</v>
      </c>
      <c r="AC35" s="212"/>
      <c r="AD35" s="189"/>
      <c r="AE35" s="212"/>
      <c r="AF35" s="189"/>
      <c r="AG35" s="212"/>
      <c r="AH35" s="192"/>
      <c r="AI35" s="212"/>
      <c r="AJ35" s="192"/>
      <c r="AK35" s="212"/>
      <c r="AL35" s="189"/>
      <c r="AM35" s="212"/>
      <c r="AN35" s="189"/>
      <c r="AO35" s="212"/>
      <c r="AP35" s="189"/>
      <c r="AQ35" s="212"/>
      <c r="AR35" s="189"/>
      <c r="AS35" s="212"/>
      <c r="AT35" s="193"/>
      <c r="AU35" s="128"/>
    </row>
    <row r="36" spans="2:47" s="108" customFormat="1" x14ac:dyDescent="0.3">
      <c r="B36" s="223" t="s">
        <v>368</v>
      </c>
      <c r="C36" s="225"/>
      <c r="D36" s="186"/>
      <c r="E36" s="212"/>
      <c r="F36" s="187"/>
      <c r="G36" s="212"/>
      <c r="H36" s="187"/>
      <c r="I36" s="212"/>
      <c r="J36" s="188"/>
      <c r="K36" s="195"/>
      <c r="L36" s="188"/>
      <c r="M36" s="212"/>
      <c r="N36" s="189"/>
      <c r="O36" s="196"/>
      <c r="P36" s="189"/>
      <c r="Q36" s="212"/>
      <c r="R36" s="191" t="s">
        <v>87</v>
      </c>
      <c r="S36" s="212"/>
      <c r="T36" s="191" t="s">
        <v>87</v>
      </c>
      <c r="U36" s="225"/>
      <c r="V36" s="191" t="s">
        <v>88</v>
      </c>
      <c r="W36" s="212"/>
      <c r="X36" s="191" t="s">
        <v>88</v>
      </c>
      <c r="Y36" s="212"/>
      <c r="Z36" s="191" t="s">
        <v>91</v>
      </c>
      <c r="AA36" s="212"/>
      <c r="AB36" s="191" t="s">
        <v>91</v>
      </c>
      <c r="AC36" s="212"/>
      <c r="AD36" s="189"/>
      <c r="AE36" s="212"/>
      <c r="AF36" s="189"/>
      <c r="AG36" s="212"/>
      <c r="AH36" s="192"/>
      <c r="AI36" s="212"/>
      <c r="AJ36" s="192"/>
      <c r="AK36" s="212"/>
      <c r="AL36" s="189"/>
      <c r="AM36" s="212"/>
      <c r="AN36" s="189"/>
      <c r="AO36" s="212"/>
      <c r="AP36" s="189"/>
      <c r="AQ36" s="212"/>
      <c r="AR36" s="189"/>
      <c r="AS36" s="212"/>
      <c r="AT36" s="193"/>
      <c r="AU36" s="128"/>
    </row>
    <row r="37" spans="2:47" s="108" customFormat="1" x14ac:dyDescent="0.3">
      <c r="B37" s="224" t="s">
        <v>369</v>
      </c>
      <c r="C37" s="225"/>
      <c r="D37" s="186"/>
      <c r="E37" s="212"/>
      <c r="F37" s="187"/>
      <c r="G37" s="212"/>
      <c r="H37" s="187"/>
      <c r="I37" s="212"/>
      <c r="J37" s="188"/>
      <c r="K37" s="195"/>
      <c r="L37" s="188"/>
      <c r="M37" s="212"/>
      <c r="N37" s="189"/>
      <c r="O37" s="196"/>
      <c r="P37" s="189"/>
      <c r="Q37" s="212"/>
      <c r="R37" s="191" t="s">
        <v>87</v>
      </c>
      <c r="S37" s="212"/>
      <c r="T37" s="191" t="s">
        <v>87</v>
      </c>
      <c r="U37" s="225"/>
      <c r="V37" s="191" t="s">
        <v>88</v>
      </c>
      <c r="W37" s="212"/>
      <c r="X37" s="191" t="s">
        <v>88</v>
      </c>
      <c r="Y37" s="212"/>
      <c r="Z37" s="191" t="s">
        <v>91</v>
      </c>
      <c r="AA37" s="212"/>
      <c r="AB37" s="191" t="s">
        <v>91</v>
      </c>
      <c r="AC37" s="212"/>
      <c r="AD37" s="189"/>
      <c r="AE37" s="212"/>
      <c r="AF37" s="189"/>
      <c r="AG37" s="212"/>
      <c r="AH37" s="192"/>
      <c r="AI37" s="212"/>
      <c r="AJ37" s="192"/>
      <c r="AK37" s="212"/>
      <c r="AL37" s="189"/>
      <c r="AM37" s="212"/>
      <c r="AN37" s="189"/>
      <c r="AO37" s="212"/>
      <c r="AP37" s="189"/>
      <c r="AQ37" s="212"/>
      <c r="AR37" s="189"/>
      <c r="AS37" s="212"/>
      <c r="AT37" s="193"/>
      <c r="AU37" s="128"/>
    </row>
    <row r="38" spans="2:47" s="108" customFormat="1" x14ac:dyDescent="0.3">
      <c r="B38" s="223" t="s">
        <v>370</v>
      </c>
      <c r="C38" s="225"/>
      <c r="D38" s="186"/>
      <c r="E38" s="212"/>
      <c r="F38" s="187"/>
      <c r="G38" s="212"/>
      <c r="H38" s="187"/>
      <c r="I38" s="212"/>
      <c r="J38" s="188"/>
      <c r="K38" s="195"/>
      <c r="L38" s="188"/>
      <c r="M38" s="212"/>
      <c r="N38" s="189"/>
      <c r="O38" s="196"/>
      <c r="P38" s="189"/>
      <c r="Q38" s="212"/>
      <c r="R38" s="191" t="s">
        <v>87</v>
      </c>
      <c r="S38" s="212"/>
      <c r="T38" s="191" t="s">
        <v>87</v>
      </c>
      <c r="U38" s="225"/>
      <c r="V38" s="191" t="s">
        <v>88</v>
      </c>
      <c r="W38" s="212"/>
      <c r="X38" s="191" t="s">
        <v>88</v>
      </c>
      <c r="Y38" s="212"/>
      <c r="Z38" s="191" t="s">
        <v>91</v>
      </c>
      <c r="AA38" s="212"/>
      <c r="AB38" s="191" t="s">
        <v>91</v>
      </c>
      <c r="AC38" s="212"/>
      <c r="AD38" s="189"/>
      <c r="AE38" s="212"/>
      <c r="AF38" s="189"/>
      <c r="AG38" s="212"/>
      <c r="AH38" s="192"/>
      <c r="AI38" s="212"/>
      <c r="AJ38" s="192"/>
      <c r="AK38" s="212"/>
      <c r="AL38" s="189"/>
      <c r="AM38" s="212"/>
      <c r="AN38" s="189"/>
      <c r="AO38" s="212"/>
      <c r="AP38" s="189"/>
      <c r="AQ38" s="212"/>
      <c r="AR38" s="189"/>
      <c r="AS38" s="212"/>
      <c r="AT38" s="193"/>
      <c r="AU38" s="128"/>
    </row>
    <row r="39" spans="2:47" s="108" customFormat="1" x14ac:dyDescent="0.3">
      <c r="B39" s="224" t="s">
        <v>371</v>
      </c>
      <c r="C39" s="225"/>
      <c r="D39" s="186"/>
      <c r="E39" s="212"/>
      <c r="F39" s="187"/>
      <c r="G39" s="212"/>
      <c r="H39" s="187"/>
      <c r="I39" s="212"/>
      <c r="J39" s="188"/>
      <c r="K39" s="195"/>
      <c r="L39" s="188"/>
      <c r="M39" s="212"/>
      <c r="N39" s="189"/>
      <c r="O39" s="196"/>
      <c r="P39" s="189"/>
      <c r="Q39" s="212"/>
      <c r="R39" s="191" t="s">
        <v>87</v>
      </c>
      <c r="S39" s="212"/>
      <c r="T39" s="191" t="s">
        <v>87</v>
      </c>
      <c r="U39" s="225"/>
      <c r="V39" s="191" t="s">
        <v>88</v>
      </c>
      <c r="W39" s="212"/>
      <c r="X39" s="191" t="s">
        <v>88</v>
      </c>
      <c r="Y39" s="212"/>
      <c r="Z39" s="191" t="s">
        <v>91</v>
      </c>
      <c r="AA39" s="212"/>
      <c r="AB39" s="191" t="s">
        <v>91</v>
      </c>
      <c r="AC39" s="212"/>
      <c r="AD39" s="189"/>
      <c r="AE39" s="212"/>
      <c r="AF39" s="189"/>
      <c r="AG39" s="212"/>
      <c r="AH39" s="192"/>
      <c r="AI39" s="212"/>
      <c r="AJ39" s="192"/>
      <c r="AK39" s="212"/>
      <c r="AL39" s="189"/>
      <c r="AM39" s="212"/>
      <c r="AN39" s="189"/>
      <c r="AO39" s="212"/>
      <c r="AP39" s="189"/>
      <c r="AQ39" s="212"/>
      <c r="AR39" s="189"/>
      <c r="AS39" s="212"/>
      <c r="AT39" s="193"/>
      <c r="AU39" s="128"/>
    </row>
    <row r="40" spans="2:47" s="108" customFormat="1" x14ac:dyDescent="0.3">
      <c r="B40" s="223" t="s">
        <v>372</v>
      </c>
      <c r="C40" s="225"/>
      <c r="D40" s="186"/>
      <c r="E40" s="212"/>
      <c r="F40" s="187"/>
      <c r="G40" s="212"/>
      <c r="H40" s="187"/>
      <c r="I40" s="212"/>
      <c r="J40" s="188"/>
      <c r="K40" s="195"/>
      <c r="L40" s="188"/>
      <c r="M40" s="212"/>
      <c r="N40" s="189"/>
      <c r="O40" s="196"/>
      <c r="P40" s="189"/>
      <c r="Q40" s="212"/>
      <c r="R40" s="191" t="s">
        <v>87</v>
      </c>
      <c r="S40" s="212"/>
      <c r="T40" s="191" t="s">
        <v>87</v>
      </c>
      <c r="U40" s="225"/>
      <c r="V40" s="191" t="s">
        <v>88</v>
      </c>
      <c r="W40" s="212"/>
      <c r="X40" s="191" t="s">
        <v>88</v>
      </c>
      <c r="Y40" s="212"/>
      <c r="Z40" s="191" t="s">
        <v>91</v>
      </c>
      <c r="AA40" s="212"/>
      <c r="AB40" s="191" t="s">
        <v>91</v>
      </c>
      <c r="AC40" s="212"/>
      <c r="AD40" s="189"/>
      <c r="AE40" s="212"/>
      <c r="AF40" s="189"/>
      <c r="AG40" s="212"/>
      <c r="AH40" s="192"/>
      <c r="AI40" s="212"/>
      <c r="AJ40" s="192"/>
      <c r="AK40" s="212"/>
      <c r="AL40" s="189"/>
      <c r="AM40" s="212"/>
      <c r="AN40" s="189"/>
      <c r="AO40" s="212"/>
      <c r="AP40" s="189"/>
      <c r="AQ40" s="212"/>
      <c r="AR40" s="189"/>
      <c r="AS40" s="212"/>
      <c r="AT40" s="193"/>
      <c r="AU40" s="128"/>
    </row>
    <row r="41" spans="2:47" s="108" customFormat="1" x14ac:dyDescent="0.3">
      <c r="B41" s="224" t="s">
        <v>373</v>
      </c>
      <c r="C41" s="225"/>
      <c r="D41" s="186"/>
      <c r="E41" s="212"/>
      <c r="F41" s="187"/>
      <c r="G41" s="212"/>
      <c r="H41" s="187"/>
      <c r="I41" s="212"/>
      <c r="J41" s="188"/>
      <c r="K41" s="195"/>
      <c r="L41" s="188"/>
      <c r="M41" s="212"/>
      <c r="N41" s="189"/>
      <c r="O41" s="196"/>
      <c r="P41" s="189"/>
      <c r="Q41" s="212"/>
      <c r="R41" s="191" t="s">
        <v>87</v>
      </c>
      <c r="S41" s="212"/>
      <c r="T41" s="191" t="s">
        <v>87</v>
      </c>
      <c r="U41" s="225"/>
      <c r="V41" s="191" t="s">
        <v>88</v>
      </c>
      <c r="W41" s="212"/>
      <c r="X41" s="191" t="s">
        <v>88</v>
      </c>
      <c r="Y41" s="212"/>
      <c r="Z41" s="191" t="s">
        <v>91</v>
      </c>
      <c r="AA41" s="212"/>
      <c r="AB41" s="191" t="s">
        <v>91</v>
      </c>
      <c r="AC41" s="212"/>
      <c r="AD41" s="189"/>
      <c r="AE41" s="212"/>
      <c r="AF41" s="189"/>
      <c r="AG41" s="212"/>
      <c r="AH41" s="192"/>
      <c r="AI41" s="212"/>
      <c r="AJ41" s="192"/>
      <c r="AK41" s="212"/>
      <c r="AL41" s="189"/>
      <c r="AM41" s="212"/>
      <c r="AN41" s="189"/>
      <c r="AO41" s="212"/>
      <c r="AP41" s="189"/>
      <c r="AQ41" s="212"/>
      <c r="AR41" s="189"/>
      <c r="AS41" s="212"/>
      <c r="AT41" s="193"/>
      <c r="AU41" s="128"/>
    </row>
    <row r="42" spans="2:47" s="108" customFormat="1" x14ac:dyDescent="0.3">
      <c r="B42" s="223" t="s">
        <v>374</v>
      </c>
      <c r="C42" s="225"/>
      <c r="D42" s="186"/>
      <c r="E42" s="212"/>
      <c r="F42" s="187"/>
      <c r="G42" s="212"/>
      <c r="H42" s="187"/>
      <c r="I42" s="212"/>
      <c r="J42" s="188"/>
      <c r="K42" s="195"/>
      <c r="L42" s="188"/>
      <c r="M42" s="212"/>
      <c r="N42" s="189"/>
      <c r="O42" s="196"/>
      <c r="P42" s="189"/>
      <c r="Q42" s="212"/>
      <c r="R42" s="191" t="s">
        <v>87</v>
      </c>
      <c r="S42" s="212"/>
      <c r="T42" s="191" t="s">
        <v>87</v>
      </c>
      <c r="U42" s="225"/>
      <c r="V42" s="191" t="s">
        <v>88</v>
      </c>
      <c r="W42" s="212"/>
      <c r="X42" s="191" t="s">
        <v>88</v>
      </c>
      <c r="Y42" s="212"/>
      <c r="Z42" s="191" t="s">
        <v>91</v>
      </c>
      <c r="AA42" s="212"/>
      <c r="AB42" s="191" t="s">
        <v>91</v>
      </c>
      <c r="AC42" s="212"/>
      <c r="AD42" s="189"/>
      <c r="AE42" s="212"/>
      <c r="AF42" s="189"/>
      <c r="AG42" s="212"/>
      <c r="AH42" s="192"/>
      <c r="AI42" s="212"/>
      <c r="AJ42" s="192"/>
      <c r="AK42" s="212"/>
      <c r="AL42" s="189"/>
      <c r="AM42" s="212"/>
      <c r="AN42" s="189"/>
      <c r="AO42" s="212"/>
      <c r="AP42" s="189"/>
      <c r="AQ42" s="212"/>
      <c r="AR42" s="189"/>
      <c r="AS42" s="212"/>
      <c r="AT42" s="193"/>
      <c r="AU42" s="128"/>
    </row>
    <row r="43" spans="2:47" s="108" customFormat="1" x14ac:dyDescent="0.3">
      <c r="B43" s="224" t="s">
        <v>375</v>
      </c>
      <c r="C43" s="225"/>
      <c r="D43" s="186"/>
      <c r="E43" s="212"/>
      <c r="F43" s="187"/>
      <c r="G43" s="212"/>
      <c r="H43" s="187"/>
      <c r="I43" s="212"/>
      <c r="J43" s="188"/>
      <c r="K43" s="195"/>
      <c r="L43" s="188"/>
      <c r="M43" s="212"/>
      <c r="N43" s="189"/>
      <c r="O43" s="196"/>
      <c r="P43" s="189"/>
      <c r="Q43" s="212"/>
      <c r="R43" s="191" t="s">
        <v>87</v>
      </c>
      <c r="S43" s="212"/>
      <c r="T43" s="191" t="s">
        <v>87</v>
      </c>
      <c r="U43" s="225"/>
      <c r="V43" s="191" t="s">
        <v>88</v>
      </c>
      <c r="W43" s="212"/>
      <c r="X43" s="191" t="s">
        <v>88</v>
      </c>
      <c r="Y43" s="212"/>
      <c r="Z43" s="191" t="s">
        <v>91</v>
      </c>
      <c r="AA43" s="212"/>
      <c r="AB43" s="191" t="s">
        <v>91</v>
      </c>
      <c r="AC43" s="212"/>
      <c r="AD43" s="189"/>
      <c r="AE43" s="212"/>
      <c r="AF43" s="189"/>
      <c r="AG43" s="212"/>
      <c r="AH43" s="192"/>
      <c r="AI43" s="212"/>
      <c r="AJ43" s="192"/>
      <c r="AK43" s="212"/>
      <c r="AL43" s="189"/>
      <c r="AM43" s="212"/>
      <c r="AN43" s="189"/>
      <c r="AO43" s="212"/>
      <c r="AP43" s="189"/>
      <c r="AQ43" s="212"/>
      <c r="AR43" s="189"/>
      <c r="AS43" s="212"/>
      <c r="AT43" s="193"/>
      <c r="AU43" s="128"/>
    </row>
    <row r="44" spans="2:47" s="108" customFormat="1" x14ac:dyDescent="0.3">
      <c r="B44" s="223" t="s">
        <v>376</v>
      </c>
      <c r="C44" s="225"/>
      <c r="D44" s="186"/>
      <c r="E44" s="212"/>
      <c r="F44" s="187"/>
      <c r="G44" s="212"/>
      <c r="H44" s="187"/>
      <c r="I44" s="212"/>
      <c r="J44" s="188"/>
      <c r="K44" s="195"/>
      <c r="L44" s="188"/>
      <c r="M44" s="212"/>
      <c r="N44" s="189"/>
      <c r="O44" s="196"/>
      <c r="P44" s="189"/>
      <c r="Q44" s="212"/>
      <c r="R44" s="191" t="s">
        <v>87</v>
      </c>
      <c r="S44" s="212"/>
      <c r="T44" s="191" t="s">
        <v>87</v>
      </c>
      <c r="U44" s="225"/>
      <c r="V44" s="191" t="s">
        <v>88</v>
      </c>
      <c r="W44" s="212"/>
      <c r="X44" s="191" t="s">
        <v>88</v>
      </c>
      <c r="Y44" s="212"/>
      <c r="Z44" s="191" t="s">
        <v>91</v>
      </c>
      <c r="AA44" s="212"/>
      <c r="AB44" s="191" t="s">
        <v>91</v>
      </c>
      <c r="AC44" s="212"/>
      <c r="AD44" s="189"/>
      <c r="AE44" s="212"/>
      <c r="AF44" s="189"/>
      <c r="AG44" s="212"/>
      <c r="AH44" s="192"/>
      <c r="AI44" s="212"/>
      <c r="AJ44" s="192"/>
      <c r="AK44" s="212"/>
      <c r="AL44" s="189"/>
      <c r="AM44" s="212"/>
      <c r="AN44" s="189"/>
      <c r="AO44" s="212"/>
      <c r="AP44" s="189"/>
      <c r="AQ44" s="212"/>
      <c r="AR44" s="189"/>
      <c r="AS44" s="212"/>
      <c r="AT44" s="193"/>
      <c r="AU44" s="128"/>
    </row>
    <row r="45" spans="2:47" s="108" customFormat="1" x14ac:dyDescent="0.3">
      <c r="B45" s="224" t="s">
        <v>377</v>
      </c>
      <c r="C45" s="225"/>
      <c r="D45" s="186"/>
      <c r="E45" s="212"/>
      <c r="F45" s="187"/>
      <c r="G45" s="212"/>
      <c r="H45" s="187"/>
      <c r="I45" s="212"/>
      <c r="J45" s="188"/>
      <c r="K45" s="195"/>
      <c r="L45" s="188"/>
      <c r="M45" s="212"/>
      <c r="N45" s="189"/>
      <c r="O45" s="196"/>
      <c r="P45" s="189"/>
      <c r="Q45" s="212"/>
      <c r="R45" s="191" t="s">
        <v>87</v>
      </c>
      <c r="S45" s="212"/>
      <c r="T45" s="191" t="s">
        <v>87</v>
      </c>
      <c r="U45" s="225"/>
      <c r="V45" s="191" t="s">
        <v>88</v>
      </c>
      <c r="W45" s="212"/>
      <c r="X45" s="191" t="s">
        <v>88</v>
      </c>
      <c r="Y45" s="212"/>
      <c r="Z45" s="191" t="s">
        <v>91</v>
      </c>
      <c r="AA45" s="212"/>
      <c r="AB45" s="191" t="s">
        <v>91</v>
      </c>
      <c r="AC45" s="212"/>
      <c r="AD45" s="189"/>
      <c r="AE45" s="212"/>
      <c r="AF45" s="189"/>
      <c r="AG45" s="212"/>
      <c r="AH45" s="192"/>
      <c r="AI45" s="212"/>
      <c r="AJ45" s="192"/>
      <c r="AK45" s="212"/>
      <c r="AL45" s="189"/>
      <c r="AM45" s="212"/>
      <c r="AN45" s="189"/>
      <c r="AO45" s="212"/>
      <c r="AP45" s="189"/>
      <c r="AQ45" s="212"/>
      <c r="AR45" s="189"/>
      <c r="AS45" s="212"/>
      <c r="AT45" s="193"/>
      <c r="AU45" s="128"/>
    </row>
    <row r="46" spans="2:47" s="108" customFormat="1" x14ac:dyDescent="0.3">
      <c r="B46" s="223" t="s">
        <v>378</v>
      </c>
      <c r="C46" s="225"/>
      <c r="D46" s="186"/>
      <c r="E46" s="212"/>
      <c r="F46" s="187"/>
      <c r="G46" s="212"/>
      <c r="H46" s="187"/>
      <c r="I46" s="212"/>
      <c r="J46" s="188"/>
      <c r="K46" s="195"/>
      <c r="L46" s="188"/>
      <c r="M46" s="212"/>
      <c r="N46" s="189"/>
      <c r="O46" s="196"/>
      <c r="P46" s="189"/>
      <c r="Q46" s="212"/>
      <c r="R46" s="191" t="s">
        <v>87</v>
      </c>
      <c r="S46" s="212"/>
      <c r="T46" s="191" t="s">
        <v>87</v>
      </c>
      <c r="U46" s="225"/>
      <c r="V46" s="191" t="s">
        <v>88</v>
      </c>
      <c r="W46" s="212"/>
      <c r="X46" s="191" t="s">
        <v>88</v>
      </c>
      <c r="Y46" s="212"/>
      <c r="Z46" s="191" t="s">
        <v>91</v>
      </c>
      <c r="AA46" s="212"/>
      <c r="AB46" s="191" t="s">
        <v>91</v>
      </c>
      <c r="AC46" s="212"/>
      <c r="AD46" s="189"/>
      <c r="AE46" s="212"/>
      <c r="AF46" s="189"/>
      <c r="AG46" s="212"/>
      <c r="AH46" s="192"/>
      <c r="AI46" s="212"/>
      <c r="AJ46" s="192"/>
      <c r="AK46" s="212"/>
      <c r="AL46" s="189"/>
      <c r="AM46" s="212"/>
      <c r="AN46" s="189"/>
      <c r="AO46" s="212"/>
      <c r="AP46" s="189"/>
      <c r="AQ46" s="212"/>
      <c r="AR46" s="189"/>
      <c r="AS46" s="212"/>
      <c r="AT46" s="193"/>
      <c r="AU46" s="128"/>
    </row>
    <row r="47" spans="2:47" s="108" customFormat="1" x14ac:dyDescent="0.3">
      <c r="B47" s="224" t="s">
        <v>379</v>
      </c>
      <c r="C47" s="225"/>
      <c r="D47" s="186"/>
      <c r="E47" s="212"/>
      <c r="F47" s="187"/>
      <c r="G47" s="212"/>
      <c r="H47" s="187"/>
      <c r="I47" s="212"/>
      <c r="J47" s="188"/>
      <c r="K47" s="195"/>
      <c r="L47" s="188"/>
      <c r="M47" s="212"/>
      <c r="N47" s="189"/>
      <c r="O47" s="196"/>
      <c r="P47" s="189"/>
      <c r="Q47" s="212"/>
      <c r="R47" s="191" t="s">
        <v>87</v>
      </c>
      <c r="S47" s="212"/>
      <c r="T47" s="191" t="s">
        <v>87</v>
      </c>
      <c r="U47" s="225"/>
      <c r="V47" s="191" t="s">
        <v>88</v>
      </c>
      <c r="W47" s="212"/>
      <c r="X47" s="191" t="s">
        <v>88</v>
      </c>
      <c r="Y47" s="212"/>
      <c r="Z47" s="191" t="s">
        <v>91</v>
      </c>
      <c r="AA47" s="212"/>
      <c r="AB47" s="191" t="s">
        <v>91</v>
      </c>
      <c r="AC47" s="212"/>
      <c r="AD47" s="189"/>
      <c r="AE47" s="212"/>
      <c r="AF47" s="189"/>
      <c r="AG47" s="212"/>
      <c r="AH47" s="192"/>
      <c r="AI47" s="212"/>
      <c r="AJ47" s="192"/>
      <c r="AK47" s="212"/>
      <c r="AL47" s="189"/>
      <c r="AM47" s="212"/>
      <c r="AN47" s="189"/>
      <c r="AO47" s="212"/>
      <c r="AP47" s="189"/>
      <c r="AQ47" s="212"/>
      <c r="AR47" s="189"/>
      <c r="AS47" s="212"/>
      <c r="AT47" s="193"/>
      <c r="AU47" s="128"/>
    </row>
    <row r="48" spans="2:47" s="108" customFormat="1" x14ac:dyDescent="0.3">
      <c r="B48" s="223" t="s">
        <v>380</v>
      </c>
      <c r="C48" s="225"/>
      <c r="D48" s="186"/>
      <c r="E48" s="212"/>
      <c r="F48" s="187"/>
      <c r="G48" s="212"/>
      <c r="H48" s="187"/>
      <c r="I48" s="212"/>
      <c r="J48" s="188"/>
      <c r="K48" s="195"/>
      <c r="L48" s="188"/>
      <c r="M48" s="212"/>
      <c r="N48" s="189"/>
      <c r="O48" s="196"/>
      <c r="P48" s="189"/>
      <c r="Q48" s="212"/>
      <c r="R48" s="191" t="s">
        <v>87</v>
      </c>
      <c r="S48" s="212"/>
      <c r="T48" s="191" t="s">
        <v>87</v>
      </c>
      <c r="U48" s="225"/>
      <c r="V48" s="191" t="s">
        <v>88</v>
      </c>
      <c r="W48" s="212"/>
      <c r="X48" s="191" t="s">
        <v>88</v>
      </c>
      <c r="Y48" s="212"/>
      <c r="Z48" s="191" t="s">
        <v>91</v>
      </c>
      <c r="AA48" s="212"/>
      <c r="AB48" s="191" t="s">
        <v>91</v>
      </c>
      <c r="AC48" s="212"/>
      <c r="AD48" s="189"/>
      <c r="AE48" s="212"/>
      <c r="AF48" s="189"/>
      <c r="AG48" s="212"/>
      <c r="AH48" s="192"/>
      <c r="AI48" s="212"/>
      <c r="AJ48" s="192"/>
      <c r="AK48" s="212"/>
      <c r="AL48" s="189"/>
      <c r="AM48" s="212"/>
      <c r="AN48" s="189"/>
      <c r="AO48" s="212"/>
      <c r="AP48" s="189"/>
      <c r="AQ48" s="212"/>
      <c r="AR48" s="189"/>
      <c r="AS48" s="212"/>
      <c r="AT48" s="193"/>
      <c r="AU48" s="128"/>
    </row>
    <row r="49" spans="2:47" s="108" customFormat="1" x14ac:dyDescent="0.3">
      <c r="B49" s="224" t="s">
        <v>381</v>
      </c>
      <c r="C49" s="225"/>
      <c r="D49" s="186"/>
      <c r="E49" s="212"/>
      <c r="F49" s="187"/>
      <c r="G49" s="212"/>
      <c r="H49" s="187"/>
      <c r="I49" s="212"/>
      <c r="J49" s="188"/>
      <c r="K49" s="195"/>
      <c r="L49" s="188"/>
      <c r="M49" s="212"/>
      <c r="N49" s="189"/>
      <c r="O49" s="196"/>
      <c r="P49" s="189"/>
      <c r="Q49" s="212"/>
      <c r="R49" s="191" t="s">
        <v>87</v>
      </c>
      <c r="S49" s="212"/>
      <c r="T49" s="191" t="s">
        <v>87</v>
      </c>
      <c r="U49" s="225"/>
      <c r="V49" s="191" t="s">
        <v>88</v>
      </c>
      <c r="W49" s="212"/>
      <c r="X49" s="191" t="s">
        <v>88</v>
      </c>
      <c r="Y49" s="212"/>
      <c r="Z49" s="191" t="s">
        <v>91</v>
      </c>
      <c r="AA49" s="212"/>
      <c r="AB49" s="191" t="s">
        <v>91</v>
      </c>
      <c r="AC49" s="212"/>
      <c r="AD49" s="189"/>
      <c r="AE49" s="212"/>
      <c r="AF49" s="189"/>
      <c r="AG49" s="212"/>
      <c r="AH49" s="192"/>
      <c r="AI49" s="212"/>
      <c r="AJ49" s="192"/>
      <c r="AK49" s="212"/>
      <c r="AL49" s="189"/>
      <c r="AM49" s="212"/>
      <c r="AN49" s="189"/>
      <c r="AO49" s="212"/>
      <c r="AP49" s="189"/>
      <c r="AQ49" s="212"/>
      <c r="AR49" s="189"/>
      <c r="AS49" s="212"/>
      <c r="AT49" s="193"/>
      <c r="AU49" s="128"/>
    </row>
    <row r="50" spans="2:47" s="108" customFormat="1" x14ac:dyDescent="0.3">
      <c r="B50" s="223" t="s">
        <v>382</v>
      </c>
      <c r="C50" s="225"/>
      <c r="D50" s="186"/>
      <c r="E50" s="212"/>
      <c r="F50" s="187"/>
      <c r="G50" s="212"/>
      <c r="H50" s="187"/>
      <c r="I50" s="212"/>
      <c r="J50" s="188"/>
      <c r="K50" s="195"/>
      <c r="L50" s="188"/>
      <c r="M50" s="212"/>
      <c r="N50" s="189"/>
      <c r="O50" s="196"/>
      <c r="P50" s="189"/>
      <c r="Q50" s="212"/>
      <c r="R50" s="191" t="s">
        <v>87</v>
      </c>
      <c r="S50" s="212"/>
      <c r="T50" s="191" t="s">
        <v>87</v>
      </c>
      <c r="U50" s="225"/>
      <c r="V50" s="191" t="s">
        <v>88</v>
      </c>
      <c r="W50" s="212"/>
      <c r="X50" s="191" t="s">
        <v>88</v>
      </c>
      <c r="Y50" s="212"/>
      <c r="Z50" s="191" t="s">
        <v>91</v>
      </c>
      <c r="AA50" s="212"/>
      <c r="AB50" s="191" t="s">
        <v>91</v>
      </c>
      <c r="AC50" s="212"/>
      <c r="AD50" s="189"/>
      <c r="AE50" s="212"/>
      <c r="AF50" s="189"/>
      <c r="AG50" s="212"/>
      <c r="AH50" s="192"/>
      <c r="AI50" s="212"/>
      <c r="AJ50" s="192"/>
      <c r="AK50" s="212"/>
      <c r="AL50" s="189"/>
      <c r="AM50" s="212"/>
      <c r="AN50" s="189"/>
      <c r="AO50" s="212"/>
      <c r="AP50" s="189"/>
      <c r="AQ50" s="212"/>
      <c r="AR50" s="189"/>
      <c r="AS50" s="212"/>
      <c r="AT50" s="193"/>
      <c r="AU50" s="128"/>
    </row>
    <row r="51" spans="2:47" s="108" customFormat="1" x14ac:dyDescent="0.3">
      <c r="B51" s="224" t="s">
        <v>383</v>
      </c>
      <c r="C51" s="225"/>
      <c r="D51" s="186"/>
      <c r="E51" s="212"/>
      <c r="F51" s="187"/>
      <c r="G51" s="212"/>
      <c r="H51" s="187"/>
      <c r="I51" s="212"/>
      <c r="J51" s="188"/>
      <c r="K51" s="195"/>
      <c r="L51" s="188"/>
      <c r="M51" s="212"/>
      <c r="N51" s="189"/>
      <c r="O51" s="196"/>
      <c r="P51" s="189"/>
      <c r="Q51" s="212"/>
      <c r="R51" s="191" t="s">
        <v>87</v>
      </c>
      <c r="S51" s="212"/>
      <c r="T51" s="191" t="s">
        <v>87</v>
      </c>
      <c r="U51" s="225"/>
      <c r="V51" s="191" t="s">
        <v>88</v>
      </c>
      <c r="W51" s="212"/>
      <c r="X51" s="191" t="s">
        <v>88</v>
      </c>
      <c r="Y51" s="212"/>
      <c r="Z51" s="191" t="s">
        <v>91</v>
      </c>
      <c r="AA51" s="212"/>
      <c r="AB51" s="191" t="s">
        <v>91</v>
      </c>
      <c r="AC51" s="212"/>
      <c r="AD51" s="189"/>
      <c r="AE51" s="212"/>
      <c r="AF51" s="189"/>
      <c r="AG51" s="212"/>
      <c r="AH51" s="192"/>
      <c r="AI51" s="212"/>
      <c r="AJ51" s="192"/>
      <c r="AK51" s="212"/>
      <c r="AL51" s="189"/>
      <c r="AM51" s="212"/>
      <c r="AN51" s="189"/>
      <c r="AO51" s="212"/>
      <c r="AP51" s="189"/>
      <c r="AQ51" s="212"/>
      <c r="AR51" s="189"/>
      <c r="AS51" s="212"/>
      <c r="AT51" s="193"/>
      <c r="AU51" s="128"/>
    </row>
    <row r="52" spans="2:47" s="108" customFormat="1" x14ac:dyDescent="0.3">
      <c r="B52" s="223" t="s">
        <v>384</v>
      </c>
      <c r="C52" s="225"/>
      <c r="D52" s="186"/>
      <c r="E52" s="212"/>
      <c r="F52" s="187"/>
      <c r="G52" s="212"/>
      <c r="H52" s="187"/>
      <c r="I52" s="212"/>
      <c r="J52" s="188"/>
      <c r="K52" s="195"/>
      <c r="L52" s="188"/>
      <c r="M52" s="212"/>
      <c r="N52" s="189"/>
      <c r="O52" s="196"/>
      <c r="P52" s="189"/>
      <c r="Q52" s="212"/>
      <c r="R52" s="191" t="s">
        <v>87</v>
      </c>
      <c r="S52" s="212"/>
      <c r="T52" s="191" t="s">
        <v>87</v>
      </c>
      <c r="U52" s="225"/>
      <c r="V52" s="191" t="s">
        <v>88</v>
      </c>
      <c r="W52" s="212"/>
      <c r="X52" s="191" t="s">
        <v>88</v>
      </c>
      <c r="Y52" s="212"/>
      <c r="Z52" s="191" t="s">
        <v>91</v>
      </c>
      <c r="AA52" s="212"/>
      <c r="AB52" s="191" t="s">
        <v>91</v>
      </c>
      <c r="AC52" s="212"/>
      <c r="AD52" s="189"/>
      <c r="AE52" s="212"/>
      <c r="AF52" s="189"/>
      <c r="AG52" s="212"/>
      <c r="AH52" s="192"/>
      <c r="AI52" s="212"/>
      <c r="AJ52" s="192"/>
      <c r="AK52" s="212"/>
      <c r="AL52" s="189"/>
      <c r="AM52" s="212"/>
      <c r="AN52" s="189"/>
      <c r="AO52" s="212"/>
      <c r="AP52" s="189"/>
      <c r="AQ52" s="212"/>
      <c r="AR52" s="189"/>
      <c r="AS52" s="212"/>
      <c r="AT52" s="193"/>
      <c r="AU52" s="128"/>
    </row>
    <row r="53" spans="2:47" s="108" customFormat="1" x14ac:dyDescent="0.3">
      <c r="B53" s="224" t="s">
        <v>385</v>
      </c>
      <c r="C53" s="225"/>
      <c r="D53" s="186"/>
      <c r="E53" s="212"/>
      <c r="F53" s="187"/>
      <c r="G53" s="212"/>
      <c r="H53" s="187"/>
      <c r="I53" s="212"/>
      <c r="J53" s="188"/>
      <c r="K53" s="195"/>
      <c r="L53" s="188"/>
      <c r="M53" s="212"/>
      <c r="N53" s="189"/>
      <c r="O53" s="196"/>
      <c r="P53" s="189"/>
      <c r="Q53" s="212"/>
      <c r="R53" s="191" t="s">
        <v>87</v>
      </c>
      <c r="S53" s="212"/>
      <c r="T53" s="191" t="s">
        <v>87</v>
      </c>
      <c r="U53" s="225"/>
      <c r="V53" s="191" t="s">
        <v>88</v>
      </c>
      <c r="W53" s="212"/>
      <c r="X53" s="191" t="s">
        <v>88</v>
      </c>
      <c r="Y53" s="212"/>
      <c r="Z53" s="191" t="s">
        <v>91</v>
      </c>
      <c r="AA53" s="212"/>
      <c r="AB53" s="191" t="s">
        <v>91</v>
      </c>
      <c r="AC53" s="212"/>
      <c r="AD53" s="189"/>
      <c r="AE53" s="212"/>
      <c r="AF53" s="189"/>
      <c r="AG53" s="212"/>
      <c r="AH53" s="192"/>
      <c r="AI53" s="212"/>
      <c r="AJ53" s="192"/>
      <c r="AK53" s="212"/>
      <c r="AL53" s="189"/>
      <c r="AM53" s="212"/>
      <c r="AN53" s="189"/>
      <c r="AO53" s="212"/>
      <c r="AP53" s="189"/>
      <c r="AQ53" s="212"/>
      <c r="AR53" s="189"/>
      <c r="AS53" s="212"/>
      <c r="AT53" s="193"/>
      <c r="AU53" s="128"/>
    </row>
    <row r="54" spans="2:47" s="108" customFormat="1" x14ac:dyDescent="0.3">
      <c r="B54" s="223" t="s">
        <v>386</v>
      </c>
      <c r="C54" s="225"/>
      <c r="D54" s="186"/>
      <c r="E54" s="212"/>
      <c r="F54" s="187"/>
      <c r="G54" s="212"/>
      <c r="H54" s="187"/>
      <c r="I54" s="212"/>
      <c r="J54" s="188"/>
      <c r="K54" s="195"/>
      <c r="L54" s="188"/>
      <c r="M54" s="212"/>
      <c r="N54" s="189"/>
      <c r="O54" s="196"/>
      <c r="P54" s="189"/>
      <c r="Q54" s="212"/>
      <c r="R54" s="191" t="s">
        <v>87</v>
      </c>
      <c r="S54" s="212"/>
      <c r="T54" s="191" t="s">
        <v>87</v>
      </c>
      <c r="U54" s="225"/>
      <c r="V54" s="191" t="s">
        <v>88</v>
      </c>
      <c r="W54" s="212"/>
      <c r="X54" s="191" t="s">
        <v>88</v>
      </c>
      <c r="Y54" s="212"/>
      <c r="Z54" s="191" t="s">
        <v>91</v>
      </c>
      <c r="AA54" s="212"/>
      <c r="AB54" s="191" t="s">
        <v>91</v>
      </c>
      <c r="AC54" s="212"/>
      <c r="AD54" s="189"/>
      <c r="AE54" s="212"/>
      <c r="AF54" s="189"/>
      <c r="AG54" s="212"/>
      <c r="AH54" s="192"/>
      <c r="AI54" s="212"/>
      <c r="AJ54" s="192"/>
      <c r="AK54" s="212"/>
      <c r="AL54" s="189"/>
      <c r="AM54" s="212"/>
      <c r="AN54" s="189"/>
      <c r="AO54" s="212"/>
      <c r="AP54" s="189"/>
      <c r="AQ54" s="212"/>
      <c r="AR54" s="189"/>
      <c r="AS54" s="212"/>
      <c r="AT54" s="193"/>
      <c r="AU54" s="128"/>
    </row>
    <row r="55" spans="2:47" s="108" customFormat="1" x14ac:dyDescent="0.3">
      <c r="B55" s="224" t="s">
        <v>387</v>
      </c>
      <c r="C55" s="225"/>
      <c r="D55" s="186"/>
      <c r="E55" s="212"/>
      <c r="F55" s="187"/>
      <c r="G55" s="212"/>
      <c r="H55" s="187"/>
      <c r="I55" s="212"/>
      <c r="J55" s="188"/>
      <c r="K55" s="195"/>
      <c r="L55" s="188"/>
      <c r="M55" s="212"/>
      <c r="N55" s="189"/>
      <c r="O55" s="196"/>
      <c r="P55" s="189"/>
      <c r="Q55" s="212"/>
      <c r="R55" s="191" t="s">
        <v>87</v>
      </c>
      <c r="S55" s="212"/>
      <c r="T55" s="191" t="s">
        <v>87</v>
      </c>
      <c r="U55" s="225"/>
      <c r="V55" s="191" t="s">
        <v>88</v>
      </c>
      <c r="W55" s="212"/>
      <c r="X55" s="191" t="s">
        <v>88</v>
      </c>
      <c r="Y55" s="212"/>
      <c r="Z55" s="191" t="s">
        <v>91</v>
      </c>
      <c r="AA55" s="212"/>
      <c r="AB55" s="191" t="s">
        <v>91</v>
      </c>
      <c r="AC55" s="212"/>
      <c r="AD55" s="189"/>
      <c r="AE55" s="212"/>
      <c r="AF55" s="189"/>
      <c r="AG55" s="212"/>
      <c r="AH55" s="192"/>
      <c r="AI55" s="212"/>
      <c r="AJ55" s="192"/>
      <c r="AK55" s="212"/>
      <c r="AL55" s="189"/>
      <c r="AM55" s="212"/>
      <c r="AN55" s="189"/>
      <c r="AO55" s="212"/>
      <c r="AP55" s="189"/>
      <c r="AQ55" s="212"/>
      <c r="AR55" s="189"/>
      <c r="AS55" s="212"/>
      <c r="AT55" s="193"/>
      <c r="AU55" s="128"/>
    </row>
    <row r="56" spans="2:47" s="108" customFormat="1" x14ac:dyDescent="0.3">
      <c r="B56" s="223" t="s">
        <v>388</v>
      </c>
      <c r="C56" s="225"/>
      <c r="D56" s="186"/>
      <c r="E56" s="212"/>
      <c r="F56" s="187"/>
      <c r="G56" s="212"/>
      <c r="H56" s="187"/>
      <c r="I56" s="212"/>
      <c r="J56" s="188"/>
      <c r="K56" s="195"/>
      <c r="L56" s="188"/>
      <c r="M56" s="212"/>
      <c r="N56" s="189"/>
      <c r="O56" s="196"/>
      <c r="P56" s="189"/>
      <c r="Q56" s="212"/>
      <c r="R56" s="191" t="s">
        <v>87</v>
      </c>
      <c r="S56" s="212"/>
      <c r="T56" s="191" t="s">
        <v>87</v>
      </c>
      <c r="U56" s="225"/>
      <c r="V56" s="191" t="s">
        <v>88</v>
      </c>
      <c r="W56" s="212"/>
      <c r="X56" s="191" t="s">
        <v>88</v>
      </c>
      <c r="Y56" s="212"/>
      <c r="Z56" s="191" t="s">
        <v>91</v>
      </c>
      <c r="AA56" s="212"/>
      <c r="AB56" s="191" t="s">
        <v>91</v>
      </c>
      <c r="AC56" s="212"/>
      <c r="AD56" s="189"/>
      <c r="AE56" s="212"/>
      <c r="AF56" s="189"/>
      <c r="AG56" s="212"/>
      <c r="AH56" s="192"/>
      <c r="AI56" s="212"/>
      <c r="AJ56" s="192"/>
      <c r="AK56" s="212"/>
      <c r="AL56" s="189"/>
      <c r="AM56" s="212"/>
      <c r="AN56" s="189"/>
      <c r="AO56" s="212"/>
      <c r="AP56" s="189"/>
      <c r="AQ56" s="212"/>
      <c r="AR56" s="189"/>
      <c r="AS56" s="212"/>
      <c r="AT56" s="193"/>
      <c r="AU56" s="128"/>
    </row>
    <row r="57" spans="2:47" s="108" customFormat="1" x14ac:dyDescent="0.3">
      <c r="B57" s="224" t="s">
        <v>389</v>
      </c>
      <c r="C57" s="225"/>
      <c r="D57" s="186"/>
      <c r="E57" s="212"/>
      <c r="F57" s="187"/>
      <c r="G57" s="212"/>
      <c r="H57" s="187"/>
      <c r="I57" s="212"/>
      <c r="J57" s="188"/>
      <c r="K57" s="195"/>
      <c r="L57" s="188"/>
      <c r="M57" s="212"/>
      <c r="N57" s="189"/>
      <c r="O57" s="196"/>
      <c r="P57" s="189"/>
      <c r="Q57" s="212"/>
      <c r="R57" s="191" t="s">
        <v>87</v>
      </c>
      <c r="S57" s="212"/>
      <c r="T57" s="191" t="s">
        <v>87</v>
      </c>
      <c r="U57" s="225"/>
      <c r="V57" s="191" t="s">
        <v>88</v>
      </c>
      <c r="W57" s="212"/>
      <c r="X57" s="191" t="s">
        <v>88</v>
      </c>
      <c r="Y57" s="212"/>
      <c r="Z57" s="191" t="s">
        <v>91</v>
      </c>
      <c r="AA57" s="212"/>
      <c r="AB57" s="191" t="s">
        <v>91</v>
      </c>
      <c r="AC57" s="212"/>
      <c r="AD57" s="189"/>
      <c r="AE57" s="212"/>
      <c r="AF57" s="189"/>
      <c r="AG57" s="212"/>
      <c r="AH57" s="192"/>
      <c r="AI57" s="212"/>
      <c r="AJ57" s="192"/>
      <c r="AK57" s="212"/>
      <c r="AL57" s="189"/>
      <c r="AM57" s="212"/>
      <c r="AN57" s="189"/>
      <c r="AO57" s="212"/>
      <c r="AP57" s="189"/>
      <c r="AQ57" s="212"/>
      <c r="AR57" s="189"/>
      <c r="AS57" s="212"/>
      <c r="AT57" s="193"/>
      <c r="AU57" s="128"/>
    </row>
    <row r="58" spans="2:47" s="108" customFormat="1" x14ac:dyDescent="0.3">
      <c r="B58" s="223" t="s">
        <v>390</v>
      </c>
      <c r="C58" s="225"/>
      <c r="D58" s="186"/>
      <c r="E58" s="212"/>
      <c r="F58" s="187"/>
      <c r="G58" s="212"/>
      <c r="H58" s="187"/>
      <c r="I58" s="212"/>
      <c r="J58" s="188"/>
      <c r="K58" s="195"/>
      <c r="L58" s="188"/>
      <c r="M58" s="212"/>
      <c r="N58" s="189"/>
      <c r="O58" s="196"/>
      <c r="P58" s="189"/>
      <c r="Q58" s="212"/>
      <c r="R58" s="191" t="s">
        <v>87</v>
      </c>
      <c r="S58" s="212"/>
      <c r="T58" s="191" t="s">
        <v>87</v>
      </c>
      <c r="U58" s="225"/>
      <c r="V58" s="191" t="s">
        <v>88</v>
      </c>
      <c r="W58" s="212"/>
      <c r="X58" s="191" t="s">
        <v>88</v>
      </c>
      <c r="Y58" s="212"/>
      <c r="Z58" s="191" t="s">
        <v>91</v>
      </c>
      <c r="AA58" s="212"/>
      <c r="AB58" s="191" t="s">
        <v>91</v>
      </c>
      <c r="AC58" s="212"/>
      <c r="AD58" s="189"/>
      <c r="AE58" s="212"/>
      <c r="AF58" s="189"/>
      <c r="AG58" s="212"/>
      <c r="AH58" s="192"/>
      <c r="AI58" s="212"/>
      <c r="AJ58" s="192"/>
      <c r="AK58" s="212"/>
      <c r="AL58" s="189"/>
      <c r="AM58" s="212"/>
      <c r="AN58" s="189"/>
      <c r="AO58" s="212"/>
      <c r="AP58" s="189"/>
      <c r="AQ58" s="212"/>
      <c r="AR58" s="189"/>
      <c r="AS58" s="212"/>
      <c r="AT58" s="193"/>
      <c r="AU58" s="128"/>
    </row>
    <row r="59" spans="2:47" s="108" customFormat="1" x14ac:dyDescent="0.3">
      <c r="B59" s="224" t="s">
        <v>391</v>
      </c>
      <c r="C59" s="225"/>
      <c r="D59" s="186"/>
      <c r="E59" s="212"/>
      <c r="F59" s="187"/>
      <c r="G59" s="212"/>
      <c r="H59" s="187"/>
      <c r="I59" s="212"/>
      <c r="J59" s="188"/>
      <c r="K59" s="195"/>
      <c r="L59" s="188"/>
      <c r="M59" s="212"/>
      <c r="N59" s="189"/>
      <c r="O59" s="196"/>
      <c r="P59" s="189"/>
      <c r="Q59" s="212"/>
      <c r="R59" s="191" t="s">
        <v>87</v>
      </c>
      <c r="S59" s="212"/>
      <c r="T59" s="191" t="s">
        <v>87</v>
      </c>
      <c r="U59" s="225"/>
      <c r="V59" s="191" t="s">
        <v>88</v>
      </c>
      <c r="W59" s="212"/>
      <c r="X59" s="191" t="s">
        <v>88</v>
      </c>
      <c r="Y59" s="212"/>
      <c r="Z59" s="191" t="s">
        <v>91</v>
      </c>
      <c r="AA59" s="212"/>
      <c r="AB59" s="191" t="s">
        <v>91</v>
      </c>
      <c r="AC59" s="212"/>
      <c r="AD59" s="189"/>
      <c r="AE59" s="212"/>
      <c r="AF59" s="189"/>
      <c r="AG59" s="212"/>
      <c r="AH59" s="192"/>
      <c r="AI59" s="212"/>
      <c r="AJ59" s="192"/>
      <c r="AK59" s="212"/>
      <c r="AL59" s="189"/>
      <c r="AM59" s="212"/>
      <c r="AN59" s="189"/>
      <c r="AO59" s="212"/>
      <c r="AP59" s="189"/>
      <c r="AQ59" s="212"/>
      <c r="AR59" s="189"/>
      <c r="AS59" s="212"/>
      <c r="AT59" s="193"/>
      <c r="AU59" s="128"/>
    </row>
    <row r="60" spans="2:47" x14ac:dyDescent="0.3">
      <c r="B60" s="226"/>
      <c r="D60" s="207"/>
      <c r="F60" s="208"/>
      <c r="H60" s="208"/>
      <c r="J60" s="195"/>
      <c r="K60" s="195"/>
      <c r="L60" s="195"/>
      <c r="N60" s="196"/>
      <c r="O60" s="196"/>
      <c r="P60" s="196"/>
      <c r="R60" s="209"/>
      <c r="T60" s="209"/>
      <c r="V60" s="209"/>
      <c r="X60" s="209"/>
      <c r="Z60" s="209"/>
      <c r="AB60" s="209"/>
      <c r="AD60" s="196"/>
      <c r="AF60" s="196"/>
      <c r="AH60" s="210"/>
      <c r="AJ60" s="210"/>
      <c r="AL60" s="196"/>
      <c r="AN60" s="196"/>
      <c r="AP60" s="196"/>
      <c r="AR60" s="196"/>
      <c r="AT60" s="147"/>
    </row>
    <row r="61" spans="2:47" x14ac:dyDescent="0.3">
      <c r="B61" s="226"/>
      <c r="D61" s="207"/>
      <c r="F61" s="208"/>
      <c r="H61" s="208"/>
      <c r="J61" s="195"/>
      <c r="K61" s="195"/>
      <c r="L61" s="195"/>
      <c r="N61" s="196"/>
      <c r="O61" s="196"/>
      <c r="P61" s="196"/>
      <c r="AD61" s="196"/>
      <c r="AF61" s="196"/>
      <c r="AH61" s="210"/>
      <c r="AJ61" s="210"/>
      <c r="AL61" s="196"/>
      <c r="AN61" s="196"/>
      <c r="AP61" s="196"/>
      <c r="AR61" s="196"/>
      <c r="AT61" s="147"/>
    </row>
    <row r="62" spans="2:47" x14ac:dyDescent="0.3">
      <c r="B62" s="226"/>
      <c r="D62" s="207"/>
      <c r="F62" s="208"/>
      <c r="H62" s="208"/>
      <c r="J62" s="195"/>
      <c r="K62" s="195"/>
      <c r="L62" s="195"/>
      <c r="N62" s="196"/>
      <c r="O62" s="196"/>
      <c r="P62" s="196"/>
      <c r="AD62" s="196"/>
      <c r="AF62" s="196"/>
      <c r="AH62" s="210"/>
      <c r="AJ62" s="210"/>
      <c r="AL62" s="196"/>
      <c r="AN62" s="196"/>
      <c r="AP62" s="196"/>
      <c r="AR62" s="196"/>
      <c r="AT62" s="147"/>
    </row>
    <row r="63" spans="2:47" x14ac:dyDescent="0.3">
      <c r="B63" s="226"/>
      <c r="D63" s="207"/>
      <c r="F63" s="208"/>
      <c r="H63" s="208"/>
      <c r="J63" s="195"/>
      <c r="K63" s="195"/>
      <c r="L63" s="195"/>
      <c r="N63" s="196"/>
      <c r="O63" s="196"/>
      <c r="P63" s="196"/>
      <c r="AD63" s="196"/>
      <c r="AF63" s="196"/>
      <c r="AH63" s="210"/>
      <c r="AJ63" s="210"/>
      <c r="AL63" s="196"/>
      <c r="AN63" s="196"/>
      <c r="AP63" s="196"/>
      <c r="AR63" s="196"/>
      <c r="AT63" s="147"/>
    </row>
    <row r="64" spans="2:47" x14ac:dyDescent="0.3">
      <c r="B64" s="226"/>
      <c r="D64" s="207"/>
      <c r="F64" s="208"/>
      <c r="H64" s="208"/>
      <c r="J64" s="195"/>
      <c r="K64" s="195"/>
      <c r="L64" s="195"/>
      <c r="N64" s="196"/>
      <c r="O64" s="196"/>
      <c r="P64" s="196"/>
      <c r="AD64" s="196"/>
      <c r="AF64" s="196"/>
      <c r="AH64" s="210"/>
      <c r="AJ64" s="210"/>
      <c r="AL64" s="196"/>
      <c r="AN64" s="196"/>
      <c r="AP64" s="196"/>
      <c r="AR64" s="196"/>
      <c r="AT64" s="147"/>
    </row>
    <row r="65" spans="2:46" x14ac:dyDescent="0.3">
      <c r="B65" s="226"/>
      <c r="D65" s="207"/>
      <c r="F65" s="208"/>
      <c r="H65" s="208"/>
      <c r="J65" s="195"/>
      <c r="K65" s="195"/>
      <c r="L65" s="195"/>
      <c r="N65" s="196"/>
      <c r="O65" s="196"/>
      <c r="P65" s="196"/>
      <c r="AD65" s="196"/>
      <c r="AF65" s="196"/>
      <c r="AH65" s="210"/>
      <c r="AJ65" s="210"/>
      <c r="AL65" s="196"/>
      <c r="AN65" s="196"/>
      <c r="AP65" s="196"/>
      <c r="AR65" s="196"/>
      <c r="AT65" s="147"/>
    </row>
    <row r="66" spans="2:46" x14ac:dyDescent="0.3">
      <c r="B66" s="226"/>
      <c r="D66" s="207"/>
      <c r="F66" s="208"/>
      <c r="H66" s="208"/>
      <c r="J66" s="195"/>
      <c r="K66" s="195"/>
      <c r="L66" s="195"/>
      <c r="N66" s="196"/>
      <c r="O66" s="196"/>
      <c r="P66" s="196"/>
      <c r="AD66" s="196"/>
      <c r="AF66" s="196"/>
      <c r="AH66" s="210"/>
      <c r="AJ66" s="210"/>
      <c r="AL66" s="196"/>
      <c r="AN66" s="196"/>
      <c r="AP66" s="196"/>
      <c r="AR66" s="196"/>
      <c r="AT66" s="147"/>
    </row>
    <row r="67" spans="2:46" x14ac:dyDescent="0.3">
      <c r="B67" s="226"/>
      <c r="D67" s="207"/>
      <c r="F67" s="208"/>
      <c r="H67" s="208"/>
      <c r="J67" s="195"/>
      <c r="K67" s="195"/>
      <c r="L67" s="195"/>
      <c r="N67" s="196"/>
      <c r="O67" s="196"/>
      <c r="P67" s="196"/>
      <c r="AD67" s="196"/>
      <c r="AF67" s="196"/>
      <c r="AH67" s="210"/>
      <c r="AJ67" s="210"/>
      <c r="AL67" s="196"/>
      <c r="AN67" s="196"/>
      <c r="AP67" s="196"/>
      <c r="AR67" s="196"/>
      <c r="AT67" s="147"/>
    </row>
    <row r="68" spans="2:46" x14ac:dyDescent="0.3">
      <c r="B68" s="226"/>
      <c r="D68" s="207"/>
      <c r="F68" s="208"/>
      <c r="H68" s="208"/>
      <c r="J68" s="195"/>
      <c r="K68" s="195"/>
      <c r="L68" s="195"/>
      <c r="N68" s="196"/>
      <c r="O68" s="196"/>
      <c r="P68" s="196"/>
      <c r="AD68" s="196"/>
      <c r="AF68" s="196"/>
      <c r="AH68" s="210"/>
      <c r="AJ68" s="210"/>
      <c r="AL68" s="196"/>
      <c r="AN68" s="196"/>
      <c r="AP68" s="196"/>
      <c r="AR68" s="196"/>
      <c r="AT68" s="147"/>
    </row>
    <row r="69" spans="2:46" x14ac:dyDescent="0.3">
      <c r="B69" s="226"/>
      <c r="D69" s="207"/>
      <c r="F69" s="208"/>
      <c r="H69" s="208"/>
      <c r="J69" s="195"/>
      <c r="K69" s="195"/>
      <c r="L69" s="195"/>
      <c r="N69" s="196"/>
      <c r="O69" s="196"/>
      <c r="P69" s="196"/>
      <c r="AD69" s="196"/>
      <c r="AF69" s="196"/>
      <c r="AH69" s="210"/>
      <c r="AJ69" s="210"/>
      <c r="AL69" s="196"/>
      <c r="AN69" s="196"/>
      <c r="AP69" s="196"/>
      <c r="AR69" s="196"/>
      <c r="AT69" s="147"/>
    </row>
    <row r="70" spans="2:46" x14ac:dyDescent="0.3">
      <c r="B70" s="226"/>
      <c r="D70" s="207"/>
      <c r="F70" s="208"/>
      <c r="H70" s="208"/>
      <c r="J70" s="195"/>
      <c r="K70" s="195"/>
      <c r="L70" s="195"/>
      <c r="N70" s="196"/>
      <c r="O70" s="196"/>
      <c r="P70" s="196"/>
      <c r="AD70" s="196"/>
      <c r="AF70" s="196"/>
      <c r="AH70" s="210"/>
      <c r="AJ70" s="210"/>
      <c r="AL70" s="196"/>
      <c r="AN70" s="196"/>
      <c r="AP70" s="196"/>
      <c r="AR70" s="196"/>
      <c r="AT70" s="147"/>
    </row>
    <row r="71" spans="2:46" x14ac:dyDescent="0.3">
      <c r="B71" s="226"/>
      <c r="D71" s="207"/>
      <c r="F71" s="208"/>
      <c r="H71" s="208"/>
      <c r="J71" s="195"/>
      <c r="K71" s="195"/>
      <c r="L71" s="195"/>
      <c r="N71" s="196"/>
      <c r="O71" s="196"/>
      <c r="P71" s="196"/>
      <c r="AD71" s="196"/>
      <c r="AF71" s="196"/>
      <c r="AH71" s="210"/>
      <c r="AJ71" s="210"/>
      <c r="AL71" s="196"/>
      <c r="AN71" s="196"/>
      <c r="AP71" s="196"/>
      <c r="AR71" s="196"/>
      <c r="AT71" s="147"/>
    </row>
    <row r="72" spans="2:46" x14ac:dyDescent="0.3">
      <c r="B72" s="226"/>
      <c r="D72" s="207"/>
      <c r="F72" s="208"/>
      <c r="H72" s="208"/>
      <c r="J72" s="195"/>
      <c r="K72" s="195"/>
      <c r="L72" s="195"/>
      <c r="N72" s="196"/>
      <c r="O72" s="196"/>
      <c r="P72" s="196"/>
      <c r="AD72" s="196"/>
      <c r="AF72" s="196"/>
      <c r="AH72" s="210"/>
      <c r="AJ72" s="210"/>
      <c r="AL72" s="196"/>
      <c r="AN72" s="196"/>
      <c r="AP72" s="196"/>
      <c r="AR72" s="196"/>
      <c r="AT72" s="147"/>
    </row>
    <row r="73" spans="2:46" x14ac:dyDescent="0.3">
      <c r="B73" s="226"/>
      <c r="D73" s="207"/>
      <c r="F73" s="208"/>
      <c r="H73" s="208"/>
      <c r="J73" s="195"/>
      <c r="K73" s="195"/>
      <c r="L73" s="195"/>
      <c r="N73" s="196"/>
      <c r="O73" s="196"/>
      <c r="P73" s="196"/>
      <c r="AD73" s="196"/>
      <c r="AF73" s="196"/>
      <c r="AH73" s="210"/>
      <c r="AJ73" s="210"/>
      <c r="AL73" s="196"/>
      <c r="AN73" s="196"/>
      <c r="AP73" s="196"/>
      <c r="AR73" s="196"/>
      <c r="AT73" s="147"/>
    </row>
    <row r="74" spans="2:46" x14ac:dyDescent="0.3">
      <c r="B74" s="226"/>
      <c r="D74" s="207"/>
      <c r="F74" s="208"/>
      <c r="H74" s="208"/>
      <c r="J74" s="195"/>
      <c r="K74" s="195"/>
      <c r="L74" s="195"/>
      <c r="N74" s="196"/>
      <c r="O74" s="196"/>
      <c r="P74" s="196"/>
      <c r="AD74" s="196"/>
      <c r="AF74" s="196"/>
      <c r="AH74" s="210"/>
      <c r="AJ74" s="210"/>
      <c r="AL74" s="196"/>
      <c r="AN74" s="196"/>
      <c r="AP74" s="196"/>
      <c r="AR74" s="196"/>
      <c r="AT74" s="147"/>
    </row>
    <row r="75" spans="2:46" x14ac:dyDescent="0.3">
      <c r="B75" s="226"/>
      <c r="D75" s="207"/>
      <c r="F75" s="208"/>
      <c r="H75" s="208"/>
      <c r="J75" s="195"/>
      <c r="K75" s="195"/>
      <c r="L75" s="195"/>
      <c r="N75" s="196"/>
      <c r="O75" s="196"/>
      <c r="P75" s="196"/>
      <c r="AD75" s="196"/>
      <c r="AF75" s="196"/>
      <c r="AH75" s="210"/>
      <c r="AJ75" s="210"/>
      <c r="AL75" s="196"/>
      <c r="AN75" s="196"/>
      <c r="AP75" s="196"/>
      <c r="AR75" s="196"/>
      <c r="AT75" s="147"/>
    </row>
    <row r="76" spans="2:46" x14ac:dyDescent="0.3">
      <c r="B76" s="226"/>
      <c r="D76" s="207"/>
      <c r="F76" s="208"/>
      <c r="H76" s="208"/>
      <c r="J76" s="195"/>
      <c r="K76" s="195"/>
      <c r="L76" s="195"/>
      <c r="N76" s="196"/>
      <c r="O76" s="196"/>
      <c r="P76" s="196"/>
      <c r="AD76" s="196"/>
      <c r="AF76" s="196"/>
      <c r="AH76" s="210"/>
      <c r="AJ76" s="210"/>
      <c r="AL76" s="196"/>
      <c r="AN76" s="196"/>
      <c r="AP76" s="196"/>
      <c r="AR76" s="196"/>
      <c r="AT76" s="147"/>
    </row>
    <row r="77" spans="2:46" x14ac:dyDescent="0.3">
      <c r="B77" s="226"/>
      <c r="D77" s="207"/>
      <c r="F77" s="208"/>
      <c r="H77" s="208"/>
      <c r="J77" s="195"/>
      <c r="K77" s="195"/>
      <c r="L77" s="195"/>
      <c r="N77" s="196"/>
      <c r="O77" s="196"/>
      <c r="P77" s="196"/>
      <c r="AD77" s="196"/>
      <c r="AF77" s="196"/>
      <c r="AH77" s="210"/>
      <c r="AJ77" s="210"/>
      <c r="AL77" s="196"/>
      <c r="AN77" s="196"/>
      <c r="AP77" s="196"/>
      <c r="AR77" s="196"/>
      <c r="AT77" s="147"/>
    </row>
    <row r="78" spans="2:46" x14ac:dyDescent="0.3">
      <c r="B78" s="226"/>
      <c r="D78" s="207"/>
      <c r="F78" s="208"/>
      <c r="H78" s="208"/>
      <c r="J78" s="195"/>
      <c r="K78" s="195"/>
      <c r="L78" s="195"/>
      <c r="N78" s="196"/>
      <c r="O78" s="196"/>
      <c r="P78" s="196"/>
      <c r="AD78" s="196"/>
      <c r="AF78" s="196"/>
      <c r="AH78" s="210"/>
      <c r="AJ78" s="210"/>
      <c r="AL78" s="196"/>
      <c r="AN78" s="196"/>
      <c r="AP78" s="196"/>
      <c r="AR78" s="196"/>
      <c r="AT78" s="147"/>
    </row>
    <row r="79" spans="2:46" x14ac:dyDescent="0.3">
      <c r="B79" s="226"/>
      <c r="D79" s="207"/>
      <c r="F79" s="208"/>
      <c r="H79" s="208"/>
      <c r="J79" s="195"/>
      <c r="K79" s="195"/>
      <c r="L79" s="195"/>
      <c r="N79" s="196"/>
      <c r="O79" s="196"/>
      <c r="P79" s="196"/>
      <c r="AD79" s="196"/>
      <c r="AF79" s="196"/>
      <c r="AH79" s="210"/>
      <c r="AJ79" s="210"/>
      <c r="AL79" s="196"/>
      <c r="AN79" s="196"/>
      <c r="AP79" s="196"/>
      <c r="AR79" s="196"/>
      <c r="AT79" s="147"/>
    </row>
    <row r="80" spans="2:46" x14ac:dyDescent="0.3">
      <c r="B80" s="226"/>
      <c r="D80" s="207"/>
      <c r="F80" s="208"/>
      <c r="H80" s="208"/>
      <c r="J80" s="195"/>
      <c r="K80" s="195"/>
      <c r="L80" s="195"/>
      <c r="N80" s="196"/>
      <c r="O80" s="196"/>
      <c r="P80" s="196"/>
      <c r="AD80" s="196"/>
      <c r="AF80" s="196"/>
      <c r="AH80" s="210"/>
      <c r="AJ80" s="210"/>
      <c r="AL80" s="196"/>
      <c r="AN80" s="196"/>
      <c r="AP80" s="196"/>
      <c r="AR80" s="196"/>
      <c r="AT80" s="147"/>
    </row>
    <row r="81" spans="2:46" x14ac:dyDescent="0.3">
      <c r="B81" s="226"/>
      <c r="D81" s="207"/>
      <c r="F81" s="208"/>
      <c r="H81" s="208"/>
      <c r="J81" s="195"/>
      <c r="K81" s="195"/>
      <c r="L81" s="195"/>
      <c r="N81" s="196"/>
      <c r="O81" s="196"/>
      <c r="P81" s="196"/>
      <c r="AD81" s="196"/>
      <c r="AF81" s="196"/>
      <c r="AH81" s="210"/>
      <c r="AJ81" s="210"/>
      <c r="AL81" s="196"/>
      <c r="AN81" s="196"/>
      <c r="AP81" s="196"/>
      <c r="AR81" s="196"/>
      <c r="AT81" s="147"/>
    </row>
    <row r="82" spans="2:46" x14ac:dyDescent="0.3">
      <c r="B82" s="226"/>
      <c r="D82" s="207"/>
      <c r="F82" s="208"/>
      <c r="H82" s="208"/>
      <c r="J82" s="195"/>
      <c r="K82" s="195"/>
      <c r="L82" s="195"/>
      <c r="N82" s="196"/>
      <c r="O82" s="196"/>
      <c r="P82" s="196"/>
      <c r="AD82" s="196"/>
      <c r="AF82" s="196"/>
      <c r="AH82" s="210"/>
      <c r="AJ82" s="210"/>
      <c r="AL82" s="196"/>
      <c r="AN82" s="196"/>
      <c r="AP82" s="196"/>
      <c r="AR82" s="196"/>
      <c r="AT82" s="147"/>
    </row>
    <row r="83" spans="2:46" x14ac:dyDescent="0.3">
      <c r="B83" s="226"/>
      <c r="D83" s="207"/>
      <c r="F83" s="208"/>
      <c r="H83" s="208"/>
      <c r="J83" s="195"/>
      <c r="K83" s="195"/>
      <c r="L83" s="195"/>
      <c r="N83" s="196"/>
      <c r="O83" s="196"/>
      <c r="P83" s="196"/>
      <c r="AD83" s="196"/>
      <c r="AF83" s="196"/>
      <c r="AH83" s="210"/>
      <c r="AJ83" s="210"/>
      <c r="AL83" s="196"/>
      <c r="AN83" s="196"/>
      <c r="AP83" s="196"/>
      <c r="AR83" s="196"/>
      <c r="AT83" s="147"/>
    </row>
    <row r="84" spans="2:46" x14ac:dyDescent="0.3">
      <c r="B84" s="226"/>
      <c r="D84" s="207"/>
      <c r="F84" s="208"/>
      <c r="H84" s="208"/>
      <c r="J84" s="195"/>
      <c r="K84" s="195"/>
      <c r="L84" s="195"/>
      <c r="N84" s="196"/>
      <c r="O84" s="196"/>
      <c r="P84" s="196"/>
      <c r="AD84" s="196"/>
      <c r="AF84" s="196"/>
      <c r="AH84" s="210"/>
      <c r="AJ84" s="210"/>
      <c r="AL84" s="196"/>
      <c r="AN84" s="196"/>
      <c r="AP84" s="196"/>
      <c r="AR84" s="196"/>
      <c r="AT84" s="147"/>
    </row>
    <row r="85" spans="2:46" x14ac:dyDescent="0.3">
      <c r="B85" s="226"/>
      <c r="D85" s="207"/>
      <c r="F85" s="208"/>
      <c r="H85" s="208"/>
      <c r="J85" s="195"/>
      <c r="K85" s="195"/>
      <c r="L85" s="195"/>
      <c r="N85" s="196"/>
      <c r="O85" s="196"/>
      <c r="P85" s="196"/>
      <c r="AD85" s="196"/>
      <c r="AF85" s="196"/>
      <c r="AH85" s="210"/>
      <c r="AJ85" s="210"/>
      <c r="AL85" s="196"/>
      <c r="AN85" s="196"/>
      <c r="AP85" s="196"/>
      <c r="AR85" s="196"/>
      <c r="AT85" s="147"/>
    </row>
    <row r="86" spans="2:46" x14ac:dyDescent="0.3">
      <c r="B86" s="226"/>
      <c r="D86" s="207"/>
      <c r="F86" s="208"/>
      <c r="H86" s="208"/>
      <c r="J86" s="195"/>
      <c r="K86" s="195"/>
      <c r="L86" s="195"/>
      <c r="N86" s="196"/>
      <c r="O86" s="196"/>
      <c r="P86" s="196"/>
      <c r="AD86" s="196"/>
      <c r="AF86" s="196"/>
      <c r="AH86" s="210"/>
      <c r="AJ86" s="210"/>
      <c r="AL86" s="196"/>
      <c r="AN86" s="196"/>
      <c r="AP86" s="196"/>
      <c r="AR86" s="196"/>
      <c r="AT86" s="147"/>
    </row>
    <row r="87" spans="2:46" x14ac:dyDescent="0.3">
      <c r="B87" s="226"/>
      <c r="D87" s="207"/>
      <c r="F87" s="208"/>
      <c r="H87" s="208"/>
      <c r="J87" s="195"/>
      <c r="K87" s="195"/>
      <c r="L87" s="195"/>
      <c r="N87" s="196"/>
      <c r="O87" s="196"/>
      <c r="P87" s="196"/>
      <c r="AD87" s="196"/>
      <c r="AF87" s="196"/>
      <c r="AH87" s="210"/>
      <c r="AJ87" s="210"/>
      <c r="AL87" s="196"/>
      <c r="AN87" s="196"/>
      <c r="AP87" s="196"/>
      <c r="AR87" s="196"/>
      <c r="AT87" s="147"/>
    </row>
    <row r="88" spans="2:46" x14ac:dyDescent="0.3">
      <c r="B88" s="226"/>
      <c r="D88" s="207"/>
      <c r="F88" s="208"/>
      <c r="H88" s="208"/>
      <c r="J88" s="195"/>
      <c r="K88" s="195"/>
      <c r="L88" s="195"/>
      <c r="N88" s="196"/>
      <c r="O88" s="196"/>
      <c r="P88" s="196"/>
      <c r="AD88" s="196"/>
      <c r="AF88" s="196"/>
      <c r="AH88" s="210"/>
      <c r="AJ88" s="210"/>
      <c r="AL88" s="196"/>
      <c r="AN88" s="196"/>
      <c r="AP88" s="196"/>
      <c r="AR88" s="196"/>
      <c r="AT88" s="147"/>
    </row>
    <row r="89" spans="2:46" x14ac:dyDescent="0.3">
      <c r="B89" s="226"/>
      <c r="D89" s="207"/>
      <c r="F89" s="208"/>
      <c r="H89" s="208"/>
      <c r="J89" s="195"/>
      <c r="K89" s="195"/>
      <c r="L89" s="195"/>
      <c r="N89" s="196"/>
      <c r="O89" s="196"/>
      <c r="P89" s="196"/>
      <c r="AD89" s="196"/>
      <c r="AF89" s="196"/>
      <c r="AH89" s="210"/>
      <c r="AJ89" s="210"/>
      <c r="AL89" s="196"/>
      <c r="AN89" s="196"/>
      <c r="AP89" s="196"/>
      <c r="AR89" s="196"/>
      <c r="AT89" s="147"/>
    </row>
    <row r="90" spans="2:46" x14ac:dyDescent="0.3">
      <c r="B90" s="226"/>
      <c r="D90" s="207"/>
      <c r="F90" s="208"/>
      <c r="H90" s="208"/>
      <c r="J90" s="195"/>
      <c r="K90" s="195"/>
      <c r="L90" s="195"/>
      <c r="N90" s="196"/>
      <c r="O90" s="196"/>
      <c r="P90" s="196"/>
      <c r="AD90" s="196"/>
      <c r="AF90" s="196"/>
      <c r="AH90" s="210"/>
      <c r="AJ90" s="210"/>
      <c r="AL90" s="196"/>
      <c r="AN90" s="196"/>
      <c r="AP90" s="196"/>
      <c r="AR90" s="196"/>
      <c r="AT90" s="147"/>
    </row>
    <row r="91" spans="2:46" x14ac:dyDescent="0.3">
      <c r="B91" s="226"/>
      <c r="D91" s="207"/>
      <c r="F91" s="208"/>
      <c r="H91" s="208"/>
      <c r="J91" s="195"/>
      <c r="K91" s="195"/>
      <c r="L91" s="195"/>
      <c r="N91" s="196"/>
      <c r="O91" s="196"/>
      <c r="P91" s="196"/>
      <c r="AD91" s="196"/>
      <c r="AF91" s="196"/>
      <c r="AH91" s="210"/>
      <c r="AJ91" s="210"/>
      <c r="AL91" s="196"/>
      <c r="AN91" s="196"/>
      <c r="AP91" s="196"/>
      <c r="AR91" s="196"/>
      <c r="AT91" s="147"/>
    </row>
    <row r="92" spans="2:46" x14ac:dyDescent="0.3">
      <c r="B92" s="226"/>
      <c r="D92" s="207"/>
      <c r="F92" s="208"/>
      <c r="H92" s="208"/>
      <c r="J92" s="195"/>
      <c r="K92" s="195"/>
      <c r="L92" s="195"/>
      <c r="N92" s="196"/>
      <c r="O92" s="196"/>
      <c r="P92" s="196"/>
      <c r="AD92" s="196"/>
      <c r="AF92" s="196"/>
      <c r="AH92" s="210"/>
      <c r="AJ92" s="210"/>
      <c r="AL92" s="196"/>
      <c r="AN92" s="196"/>
      <c r="AP92" s="196"/>
      <c r="AR92" s="196"/>
      <c r="AT92" s="147"/>
    </row>
    <row r="93" spans="2:46" x14ac:dyDescent="0.3">
      <c r="B93" s="226"/>
      <c r="D93" s="207"/>
      <c r="F93" s="208"/>
      <c r="H93" s="208"/>
      <c r="J93" s="195"/>
      <c r="K93" s="195"/>
      <c r="L93" s="195"/>
      <c r="N93" s="196"/>
      <c r="O93" s="196"/>
      <c r="P93" s="196"/>
      <c r="AD93" s="196"/>
      <c r="AF93" s="196"/>
      <c r="AH93" s="210"/>
      <c r="AJ93" s="210"/>
      <c r="AL93" s="196"/>
      <c r="AN93" s="196"/>
      <c r="AP93" s="196"/>
      <c r="AR93" s="196"/>
      <c r="AT93" s="147"/>
    </row>
    <row r="94" spans="2:46" x14ac:dyDescent="0.3">
      <c r="B94" s="226"/>
      <c r="D94" s="207"/>
      <c r="F94" s="208"/>
      <c r="H94" s="208"/>
      <c r="J94" s="195"/>
      <c r="K94" s="195"/>
      <c r="L94" s="195"/>
      <c r="N94" s="196"/>
      <c r="O94" s="196"/>
      <c r="P94" s="196"/>
      <c r="AD94" s="196"/>
      <c r="AF94" s="196"/>
      <c r="AH94" s="210"/>
      <c r="AJ94" s="210"/>
      <c r="AL94" s="196"/>
      <c r="AN94" s="196"/>
      <c r="AP94" s="196"/>
      <c r="AR94" s="196"/>
      <c r="AT94" s="147"/>
    </row>
    <row r="95" spans="2:46" x14ac:dyDescent="0.3">
      <c r="B95" s="226"/>
      <c r="D95" s="207"/>
      <c r="F95" s="208"/>
      <c r="H95" s="208"/>
      <c r="J95" s="195"/>
      <c r="K95" s="195"/>
      <c r="L95" s="195"/>
      <c r="N95" s="196"/>
      <c r="O95" s="196"/>
      <c r="P95" s="196"/>
      <c r="AD95" s="196"/>
      <c r="AF95" s="196"/>
      <c r="AH95" s="210"/>
      <c r="AJ95" s="210"/>
      <c r="AL95" s="196"/>
      <c r="AN95" s="196"/>
      <c r="AP95" s="196"/>
      <c r="AR95" s="196"/>
      <c r="AT95" s="147"/>
    </row>
    <row r="96" spans="2:46" x14ac:dyDescent="0.3">
      <c r="B96" s="226"/>
      <c r="D96" s="207"/>
      <c r="F96" s="208"/>
      <c r="H96" s="208"/>
      <c r="J96" s="195"/>
      <c r="K96" s="195"/>
      <c r="L96" s="195"/>
      <c r="N96" s="196"/>
      <c r="O96" s="196"/>
      <c r="P96" s="196"/>
      <c r="AD96" s="196"/>
      <c r="AF96" s="196"/>
      <c r="AH96" s="210"/>
      <c r="AJ96" s="210"/>
      <c r="AL96" s="196"/>
      <c r="AN96" s="196"/>
      <c r="AP96" s="196"/>
      <c r="AR96" s="196"/>
      <c r="AT96" s="147"/>
    </row>
    <row r="97" spans="2:46" x14ac:dyDescent="0.3">
      <c r="B97" s="226"/>
      <c r="D97" s="207"/>
      <c r="F97" s="208"/>
      <c r="H97" s="208"/>
      <c r="J97" s="195"/>
      <c r="K97" s="195"/>
      <c r="L97" s="195"/>
      <c r="N97" s="196"/>
      <c r="O97" s="196"/>
      <c r="P97" s="196"/>
      <c r="AD97" s="196"/>
      <c r="AF97" s="196"/>
      <c r="AH97" s="210"/>
      <c r="AJ97" s="210"/>
      <c r="AL97" s="196"/>
      <c r="AN97" s="196"/>
      <c r="AP97" s="196"/>
      <c r="AR97" s="196"/>
      <c r="AT97" s="147"/>
    </row>
    <row r="98" spans="2:46" x14ac:dyDescent="0.3">
      <c r="B98" s="226"/>
      <c r="D98" s="207"/>
      <c r="F98" s="208"/>
      <c r="H98" s="208"/>
      <c r="J98" s="195"/>
      <c r="K98" s="195"/>
      <c r="L98" s="195"/>
      <c r="N98" s="196"/>
      <c r="O98" s="196"/>
      <c r="P98" s="196"/>
      <c r="AD98" s="196"/>
      <c r="AF98" s="196"/>
      <c r="AH98" s="210"/>
      <c r="AJ98" s="210"/>
      <c r="AL98" s="196"/>
      <c r="AN98" s="196"/>
      <c r="AP98" s="196"/>
      <c r="AR98" s="196"/>
      <c r="AT98" s="147"/>
    </row>
    <row r="99" spans="2:46" x14ac:dyDescent="0.3">
      <c r="B99" s="226"/>
      <c r="D99" s="207"/>
      <c r="F99" s="208"/>
      <c r="H99" s="208"/>
      <c r="J99" s="195"/>
      <c r="K99" s="195"/>
      <c r="L99" s="195"/>
      <c r="N99" s="196"/>
      <c r="O99" s="196"/>
      <c r="P99" s="196"/>
      <c r="AD99" s="196"/>
      <c r="AF99" s="196"/>
      <c r="AH99" s="210"/>
      <c r="AJ99" s="210"/>
      <c r="AL99" s="196"/>
      <c r="AN99" s="196"/>
      <c r="AP99" s="196"/>
      <c r="AR99" s="196"/>
      <c r="AT99" s="147"/>
    </row>
    <row r="100" spans="2:46" x14ac:dyDescent="0.3">
      <c r="B100" s="226"/>
      <c r="D100" s="207"/>
      <c r="F100" s="208"/>
      <c r="H100" s="208"/>
      <c r="J100" s="195"/>
      <c r="K100" s="195"/>
      <c r="L100" s="195"/>
      <c r="N100" s="196"/>
      <c r="O100" s="196"/>
      <c r="P100" s="196"/>
      <c r="AD100" s="196"/>
      <c r="AF100" s="196"/>
      <c r="AH100" s="210"/>
      <c r="AJ100" s="210"/>
      <c r="AL100" s="196"/>
      <c r="AN100" s="196"/>
      <c r="AP100" s="196"/>
      <c r="AR100" s="196"/>
      <c r="AT100" s="147"/>
    </row>
    <row r="101" spans="2:46" x14ac:dyDescent="0.3">
      <c r="B101" s="226"/>
      <c r="D101" s="207"/>
      <c r="F101" s="208"/>
      <c r="H101" s="208"/>
      <c r="J101" s="195"/>
      <c r="K101" s="195"/>
      <c r="L101" s="195"/>
      <c r="N101" s="196"/>
      <c r="O101" s="196"/>
      <c r="P101" s="196"/>
      <c r="AD101" s="196"/>
      <c r="AF101" s="196"/>
      <c r="AH101" s="210"/>
      <c r="AJ101" s="210"/>
      <c r="AL101" s="196"/>
      <c r="AN101" s="196"/>
      <c r="AP101" s="196"/>
      <c r="AR101" s="196"/>
      <c r="AT101" s="147"/>
    </row>
    <row r="102" spans="2:46" x14ac:dyDescent="0.3">
      <c r="B102" s="226"/>
      <c r="D102" s="207"/>
      <c r="F102" s="208"/>
      <c r="H102" s="208"/>
      <c r="J102" s="195"/>
      <c r="K102" s="195"/>
      <c r="L102" s="195"/>
      <c r="N102" s="196"/>
      <c r="O102" s="196"/>
      <c r="P102" s="196"/>
      <c r="AD102" s="196"/>
      <c r="AF102" s="196"/>
      <c r="AH102" s="210"/>
      <c r="AJ102" s="210"/>
      <c r="AL102" s="196"/>
      <c r="AN102" s="196"/>
      <c r="AP102" s="196"/>
      <c r="AR102" s="196"/>
      <c r="AT102" s="147"/>
    </row>
    <row r="103" spans="2:46" x14ac:dyDescent="0.3">
      <c r="B103" s="226"/>
      <c r="D103" s="207"/>
      <c r="F103" s="208"/>
      <c r="H103" s="208"/>
      <c r="J103" s="195"/>
      <c r="K103" s="195"/>
      <c r="L103" s="195"/>
      <c r="N103" s="196"/>
      <c r="O103" s="196"/>
      <c r="P103" s="196"/>
      <c r="AD103" s="196"/>
      <c r="AF103" s="196"/>
      <c r="AH103" s="210"/>
      <c r="AJ103" s="210"/>
      <c r="AL103" s="196"/>
      <c r="AN103" s="196"/>
      <c r="AP103" s="196"/>
      <c r="AR103" s="196"/>
      <c r="AT103" s="147"/>
    </row>
    <row r="104" spans="2:46" x14ac:dyDescent="0.3">
      <c r="B104" s="226"/>
      <c r="D104" s="207"/>
      <c r="F104" s="208"/>
      <c r="H104" s="208"/>
      <c r="J104" s="195"/>
      <c r="K104" s="195"/>
      <c r="L104" s="195"/>
      <c r="N104" s="196"/>
      <c r="O104" s="196"/>
      <c r="P104" s="196"/>
      <c r="AD104" s="196"/>
      <c r="AF104" s="196"/>
      <c r="AH104" s="210"/>
      <c r="AJ104" s="210"/>
      <c r="AL104" s="196"/>
      <c r="AN104" s="196"/>
      <c r="AP104" s="196"/>
      <c r="AR104" s="196"/>
      <c r="AT104" s="147"/>
    </row>
    <row r="105" spans="2:46" x14ac:dyDescent="0.3">
      <c r="B105" s="226"/>
      <c r="D105" s="207"/>
      <c r="F105" s="208"/>
      <c r="H105" s="208"/>
      <c r="J105" s="195"/>
      <c r="K105" s="195"/>
      <c r="L105" s="195"/>
      <c r="N105" s="196"/>
      <c r="O105" s="196"/>
      <c r="P105" s="196"/>
      <c r="AD105" s="196"/>
      <c r="AF105" s="196"/>
      <c r="AH105" s="210"/>
      <c r="AJ105" s="210"/>
      <c r="AL105" s="196"/>
      <c r="AN105" s="196"/>
      <c r="AP105" s="196"/>
      <c r="AR105" s="196"/>
      <c r="AT105" s="147"/>
    </row>
    <row r="106" spans="2:46" x14ac:dyDescent="0.3">
      <c r="B106" s="226"/>
      <c r="D106" s="207"/>
      <c r="F106" s="208"/>
      <c r="H106" s="208"/>
      <c r="J106" s="195"/>
      <c r="K106" s="195"/>
      <c r="L106" s="195"/>
      <c r="N106" s="196"/>
      <c r="O106" s="196"/>
      <c r="P106" s="196"/>
      <c r="AD106" s="196"/>
      <c r="AF106" s="196"/>
      <c r="AH106" s="210"/>
      <c r="AJ106" s="210"/>
      <c r="AL106" s="196"/>
      <c r="AN106" s="196"/>
      <c r="AP106" s="196"/>
      <c r="AR106" s="196"/>
      <c r="AT106" s="147"/>
    </row>
    <row r="107" spans="2:46" x14ac:dyDescent="0.3">
      <c r="B107" s="226"/>
      <c r="D107" s="207"/>
      <c r="F107" s="208"/>
      <c r="H107" s="208"/>
      <c r="J107" s="195"/>
      <c r="K107" s="195"/>
      <c r="L107" s="195"/>
      <c r="N107" s="196"/>
      <c r="O107" s="196"/>
      <c r="P107" s="196"/>
      <c r="AD107" s="196"/>
      <c r="AF107" s="196"/>
      <c r="AH107" s="210"/>
      <c r="AJ107" s="210"/>
      <c r="AL107" s="196"/>
      <c r="AN107" s="196"/>
      <c r="AP107" s="196"/>
      <c r="AR107" s="196"/>
      <c r="AT107" s="147"/>
    </row>
    <row r="108" spans="2:46" x14ac:dyDescent="0.3">
      <c r="B108" s="226"/>
      <c r="D108" s="207"/>
      <c r="F108" s="208"/>
      <c r="H108" s="208"/>
      <c r="J108" s="195"/>
      <c r="K108" s="195"/>
      <c r="L108" s="195"/>
      <c r="N108" s="196"/>
      <c r="O108" s="196"/>
      <c r="P108" s="196"/>
      <c r="AD108" s="196"/>
      <c r="AF108" s="196"/>
      <c r="AH108" s="210"/>
      <c r="AJ108" s="210"/>
      <c r="AL108" s="196"/>
      <c r="AN108" s="196"/>
      <c r="AP108" s="196"/>
      <c r="AR108" s="196"/>
      <c r="AT108" s="147"/>
    </row>
    <row r="109" spans="2:46" x14ac:dyDescent="0.3">
      <c r="B109" s="226"/>
      <c r="D109" s="207"/>
      <c r="F109" s="208"/>
      <c r="H109" s="208"/>
      <c r="J109" s="195"/>
      <c r="K109" s="195"/>
      <c r="L109" s="195"/>
      <c r="N109" s="196"/>
      <c r="O109" s="196"/>
      <c r="P109" s="196"/>
      <c r="AD109" s="196"/>
      <c r="AF109" s="196"/>
      <c r="AH109" s="210"/>
      <c r="AJ109" s="210"/>
      <c r="AL109" s="196"/>
      <c r="AN109" s="196"/>
      <c r="AP109" s="196"/>
      <c r="AR109" s="196"/>
      <c r="AT109" s="147"/>
    </row>
    <row r="110" spans="2:46" x14ac:dyDescent="0.3">
      <c r="B110" s="226"/>
      <c r="D110" s="207"/>
      <c r="F110" s="208"/>
      <c r="H110" s="208"/>
      <c r="J110" s="195"/>
      <c r="K110" s="195"/>
      <c r="L110" s="195"/>
      <c r="N110" s="196"/>
      <c r="O110" s="196"/>
      <c r="P110" s="196"/>
      <c r="AD110" s="196"/>
      <c r="AF110" s="196"/>
      <c r="AH110" s="210"/>
      <c r="AJ110" s="210"/>
      <c r="AL110" s="196"/>
      <c r="AN110" s="196"/>
      <c r="AP110" s="196"/>
      <c r="AR110" s="196"/>
      <c r="AT110" s="147"/>
    </row>
    <row r="111" spans="2:46" x14ac:dyDescent="0.3">
      <c r="B111" s="226"/>
      <c r="D111" s="207"/>
      <c r="F111" s="208"/>
      <c r="H111" s="208"/>
      <c r="J111" s="195"/>
      <c r="K111" s="195"/>
      <c r="L111" s="195"/>
      <c r="N111" s="196"/>
      <c r="O111" s="196"/>
      <c r="P111" s="196"/>
      <c r="AD111" s="196"/>
      <c r="AF111" s="196"/>
      <c r="AH111" s="210"/>
      <c r="AJ111" s="210"/>
      <c r="AL111" s="196"/>
      <c r="AN111" s="196"/>
      <c r="AP111" s="196"/>
      <c r="AR111" s="196"/>
      <c r="AT111" s="147"/>
    </row>
    <row r="112" spans="2:46" x14ac:dyDescent="0.3">
      <c r="B112" s="226"/>
      <c r="D112" s="207"/>
      <c r="F112" s="208"/>
      <c r="H112" s="208"/>
      <c r="J112" s="195"/>
      <c r="K112" s="195"/>
      <c r="L112" s="195"/>
      <c r="N112" s="196"/>
      <c r="O112" s="196"/>
      <c r="P112" s="196"/>
      <c r="AD112" s="196"/>
      <c r="AF112" s="196"/>
      <c r="AH112" s="210"/>
      <c r="AJ112" s="210"/>
      <c r="AL112" s="196"/>
      <c r="AN112" s="196"/>
      <c r="AP112" s="196"/>
      <c r="AR112" s="196"/>
      <c r="AT112" s="147"/>
    </row>
    <row r="113" spans="2:46" x14ac:dyDescent="0.3">
      <c r="B113" s="226"/>
      <c r="D113" s="207"/>
      <c r="F113" s="208"/>
      <c r="H113" s="208"/>
      <c r="J113" s="195"/>
      <c r="K113" s="195"/>
      <c r="L113" s="195"/>
      <c r="N113" s="196"/>
      <c r="O113" s="196"/>
      <c r="P113" s="196"/>
      <c r="AD113" s="196"/>
      <c r="AF113" s="196"/>
      <c r="AH113" s="210"/>
      <c r="AJ113" s="210"/>
      <c r="AL113" s="196"/>
      <c r="AN113" s="196"/>
      <c r="AP113" s="196"/>
      <c r="AR113" s="196"/>
      <c r="AT113" s="147"/>
    </row>
    <row r="114" spans="2:46" x14ac:dyDescent="0.3">
      <c r="B114" s="226"/>
      <c r="D114" s="207"/>
      <c r="F114" s="208"/>
      <c r="H114" s="208"/>
      <c r="J114" s="195"/>
      <c r="K114" s="195"/>
      <c r="L114" s="195"/>
      <c r="N114" s="196"/>
      <c r="O114" s="196"/>
      <c r="P114" s="196"/>
      <c r="AD114" s="196"/>
      <c r="AF114" s="196"/>
      <c r="AH114" s="210"/>
      <c r="AJ114" s="210"/>
      <c r="AL114" s="196"/>
      <c r="AN114" s="196"/>
      <c r="AP114" s="196"/>
      <c r="AR114" s="196"/>
      <c r="AT114" s="147"/>
    </row>
    <row r="115" spans="2:46" x14ac:dyDescent="0.3">
      <c r="B115" s="226"/>
      <c r="D115" s="207"/>
      <c r="F115" s="208"/>
      <c r="H115" s="208"/>
      <c r="J115" s="195"/>
      <c r="K115" s="195"/>
      <c r="L115" s="195"/>
      <c r="N115" s="196"/>
      <c r="O115" s="196"/>
      <c r="P115" s="196"/>
      <c r="AD115" s="196"/>
      <c r="AF115" s="196"/>
      <c r="AH115" s="210"/>
      <c r="AJ115" s="210"/>
      <c r="AL115" s="196"/>
      <c r="AN115" s="196"/>
      <c r="AP115" s="196"/>
      <c r="AR115" s="196"/>
      <c r="AT115" s="147"/>
    </row>
    <row r="116" spans="2:46" x14ac:dyDescent="0.3">
      <c r="B116" s="226"/>
      <c r="D116" s="207"/>
      <c r="F116" s="208"/>
      <c r="H116" s="208"/>
      <c r="J116" s="195"/>
      <c r="K116" s="195"/>
      <c r="L116" s="195"/>
      <c r="N116" s="196"/>
      <c r="O116" s="196"/>
      <c r="P116" s="196"/>
      <c r="AD116" s="196"/>
      <c r="AF116" s="196"/>
      <c r="AH116" s="210"/>
      <c r="AJ116" s="210"/>
      <c r="AL116" s="196"/>
      <c r="AN116" s="196"/>
      <c r="AP116" s="196"/>
      <c r="AR116" s="196"/>
      <c r="AT116" s="147"/>
    </row>
    <row r="117" spans="2:46" x14ac:dyDescent="0.3">
      <c r="B117" s="226"/>
      <c r="D117" s="207"/>
      <c r="F117" s="208"/>
      <c r="H117" s="208"/>
      <c r="J117" s="195"/>
      <c r="K117" s="195"/>
      <c r="L117" s="195"/>
      <c r="N117" s="196"/>
      <c r="O117" s="196"/>
      <c r="P117" s="196"/>
      <c r="AD117" s="196"/>
      <c r="AF117" s="196"/>
      <c r="AH117" s="210"/>
      <c r="AJ117" s="210"/>
      <c r="AL117" s="196"/>
      <c r="AN117" s="196"/>
      <c r="AP117" s="196"/>
      <c r="AR117" s="196"/>
      <c r="AT117" s="147"/>
    </row>
    <row r="118" spans="2:46" x14ac:dyDescent="0.3">
      <c r="B118" s="226"/>
      <c r="D118" s="207"/>
      <c r="F118" s="208"/>
      <c r="H118" s="208"/>
      <c r="J118" s="195"/>
      <c r="K118" s="195"/>
      <c r="L118" s="195"/>
      <c r="N118" s="196"/>
      <c r="O118" s="196"/>
      <c r="P118" s="196"/>
      <c r="AD118" s="196"/>
      <c r="AF118" s="196"/>
      <c r="AH118" s="210"/>
      <c r="AJ118" s="210"/>
      <c r="AL118" s="196"/>
      <c r="AN118" s="196"/>
      <c r="AP118" s="196"/>
      <c r="AR118" s="196"/>
      <c r="AT118" s="147"/>
    </row>
    <row r="119" spans="2:46" x14ac:dyDescent="0.3">
      <c r="B119" s="226"/>
      <c r="D119" s="207"/>
      <c r="F119" s="208"/>
      <c r="H119" s="208"/>
      <c r="J119" s="195"/>
      <c r="K119" s="195"/>
      <c r="L119" s="195"/>
      <c r="N119" s="196"/>
      <c r="O119" s="196"/>
      <c r="P119" s="196"/>
      <c r="AD119" s="196"/>
      <c r="AF119" s="196"/>
      <c r="AH119" s="210"/>
      <c r="AJ119" s="210"/>
      <c r="AL119" s="196"/>
      <c r="AN119" s="196"/>
      <c r="AP119" s="196"/>
      <c r="AR119" s="196"/>
      <c r="AT119" s="147"/>
    </row>
    <row r="120" spans="2:46" x14ac:dyDescent="0.3">
      <c r="B120" s="226"/>
      <c r="D120" s="207"/>
      <c r="F120" s="208"/>
      <c r="H120" s="208"/>
      <c r="J120" s="195"/>
      <c r="K120" s="195"/>
      <c r="L120" s="195"/>
      <c r="N120" s="196"/>
      <c r="O120" s="196"/>
      <c r="P120" s="196"/>
      <c r="AD120" s="196"/>
      <c r="AF120" s="196"/>
      <c r="AH120" s="210"/>
      <c r="AJ120" s="210"/>
      <c r="AL120" s="196"/>
      <c r="AN120" s="196"/>
      <c r="AP120" s="196"/>
      <c r="AR120" s="196"/>
      <c r="AT120" s="147"/>
    </row>
    <row r="121" spans="2:46" x14ac:dyDescent="0.3">
      <c r="B121" s="226"/>
      <c r="D121" s="207"/>
      <c r="F121" s="208"/>
      <c r="H121" s="208"/>
      <c r="J121" s="195"/>
      <c r="K121" s="195"/>
      <c r="L121" s="195"/>
      <c r="N121" s="196"/>
      <c r="O121" s="196"/>
      <c r="P121" s="196"/>
      <c r="AD121" s="196"/>
      <c r="AF121" s="196"/>
      <c r="AH121" s="210"/>
      <c r="AJ121" s="210"/>
      <c r="AL121" s="196"/>
      <c r="AN121" s="196"/>
      <c r="AP121" s="196"/>
      <c r="AR121" s="196"/>
      <c r="AT121" s="147"/>
    </row>
    <row r="122" spans="2:46" x14ac:dyDescent="0.3">
      <c r="B122" s="226"/>
      <c r="D122" s="207"/>
      <c r="F122" s="208"/>
      <c r="H122" s="208"/>
      <c r="J122" s="195"/>
      <c r="K122" s="195"/>
      <c r="L122" s="195"/>
      <c r="N122" s="196"/>
      <c r="O122" s="196"/>
      <c r="P122" s="196"/>
      <c r="AD122" s="196"/>
      <c r="AF122" s="196"/>
      <c r="AH122" s="210"/>
      <c r="AJ122" s="210"/>
      <c r="AL122" s="196"/>
      <c r="AN122" s="196"/>
      <c r="AP122" s="196"/>
      <c r="AR122" s="196"/>
      <c r="AT122" s="147"/>
    </row>
    <row r="123" spans="2:46" x14ac:dyDescent="0.3">
      <c r="B123" s="226"/>
      <c r="D123" s="207"/>
      <c r="F123" s="208"/>
      <c r="H123" s="208"/>
      <c r="J123" s="195"/>
      <c r="K123" s="195"/>
      <c r="L123" s="195"/>
      <c r="N123" s="196"/>
      <c r="O123" s="196"/>
      <c r="P123" s="196"/>
      <c r="AD123" s="196"/>
      <c r="AF123" s="196"/>
      <c r="AH123" s="210"/>
      <c r="AJ123" s="210"/>
      <c r="AL123" s="196"/>
      <c r="AN123" s="196"/>
      <c r="AP123" s="196"/>
      <c r="AR123" s="196"/>
      <c r="AT123" s="147"/>
    </row>
    <row r="124" spans="2:46" x14ac:dyDescent="0.3">
      <c r="B124" s="226"/>
      <c r="D124" s="207"/>
      <c r="F124" s="208"/>
      <c r="H124" s="208"/>
      <c r="J124" s="195"/>
      <c r="K124" s="195"/>
      <c r="L124" s="195"/>
      <c r="N124" s="196"/>
      <c r="O124" s="196"/>
      <c r="P124" s="196"/>
      <c r="AD124" s="196"/>
      <c r="AF124" s="196"/>
      <c r="AH124" s="210"/>
      <c r="AJ124" s="210"/>
      <c r="AL124" s="196"/>
      <c r="AN124" s="196"/>
      <c r="AP124" s="196"/>
      <c r="AR124" s="196"/>
      <c r="AT124" s="147"/>
    </row>
    <row r="125" spans="2:46" x14ac:dyDescent="0.3">
      <c r="B125" s="226"/>
      <c r="D125" s="207"/>
      <c r="F125" s="208"/>
      <c r="H125" s="208"/>
      <c r="J125" s="195"/>
      <c r="K125" s="195"/>
      <c r="L125" s="195"/>
      <c r="N125" s="196"/>
      <c r="O125" s="196"/>
      <c r="P125" s="196"/>
      <c r="AD125" s="196"/>
      <c r="AF125" s="196"/>
      <c r="AH125" s="210"/>
      <c r="AJ125" s="210"/>
      <c r="AL125" s="196"/>
      <c r="AN125" s="196"/>
      <c r="AP125" s="196"/>
      <c r="AR125" s="196"/>
      <c r="AT125" s="147"/>
    </row>
    <row r="126" spans="2:46" x14ac:dyDescent="0.3">
      <c r="B126" s="226"/>
      <c r="D126" s="207"/>
      <c r="F126" s="208"/>
      <c r="H126" s="208"/>
      <c r="J126" s="195"/>
      <c r="K126" s="195"/>
      <c r="L126" s="195"/>
      <c r="N126" s="196"/>
      <c r="O126" s="196"/>
      <c r="P126" s="196"/>
      <c r="AD126" s="196"/>
      <c r="AF126" s="196"/>
      <c r="AH126" s="210"/>
      <c r="AJ126" s="210"/>
      <c r="AL126" s="196"/>
      <c r="AN126" s="196"/>
      <c r="AP126" s="196"/>
      <c r="AR126" s="196"/>
      <c r="AT126" s="147"/>
    </row>
    <row r="127" spans="2:46" x14ac:dyDescent="0.3">
      <c r="B127" s="226"/>
      <c r="D127" s="207"/>
      <c r="F127" s="208"/>
      <c r="H127" s="208"/>
      <c r="J127" s="195"/>
      <c r="K127" s="195"/>
      <c r="L127" s="195"/>
      <c r="N127" s="196"/>
      <c r="O127" s="196"/>
      <c r="P127" s="196"/>
      <c r="AD127" s="196"/>
      <c r="AF127" s="196"/>
      <c r="AH127" s="210"/>
      <c r="AJ127" s="210"/>
      <c r="AL127" s="196"/>
      <c r="AN127" s="196"/>
      <c r="AP127" s="196"/>
      <c r="AR127" s="196"/>
      <c r="AT127" s="147"/>
    </row>
    <row r="128" spans="2:46" x14ac:dyDescent="0.3">
      <c r="B128" s="226"/>
      <c r="D128" s="207"/>
      <c r="F128" s="208"/>
      <c r="H128" s="208"/>
      <c r="J128" s="195"/>
      <c r="K128" s="195"/>
      <c r="L128" s="195"/>
      <c r="N128" s="196"/>
      <c r="O128" s="196"/>
      <c r="P128" s="196"/>
      <c r="AD128" s="196"/>
      <c r="AF128" s="196"/>
      <c r="AH128" s="210"/>
      <c r="AJ128" s="210"/>
      <c r="AL128" s="196"/>
      <c r="AN128" s="196"/>
      <c r="AP128" s="196"/>
      <c r="AR128" s="196"/>
      <c r="AT128" s="147"/>
    </row>
    <row r="129" spans="2:46" x14ac:dyDescent="0.3">
      <c r="B129" s="226"/>
      <c r="D129" s="207"/>
      <c r="F129" s="208"/>
      <c r="H129" s="208"/>
      <c r="J129" s="195"/>
      <c r="K129" s="195"/>
      <c r="L129" s="195"/>
      <c r="N129" s="196"/>
      <c r="O129" s="196"/>
      <c r="P129" s="196"/>
      <c r="AD129" s="196"/>
      <c r="AF129" s="196"/>
      <c r="AH129" s="210"/>
      <c r="AJ129" s="210"/>
      <c r="AL129" s="196"/>
      <c r="AN129" s="196"/>
      <c r="AP129" s="196"/>
      <c r="AR129" s="196"/>
      <c r="AT129" s="147"/>
    </row>
    <row r="130" spans="2:46" x14ac:dyDescent="0.3">
      <c r="B130" s="226"/>
      <c r="D130" s="207"/>
      <c r="F130" s="208"/>
      <c r="H130" s="208"/>
      <c r="J130" s="195"/>
      <c r="K130" s="195"/>
      <c r="L130" s="195"/>
      <c r="N130" s="196"/>
      <c r="O130" s="196"/>
      <c r="P130" s="196"/>
      <c r="AD130" s="196"/>
      <c r="AF130" s="196"/>
      <c r="AH130" s="210"/>
      <c r="AJ130" s="210"/>
      <c r="AL130" s="196"/>
      <c r="AN130" s="196"/>
      <c r="AP130" s="196"/>
      <c r="AR130" s="196"/>
      <c r="AT130" s="147"/>
    </row>
    <row r="131" spans="2:46" x14ac:dyDescent="0.3">
      <c r="B131" s="226"/>
      <c r="D131" s="207"/>
      <c r="F131" s="208"/>
      <c r="H131" s="208"/>
      <c r="J131" s="195"/>
      <c r="K131" s="195"/>
      <c r="L131" s="195"/>
      <c r="N131" s="196"/>
      <c r="O131" s="196"/>
      <c r="P131" s="196"/>
      <c r="AD131" s="196"/>
      <c r="AF131" s="196"/>
      <c r="AH131" s="210"/>
      <c r="AJ131" s="210"/>
      <c r="AL131" s="196"/>
      <c r="AN131" s="196"/>
      <c r="AP131" s="196"/>
      <c r="AR131" s="196"/>
      <c r="AT131" s="147"/>
    </row>
    <row r="132" spans="2:46" x14ac:dyDescent="0.3">
      <c r="B132" s="226"/>
      <c r="D132" s="207"/>
      <c r="F132" s="208"/>
      <c r="H132" s="208"/>
      <c r="J132" s="195"/>
      <c r="K132" s="195"/>
      <c r="L132" s="195"/>
      <c r="N132" s="196"/>
      <c r="O132" s="196"/>
      <c r="P132" s="196"/>
      <c r="AD132" s="196"/>
      <c r="AF132" s="196"/>
      <c r="AH132" s="210"/>
      <c r="AJ132" s="210"/>
      <c r="AL132" s="196"/>
      <c r="AN132" s="196"/>
      <c r="AP132" s="196"/>
      <c r="AR132" s="196"/>
      <c r="AT132" s="147"/>
    </row>
    <row r="133" spans="2:46" x14ac:dyDescent="0.3">
      <c r="B133" s="226"/>
      <c r="D133" s="207"/>
      <c r="F133" s="208"/>
      <c r="H133" s="208"/>
      <c r="J133" s="195"/>
      <c r="K133" s="195"/>
      <c r="L133" s="195"/>
      <c r="N133" s="196"/>
      <c r="O133" s="196"/>
      <c r="P133" s="196"/>
      <c r="AD133" s="196"/>
      <c r="AF133" s="196"/>
      <c r="AH133" s="210"/>
      <c r="AJ133" s="210"/>
      <c r="AL133" s="196"/>
      <c r="AN133" s="196"/>
      <c r="AP133" s="196"/>
      <c r="AR133" s="196"/>
      <c r="AT133" s="147"/>
    </row>
    <row r="134" spans="2:46" x14ac:dyDescent="0.3">
      <c r="B134" s="226"/>
      <c r="D134" s="207"/>
      <c r="F134" s="208"/>
      <c r="H134" s="208"/>
      <c r="J134" s="195"/>
      <c r="K134" s="195"/>
      <c r="L134" s="195"/>
      <c r="N134" s="196"/>
      <c r="O134" s="196"/>
      <c r="P134" s="196"/>
      <c r="AD134" s="196"/>
      <c r="AF134" s="196"/>
      <c r="AH134" s="210"/>
      <c r="AJ134" s="210"/>
      <c r="AL134" s="196"/>
      <c r="AN134" s="196"/>
      <c r="AP134" s="196"/>
      <c r="AR134" s="196"/>
      <c r="AT134" s="147"/>
    </row>
    <row r="135" spans="2:46" x14ac:dyDescent="0.3">
      <c r="B135" s="226"/>
      <c r="D135" s="207"/>
      <c r="F135" s="208"/>
      <c r="H135" s="208"/>
      <c r="J135" s="195"/>
      <c r="K135" s="195"/>
      <c r="L135" s="195"/>
      <c r="N135" s="196"/>
      <c r="O135" s="196"/>
      <c r="P135" s="196"/>
      <c r="AD135" s="196"/>
      <c r="AF135" s="196"/>
      <c r="AH135" s="210"/>
      <c r="AJ135" s="210"/>
      <c r="AL135" s="196"/>
      <c r="AN135" s="196"/>
      <c r="AP135" s="196"/>
      <c r="AR135" s="196"/>
      <c r="AT135" s="147"/>
    </row>
    <row r="136" spans="2:46" x14ac:dyDescent="0.3">
      <c r="B136" s="226"/>
      <c r="D136" s="207"/>
      <c r="F136" s="208"/>
      <c r="H136" s="208"/>
      <c r="J136" s="195"/>
      <c r="K136" s="195"/>
      <c r="L136" s="195"/>
      <c r="N136" s="196"/>
      <c r="O136" s="196"/>
      <c r="P136" s="196"/>
      <c r="AD136" s="196"/>
      <c r="AF136" s="196"/>
      <c r="AH136" s="210"/>
      <c r="AJ136" s="210"/>
      <c r="AL136" s="196"/>
      <c r="AN136" s="196"/>
      <c r="AP136" s="196"/>
      <c r="AR136" s="196"/>
      <c r="AT136" s="147"/>
    </row>
    <row r="137" spans="2:46" x14ac:dyDescent="0.3">
      <c r="B137" s="226"/>
      <c r="D137" s="207"/>
      <c r="F137" s="208"/>
      <c r="H137" s="208"/>
      <c r="J137" s="195"/>
      <c r="K137" s="195"/>
      <c r="L137" s="195"/>
      <c r="N137" s="196"/>
      <c r="O137" s="196"/>
      <c r="P137" s="196"/>
      <c r="AD137" s="196"/>
      <c r="AF137" s="196"/>
      <c r="AH137" s="210"/>
      <c r="AJ137" s="210"/>
      <c r="AL137" s="196"/>
      <c r="AN137" s="196"/>
      <c r="AP137" s="196"/>
      <c r="AR137" s="196"/>
      <c r="AT137" s="147"/>
    </row>
    <row r="138" spans="2:46" x14ac:dyDescent="0.3">
      <c r="B138" s="226"/>
      <c r="D138" s="207"/>
      <c r="F138" s="208"/>
      <c r="H138" s="208"/>
      <c r="J138" s="195"/>
      <c r="K138" s="195"/>
      <c r="L138" s="195"/>
      <c r="N138" s="196"/>
      <c r="O138" s="196"/>
      <c r="P138" s="196"/>
      <c r="AD138" s="196"/>
      <c r="AF138" s="196"/>
      <c r="AH138" s="210"/>
      <c r="AJ138" s="210"/>
      <c r="AL138" s="196"/>
      <c r="AN138" s="196"/>
      <c r="AP138" s="196"/>
      <c r="AR138" s="196"/>
      <c r="AT138" s="147"/>
    </row>
    <row r="139" spans="2:46" x14ac:dyDescent="0.3">
      <c r="B139" s="226"/>
      <c r="D139" s="207"/>
      <c r="F139" s="208"/>
      <c r="H139" s="208"/>
      <c r="J139" s="195"/>
      <c r="K139" s="195"/>
      <c r="L139" s="195"/>
      <c r="N139" s="196"/>
      <c r="O139" s="196"/>
      <c r="P139" s="196"/>
      <c r="AD139" s="196"/>
      <c r="AF139" s="196"/>
      <c r="AH139" s="210"/>
      <c r="AJ139" s="210"/>
      <c r="AL139" s="196"/>
      <c r="AN139" s="196"/>
      <c r="AP139" s="196"/>
      <c r="AR139" s="196"/>
      <c r="AT139" s="147"/>
    </row>
  </sheetData>
  <sheetProtection password="FDF3" sheet="1" objects="1" scenarios="1"/>
  <conditionalFormatting sqref="X10:X1048576">
    <cfRule type="expression" dxfId="21" priority="21">
      <formula>AND(T10="ungeplant",OR(X10="Zählerwechsel",X10="Sonstiges"))</formula>
    </cfRule>
  </conditionalFormatting>
  <conditionalFormatting sqref="N10:O10 AF10 AJ10 AN10 AR10">
    <cfRule type="cellIs" dxfId="20" priority="20" operator="lessThan">
      <formula>0</formula>
    </cfRule>
  </conditionalFormatting>
  <conditionalFormatting sqref="J10:K63">
    <cfRule type="containsErrors" dxfId="19" priority="22">
      <formula>ISERROR(J10)</formula>
    </cfRule>
  </conditionalFormatting>
  <conditionalFormatting sqref="L10:L63">
    <cfRule type="containsErrors" dxfId="18" priority="19">
      <formula>ISERROR(L10)</formula>
    </cfRule>
  </conditionalFormatting>
  <conditionalFormatting sqref="P10">
    <cfRule type="cellIs" dxfId="17" priority="18" operator="lessThan">
      <formula>0</formula>
    </cfRule>
  </conditionalFormatting>
  <conditionalFormatting sqref="V10:V139">
    <cfRule type="expression" dxfId="16" priority="17">
      <formula>AND(R10="ungeplant",OR(V10="Zählerwechsel",V10="Sonstiges"))</formula>
    </cfRule>
  </conditionalFormatting>
  <conditionalFormatting sqref="AD10">
    <cfRule type="cellIs" dxfId="15" priority="16" operator="lessThan">
      <formula>0</formula>
    </cfRule>
  </conditionalFormatting>
  <conditionalFormatting sqref="AH10">
    <cfRule type="cellIs" dxfId="14" priority="15" operator="lessThan">
      <formula>0</formula>
    </cfRule>
  </conditionalFormatting>
  <conditionalFormatting sqref="AL10">
    <cfRule type="cellIs" dxfId="13" priority="14" operator="lessThan">
      <formula>0</formula>
    </cfRule>
  </conditionalFormatting>
  <conditionalFormatting sqref="AP10">
    <cfRule type="cellIs" dxfId="12" priority="13" operator="lessThan">
      <formula>0</formula>
    </cfRule>
  </conditionalFormatting>
  <conditionalFormatting sqref="J64:K1048576">
    <cfRule type="containsErrors" dxfId="11" priority="12">
      <formula>ISERROR(J64)</formula>
    </cfRule>
  </conditionalFormatting>
  <conditionalFormatting sqref="L64:L1048576">
    <cfRule type="containsErrors" dxfId="10" priority="11">
      <formula>ISERROR(L64)</formula>
    </cfRule>
  </conditionalFormatting>
  <conditionalFormatting sqref="N11:O1048576">
    <cfRule type="cellIs" dxfId="9" priority="10" operator="lessThan">
      <formula>0</formula>
    </cfRule>
  </conditionalFormatting>
  <conditionalFormatting sqref="P11:P1048576">
    <cfRule type="cellIs" dxfId="8" priority="9" operator="lessThan">
      <formula>0</formula>
    </cfRule>
  </conditionalFormatting>
  <conditionalFormatting sqref="AD11:AD1048576">
    <cfRule type="cellIs" dxfId="7" priority="8" operator="lessThan">
      <formula>0</formula>
    </cfRule>
  </conditionalFormatting>
  <conditionalFormatting sqref="AF11:AF1048576">
    <cfRule type="cellIs" dxfId="6" priority="7" operator="lessThan">
      <formula>0</formula>
    </cfRule>
  </conditionalFormatting>
  <conditionalFormatting sqref="AH11:AH1048576">
    <cfRule type="cellIs" dxfId="5" priority="6" operator="lessThan">
      <formula>0</formula>
    </cfRule>
  </conditionalFormatting>
  <conditionalFormatting sqref="AJ11:AJ1048576">
    <cfRule type="cellIs" dxfId="4" priority="5" operator="lessThan">
      <formula>0</formula>
    </cfRule>
  </conditionalFormatting>
  <conditionalFormatting sqref="AN11:AN1048576">
    <cfRule type="cellIs" dxfId="3" priority="4" operator="lessThan">
      <formula>0</formula>
    </cfRule>
  </conditionalFormatting>
  <conditionalFormatting sqref="AL11:AL1048576">
    <cfRule type="cellIs" dxfId="2" priority="3" operator="lessThan">
      <formula>0</formula>
    </cfRule>
  </conditionalFormatting>
  <conditionalFormatting sqref="AR11:AR1048576">
    <cfRule type="cellIs" dxfId="1" priority="2" operator="lessThan">
      <formula>0</formula>
    </cfRule>
  </conditionalFormatting>
  <conditionalFormatting sqref="AP11:AP1048576">
    <cfRule type="cellIs" dxfId="0" priority="1" operator="lessThan">
      <formula>0</formula>
    </cfRule>
  </conditionalFormatting>
  <dataValidations count="10">
    <dataValidation type="textLength" errorStyle="warning" operator="greaterThanOrEqual" showInputMessage="1" showErrorMessage="1" sqref="AT10:AT1048576">
      <formula1>0</formula1>
    </dataValidation>
    <dataValidation type="decimal" errorStyle="warning" operator="greaterThanOrEqual" showInputMessage="1" showErrorMessage="1" sqref="N10:N1048576 P10:P1048576 AD10:AD1048576 AF10:AF1048576 AH10:AH1048576 AJ10:AJ1048576 AL10:AL1048576 AN10:AN1048576 AP10:AP1048576 AR10:AR1048576">
      <formula1>0</formula1>
    </dataValidation>
    <dataValidation type="time" errorStyle="warning" showInputMessage="1" showErrorMessage="1" sqref="J63:J1048576 L63:L1048576">
      <formula1>0</formula1>
      <formula2>0.999988425925926</formula2>
    </dataValidation>
    <dataValidation type="whole" operator="greaterThanOrEqual" showInputMessage="1" showErrorMessage="1" sqref="O10:O1048576">
      <formula1>0</formula1>
    </dataValidation>
    <dataValidation type="time" showInputMessage="1" showErrorMessage="1" sqref="K10:K1048576 L10:L62 J10:J62">
      <formula1>0</formula1>
      <formula2>0.999988425925926</formula2>
    </dataValidation>
    <dataValidation type="whole" errorStyle="warning" operator="greaterThanOrEqual" showInputMessage="1" showErrorMessage="1" sqref="D10:D1048576">
      <formula1>0</formula1>
    </dataValidation>
    <dataValidation type="list" showInputMessage="1" showErrorMessage="1" prompt="- bitte wählen -" sqref="X10:X1048576 V10:V1048576">
      <formula1>"atmosphärische Einwirkung, Einwirkung Dritter, Zuständigkeit Netzbetreiber, Rückwirkungsstörung, höhere Gewalt, Sonstiges, Zählerwechsel"</formula1>
    </dataValidation>
    <dataValidation type="list" showInputMessage="1" showErrorMessage="1" prompt="- bitte wäheln -" sqref="AB10:AB1048576 Z10:Z1048576">
      <formula1>"Niederspannung, Mittelspannung"</formula1>
    </dataValidation>
    <dataValidation type="list" showInputMessage="1" showErrorMessage="1" prompt="- bitte wählen -" sqref="T10:T1048576 R10:R1048576">
      <formula1>"geplant, ungeplant"</formula1>
    </dataValidation>
    <dataValidation type="date" errorStyle="warning" allowBlank="1" showInputMessage="1" showErrorMessage="1" sqref="F10:H1048576">
      <formula1>42005</formula1>
      <formula2>42369</formula2>
    </dataValidation>
  </dataValidations>
  <printOptions horizontalCentered="1"/>
  <pageMargins left="0.19685039370078741" right="0.19685039370078741" top="0.39370078740157483" bottom="0.39370078740157483" header="0.31496062992125984" footer="0.31496062992125984"/>
  <pageSetup paperSize="9" scale="43" fitToWidth="2" fitToHeight="2" orientation="landscape" horizontalDpi="300" verticalDpi="300" r:id="rId1"/>
  <headerFooter>
    <oddFooter>&amp;L&amp;"Segoe UI,Standard"&amp;9&amp;Z&amp;F\&amp;A&amp;R&amp;"Segoe UI,Standard"&amp;9&amp;D
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O104"/>
  <sheetViews>
    <sheetView showGridLines="0" view="pageBreakPreview" zoomScaleNormal="100" zoomScaleSheetLayoutView="100" workbookViewId="0">
      <pane ySplit="1" topLeftCell="A2" activePane="bottomLeft" state="frozen"/>
      <selection activeCell="L121" sqref="L121"/>
      <selection pane="bottomLeft" activeCell="H5" sqref="H5"/>
    </sheetView>
  </sheetViews>
  <sheetFormatPr baseColWidth="10" defaultRowHeight="16.5" x14ac:dyDescent="0.25"/>
  <cols>
    <col min="1" max="1" width="1.28515625" style="26" customWidth="1"/>
    <col min="2" max="2" width="7.140625" style="222" bestFit="1" customWidth="1"/>
    <col min="3" max="3" width="1.28515625" style="222" customWidth="1"/>
    <col min="4" max="4" width="25.140625" style="222" customWidth="1"/>
    <col min="5" max="5" width="1.28515625" style="222" customWidth="1"/>
    <col min="6" max="6" width="38.7109375" style="222" bestFit="1" customWidth="1"/>
    <col min="7" max="7" width="1.28515625" style="222" customWidth="1"/>
    <col min="8" max="8" width="13.140625" style="222" bestFit="1" customWidth="1"/>
    <col min="9" max="9" width="1.28515625" style="222" customWidth="1"/>
    <col min="10" max="10" width="125.7109375" style="222" customWidth="1"/>
    <col min="11" max="11" width="1.28515625" style="222" customWidth="1"/>
    <col min="12" max="12" width="125.7109375" style="222" customWidth="1"/>
    <col min="13" max="13" width="1.28515625" style="132" customWidth="1"/>
    <col min="14" max="14" width="11.42578125" style="5"/>
    <col min="15" max="15" width="0" style="5" hidden="1" customWidth="1"/>
    <col min="16" max="16384" width="11.42578125" style="5"/>
  </cols>
  <sheetData>
    <row r="1" spans="1:15" ht="24" x14ac:dyDescent="0.25">
      <c r="A1" s="129"/>
      <c r="B1" s="13" t="s">
        <v>271</v>
      </c>
      <c r="C1" s="130"/>
      <c r="D1" s="15" t="s">
        <v>59</v>
      </c>
      <c r="E1" s="130"/>
      <c r="F1" s="130"/>
      <c r="G1" s="130"/>
      <c r="H1" s="130"/>
      <c r="I1" s="130"/>
      <c r="J1" s="16"/>
      <c r="K1" s="130"/>
      <c r="L1" s="16"/>
      <c r="M1" s="131"/>
    </row>
    <row r="2" spans="1:15" x14ac:dyDescent="0.25">
      <c r="B2" s="5"/>
      <c r="C2" s="5"/>
      <c r="D2" s="5"/>
      <c r="E2" s="5"/>
      <c r="F2" s="5"/>
      <c r="G2" s="5"/>
      <c r="H2" s="5"/>
      <c r="I2" s="5"/>
      <c r="J2" s="5"/>
      <c r="K2" s="5"/>
      <c r="L2" s="5"/>
    </row>
    <row r="3" spans="1:15" x14ac:dyDescent="0.25">
      <c r="B3" s="25" t="s">
        <v>38</v>
      </c>
      <c r="C3" s="5"/>
      <c r="D3" s="25" t="s">
        <v>60</v>
      </c>
      <c r="E3" s="5"/>
      <c r="F3" s="25" t="s">
        <v>62</v>
      </c>
      <c r="G3" s="5"/>
      <c r="H3" s="25" t="s">
        <v>61</v>
      </c>
      <c r="I3" s="5"/>
      <c r="J3" s="25" t="s">
        <v>287</v>
      </c>
      <c r="K3" s="5"/>
      <c r="L3" s="25" t="s">
        <v>288</v>
      </c>
    </row>
    <row r="4" spans="1:15" x14ac:dyDescent="0.25">
      <c r="B4" s="70"/>
      <c r="C4" s="5"/>
      <c r="D4" s="70"/>
      <c r="E4" s="5"/>
      <c r="F4" s="70"/>
      <c r="G4" s="5"/>
      <c r="H4" s="70"/>
      <c r="I4" s="5"/>
      <c r="J4" s="70"/>
      <c r="K4" s="5"/>
      <c r="L4" s="70"/>
    </row>
    <row r="5" spans="1:15" s="26" customFormat="1" ht="33" x14ac:dyDescent="0.25">
      <c r="B5" s="34" t="s">
        <v>440</v>
      </c>
      <c r="C5" s="139"/>
      <c r="D5" s="34" t="s">
        <v>339</v>
      </c>
      <c r="E5" s="139"/>
      <c r="F5" s="34" t="s">
        <v>8</v>
      </c>
      <c r="G5" s="227"/>
      <c r="H5" s="34"/>
      <c r="I5" s="227"/>
      <c r="J5" s="34"/>
      <c r="K5" s="227"/>
      <c r="L5" s="34"/>
      <c r="M5" s="133"/>
    </row>
    <row r="6" spans="1:15" ht="33" x14ac:dyDescent="0.25">
      <c r="B6" s="34" t="s">
        <v>441</v>
      </c>
      <c r="C6" s="139"/>
      <c r="D6" s="34" t="s">
        <v>339</v>
      </c>
      <c r="E6" s="139"/>
      <c r="F6" s="34" t="s">
        <v>8</v>
      </c>
      <c r="G6" s="227"/>
      <c r="H6" s="34"/>
      <c r="I6" s="227"/>
      <c r="J6" s="34"/>
      <c r="K6" s="227"/>
      <c r="L6" s="34"/>
      <c r="M6" s="133"/>
      <c r="O6" s="5" t="s">
        <v>43</v>
      </c>
    </row>
    <row r="7" spans="1:15" ht="33" x14ac:dyDescent="0.25">
      <c r="B7" s="34" t="s">
        <v>442</v>
      </c>
      <c r="C7" s="139"/>
      <c r="D7" s="34" t="s">
        <v>339</v>
      </c>
      <c r="E7" s="139"/>
      <c r="F7" s="34" t="s">
        <v>8</v>
      </c>
      <c r="G7" s="227"/>
      <c r="H7" s="34"/>
      <c r="I7" s="227"/>
      <c r="J7" s="34"/>
      <c r="K7" s="227"/>
      <c r="L7" s="34"/>
      <c r="M7" s="133"/>
      <c r="O7" s="5" t="s">
        <v>8</v>
      </c>
    </row>
    <row r="8" spans="1:15" ht="33" x14ac:dyDescent="0.25">
      <c r="B8" s="34" t="s">
        <v>443</v>
      </c>
      <c r="C8" s="139"/>
      <c r="D8" s="34" t="s">
        <v>339</v>
      </c>
      <c r="E8" s="139"/>
      <c r="F8" s="34" t="s">
        <v>8</v>
      </c>
      <c r="G8" s="227"/>
      <c r="H8" s="34"/>
      <c r="I8" s="227"/>
      <c r="J8" s="34"/>
      <c r="K8" s="227"/>
      <c r="L8" s="34"/>
      <c r="M8" s="133"/>
      <c r="O8" s="5" t="s">
        <v>324</v>
      </c>
    </row>
    <row r="9" spans="1:15" ht="33" x14ac:dyDescent="0.25">
      <c r="B9" s="34" t="s">
        <v>444</v>
      </c>
      <c r="C9" s="139"/>
      <c r="D9" s="34" t="s">
        <v>339</v>
      </c>
      <c r="E9" s="139"/>
      <c r="F9" s="34" t="s">
        <v>8</v>
      </c>
      <c r="G9" s="227"/>
      <c r="H9" s="34"/>
      <c r="I9" s="227"/>
      <c r="J9" s="34"/>
      <c r="K9" s="227"/>
      <c r="L9" s="34"/>
      <c r="M9" s="133"/>
      <c r="O9" s="5" t="s">
        <v>79</v>
      </c>
    </row>
    <row r="10" spans="1:15" ht="33" x14ac:dyDescent="0.25">
      <c r="B10" s="34" t="s">
        <v>445</v>
      </c>
      <c r="C10" s="139"/>
      <c r="D10" s="34" t="s">
        <v>339</v>
      </c>
      <c r="E10" s="139"/>
      <c r="F10" s="34" t="s">
        <v>8</v>
      </c>
      <c r="G10" s="227"/>
      <c r="H10" s="34"/>
      <c r="I10" s="227"/>
      <c r="J10" s="34"/>
      <c r="K10" s="227"/>
      <c r="L10" s="34"/>
      <c r="M10" s="133"/>
      <c r="O10" s="5" t="s">
        <v>63</v>
      </c>
    </row>
    <row r="11" spans="1:15" ht="33" x14ac:dyDescent="0.25">
      <c r="B11" s="34" t="s">
        <v>446</v>
      </c>
      <c r="C11" s="139"/>
      <c r="D11" s="34" t="s">
        <v>339</v>
      </c>
      <c r="E11" s="139"/>
      <c r="F11" s="34" t="s">
        <v>8</v>
      </c>
      <c r="G11" s="227"/>
      <c r="H11" s="34"/>
      <c r="I11" s="227"/>
      <c r="J11" s="34"/>
      <c r="K11" s="227"/>
      <c r="L11" s="34"/>
      <c r="M11" s="133"/>
      <c r="O11" s="5" t="s">
        <v>51</v>
      </c>
    </row>
    <row r="12" spans="1:15" ht="33" x14ac:dyDescent="0.25">
      <c r="B12" s="34" t="s">
        <v>447</v>
      </c>
      <c r="C12" s="139"/>
      <c r="D12" s="34" t="s">
        <v>339</v>
      </c>
      <c r="E12" s="139"/>
      <c r="F12" s="34" t="s">
        <v>8</v>
      </c>
      <c r="G12" s="227"/>
      <c r="H12" s="34"/>
      <c r="I12" s="227"/>
      <c r="J12" s="34"/>
      <c r="K12" s="227"/>
      <c r="L12" s="34"/>
      <c r="M12" s="133"/>
      <c r="O12" s="5" t="s">
        <v>64</v>
      </c>
    </row>
    <row r="13" spans="1:15" ht="33" x14ac:dyDescent="0.25">
      <c r="B13" s="34" t="s">
        <v>448</v>
      </c>
      <c r="C13" s="139"/>
      <c r="D13" s="34" t="s">
        <v>339</v>
      </c>
      <c r="E13" s="139"/>
      <c r="F13" s="34" t="s">
        <v>8</v>
      </c>
      <c r="G13" s="227"/>
      <c r="H13" s="34"/>
      <c r="I13" s="227"/>
      <c r="J13" s="34"/>
      <c r="K13" s="227"/>
      <c r="L13" s="34"/>
      <c r="M13" s="133"/>
      <c r="O13" s="5" t="s">
        <v>65</v>
      </c>
    </row>
    <row r="14" spans="1:15" ht="33" x14ac:dyDescent="0.25">
      <c r="B14" s="34" t="s">
        <v>449</v>
      </c>
      <c r="C14" s="139"/>
      <c r="D14" s="34" t="s">
        <v>339</v>
      </c>
      <c r="E14" s="139"/>
      <c r="F14" s="34" t="s">
        <v>8</v>
      </c>
      <c r="G14" s="227"/>
      <c r="H14" s="34"/>
      <c r="I14" s="227"/>
      <c r="J14" s="34"/>
      <c r="K14" s="227"/>
      <c r="L14" s="34"/>
      <c r="M14" s="133"/>
      <c r="O14" s="5" t="s">
        <v>318</v>
      </c>
    </row>
    <row r="15" spans="1:15" ht="33" x14ac:dyDescent="0.25">
      <c r="B15" s="34" t="s">
        <v>450</v>
      </c>
      <c r="C15" s="139"/>
      <c r="D15" s="34" t="s">
        <v>339</v>
      </c>
      <c r="E15" s="139"/>
      <c r="F15" s="34" t="s">
        <v>8</v>
      </c>
      <c r="G15" s="227"/>
      <c r="H15" s="34"/>
      <c r="I15" s="227"/>
      <c r="J15" s="34"/>
      <c r="K15" s="227"/>
      <c r="L15" s="34"/>
      <c r="M15" s="133"/>
      <c r="O15" s="5" t="s">
        <v>319</v>
      </c>
    </row>
    <row r="16" spans="1:15" ht="33" x14ac:dyDescent="0.25">
      <c r="B16" s="34" t="s">
        <v>451</v>
      </c>
      <c r="C16" s="139"/>
      <c r="D16" s="34" t="s">
        <v>339</v>
      </c>
      <c r="E16" s="139"/>
      <c r="F16" s="34" t="s">
        <v>8</v>
      </c>
      <c r="G16" s="227"/>
      <c r="H16" s="34"/>
      <c r="I16" s="227"/>
      <c r="J16" s="34"/>
      <c r="K16" s="227"/>
      <c r="L16" s="34"/>
      <c r="M16" s="133"/>
      <c r="O16" s="5" t="s">
        <v>320</v>
      </c>
    </row>
    <row r="17" spans="2:15" ht="33" x14ac:dyDescent="0.25">
      <c r="B17" s="34" t="s">
        <v>452</v>
      </c>
      <c r="C17" s="139"/>
      <c r="D17" s="34" t="s">
        <v>339</v>
      </c>
      <c r="E17" s="139"/>
      <c r="F17" s="34" t="s">
        <v>8</v>
      </c>
      <c r="G17" s="227"/>
      <c r="H17" s="34"/>
      <c r="I17" s="227"/>
      <c r="J17" s="34"/>
      <c r="K17" s="227"/>
      <c r="L17" s="34"/>
      <c r="M17" s="133"/>
      <c r="O17" s="5" t="s">
        <v>545</v>
      </c>
    </row>
    <row r="18" spans="2:15" ht="33" x14ac:dyDescent="0.25">
      <c r="B18" s="34" t="s">
        <v>453</v>
      </c>
      <c r="C18" s="139"/>
      <c r="D18" s="34" t="s">
        <v>339</v>
      </c>
      <c r="E18" s="139"/>
      <c r="F18" s="34" t="s">
        <v>8</v>
      </c>
      <c r="G18" s="227"/>
      <c r="H18" s="34"/>
      <c r="I18" s="227"/>
      <c r="J18" s="34"/>
      <c r="K18" s="227"/>
      <c r="L18" s="34"/>
      <c r="M18" s="133"/>
    </row>
    <row r="19" spans="2:15" ht="33" x14ac:dyDescent="0.25">
      <c r="B19" s="34" t="s">
        <v>454</v>
      </c>
      <c r="C19" s="139"/>
      <c r="D19" s="34" t="s">
        <v>339</v>
      </c>
      <c r="E19" s="139"/>
      <c r="F19" s="34" t="s">
        <v>8</v>
      </c>
      <c r="G19" s="227"/>
      <c r="H19" s="34"/>
      <c r="I19" s="227"/>
      <c r="J19" s="34"/>
      <c r="K19" s="227"/>
      <c r="L19" s="34"/>
    </row>
    <row r="20" spans="2:15" ht="33" x14ac:dyDescent="0.25">
      <c r="B20" s="34" t="s">
        <v>455</v>
      </c>
      <c r="C20" s="139"/>
      <c r="D20" s="34" t="s">
        <v>339</v>
      </c>
      <c r="E20" s="139"/>
      <c r="F20" s="34" t="s">
        <v>8</v>
      </c>
      <c r="G20" s="227"/>
      <c r="H20" s="34"/>
      <c r="I20" s="227"/>
      <c r="J20" s="34"/>
      <c r="K20" s="227"/>
      <c r="L20" s="34"/>
    </row>
    <row r="21" spans="2:15" ht="33" x14ac:dyDescent="0.25">
      <c r="B21" s="34" t="s">
        <v>456</v>
      </c>
      <c r="C21" s="139"/>
      <c r="D21" s="34" t="s">
        <v>339</v>
      </c>
      <c r="E21" s="139"/>
      <c r="F21" s="34" t="s">
        <v>8</v>
      </c>
      <c r="G21" s="227"/>
      <c r="H21" s="34"/>
      <c r="I21" s="227"/>
      <c r="J21" s="34"/>
      <c r="K21" s="227"/>
      <c r="L21" s="34"/>
    </row>
    <row r="22" spans="2:15" ht="33" x14ac:dyDescent="0.25">
      <c r="B22" s="34" t="s">
        <v>457</v>
      </c>
      <c r="C22" s="139"/>
      <c r="D22" s="34" t="s">
        <v>339</v>
      </c>
      <c r="E22" s="139"/>
      <c r="F22" s="34" t="s">
        <v>8</v>
      </c>
      <c r="G22" s="227"/>
      <c r="H22" s="34"/>
      <c r="I22" s="227"/>
      <c r="J22" s="34"/>
      <c r="K22" s="227"/>
      <c r="L22" s="34"/>
    </row>
    <row r="23" spans="2:15" ht="33" x14ac:dyDescent="0.25">
      <c r="B23" s="34" t="s">
        <v>458</v>
      </c>
      <c r="C23" s="139"/>
      <c r="D23" s="34" t="s">
        <v>339</v>
      </c>
      <c r="E23" s="139"/>
      <c r="F23" s="34" t="s">
        <v>8</v>
      </c>
      <c r="G23" s="227"/>
      <c r="H23" s="34"/>
      <c r="I23" s="227"/>
      <c r="J23" s="34"/>
      <c r="K23" s="227"/>
      <c r="L23" s="34"/>
    </row>
    <row r="24" spans="2:15" ht="33" x14ac:dyDescent="0.25">
      <c r="B24" s="34" t="s">
        <v>459</v>
      </c>
      <c r="C24" s="139"/>
      <c r="D24" s="34" t="s">
        <v>339</v>
      </c>
      <c r="E24" s="139"/>
      <c r="F24" s="34" t="s">
        <v>8</v>
      </c>
      <c r="G24" s="227"/>
      <c r="H24" s="34"/>
      <c r="I24" s="227"/>
      <c r="J24" s="34"/>
      <c r="K24" s="227"/>
      <c r="L24" s="34"/>
    </row>
    <row r="25" spans="2:15" ht="33" x14ac:dyDescent="0.25">
      <c r="B25" s="34" t="s">
        <v>460</v>
      </c>
      <c r="C25" s="139"/>
      <c r="D25" s="34" t="s">
        <v>339</v>
      </c>
      <c r="E25" s="139"/>
      <c r="F25" s="34" t="s">
        <v>8</v>
      </c>
      <c r="G25" s="227"/>
      <c r="H25" s="34"/>
      <c r="I25" s="227"/>
      <c r="J25" s="34"/>
      <c r="K25" s="227"/>
      <c r="L25" s="34"/>
    </row>
    <row r="26" spans="2:15" ht="33" x14ac:dyDescent="0.25">
      <c r="B26" s="34" t="s">
        <v>461</v>
      </c>
      <c r="C26" s="139"/>
      <c r="D26" s="34" t="s">
        <v>339</v>
      </c>
      <c r="E26" s="139"/>
      <c r="F26" s="34" t="s">
        <v>8</v>
      </c>
      <c r="G26" s="227"/>
      <c r="H26" s="34"/>
      <c r="I26" s="227"/>
      <c r="J26" s="34"/>
      <c r="K26" s="227"/>
      <c r="L26" s="34"/>
    </row>
    <row r="27" spans="2:15" ht="33" x14ac:dyDescent="0.25">
      <c r="B27" s="34" t="s">
        <v>462</v>
      </c>
      <c r="C27" s="139"/>
      <c r="D27" s="34" t="s">
        <v>339</v>
      </c>
      <c r="E27" s="139"/>
      <c r="F27" s="34" t="s">
        <v>8</v>
      </c>
      <c r="G27" s="227"/>
      <c r="H27" s="34"/>
      <c r="I27" s="227"/>
      <c r="J27" s="34"/>
      <c r="K27" s="227"/>
      <c r="L27" s="34"/>
    </row>
    <row r="28" spans="2:15" ht="33" x14ac:dyDescent="0.25">
      <c r="B28" s="34" t="s">
        <v>463</v>
      </c>
      <c r="C28" s="139"/>
      <c r="D28" s="34" t="s">
        <v>339</v>
      </c>
      <c r="E28" s="139"/>
      <c r="F28" s="34" t="s">
        <v>8</v>
      </c>
      <c r="G28" s="227"/>
      <c r="H28" s="34"/>
      <c r="I28" s="227"/>
      <c r="J28" s="34"/>
      <c r="K28" s="227"/>
      <c r="L28" s="34"/>
    </row>
    <row r="29" spans="2:15" ht="33" x14ac:dyDescent="0.25">
      <c r="B29" s="34" t="s">
        <v>464</v>
      </c>
      <c r="C29" s="139"/>
      <c r="D29" s="34" t="s">
        <v>339</v>
      </c>
      <c r="E29" s="139"/>
      <c r="F29" s="34" t="s">
        <v>8</v>
      </c>
      <c r="G29" s="227"/>
      <c r="H29" s="34"/>
      <c r="I29" s="227"/>
      <c r="J29" s="34"/>
      <c r="K29" s="227"/>
      <c r="L29" s="34"/>
    </row>
    <row r="30" spans="2:15" ht="33" x14ac:dyDescent="0.25">
      <c r="B30" s="34" t="s">
        <v>465</v>
      </c>
      <c r="C30" s="139"/>
      <c r="D30" s="34" t="s">
        <v>339</v>
      </c>
      <c r="E30" s="139"/>
      <c r="F30" s="34" t="s">
        <v>8</v>
      </c>
      <c r="G30" s="227"/>
      <c r="H30" s="34"/>
      <c r="I30" s="227"/>
      <c r="J30" s="34"/>
      <c r="K30" s="227"/>
      <c r="L30" s="34"/>
    </row>
    <row r="31" spans="2:15" ht="33" x14ac:dyDescent="0.25">
      <c r="B31" s="34" t="s">
        <v>466</v>
      </c>
      <c r="C31" s="139"/>
      <c r="D31" s="34" t="s">
        <v>339</v>
      </c>
      <c r="E31" s="139"/>
      <c r="F31" s="34" t="s">
        <v>8</v>
      </c>
      <c r="G31" s="227"/>
      <c r="H31" s="34"/>
      <c r="I31" s="227"/>
      <c r="J31" s="34"/>
      <c r="K31" s="227"/>
      <c r="L31" s="34"/>
    </row>
    <row r="32" spans="2:15" ht="33" x14ac:dyDescent="0.25">
      <c r="B32" s="34" t="s">
        <v>467</v>
      </c>
      <c r="C32" s="139"/>
      <c r="D32" s="34" t="s">
        <v>339</v>
      </c>
      <c r="E32" s="139"/>
      <c r="F32" s="34" t="s">
        <v>8</v>
      </c>
      <c r="G32" s="227"/>
      <c r="H32" s="34"/>
      <c r="I32" s="227"/>
      <c r="J32" s="34"/>
      <c r="K32" s="227"/>
      <c r="L32" s="34"/>
    </row>
    <row r="33" spans="2:12" ht="33" x14ac:dyDescent="0.25">
      <c r="B33" s="34" t="s">
        <v>468</v>
      </c>
      <c r="C33" s="139"/>
      <c r="D33" s="34" t="s">
        <v>339</v>
      </c>
      <c r="E33" s="139"/>
      <c r="F33" s="34" t="s">
        <v>8</v>
      </c>
      <c r="G33" s="227"/>
      <c r="H33" s="34"/>
      <c r="I33" s="227"/>
      <c r="J33" s="34"/>
      <c r="K33" s="227"/>
      <c r="L33" s="34"/>
    </row>
    <row r="34" spans="2:12" ht="33" x14ac:dyDescent="0.25">
      <c r="B34" s="34" t="s">
        <v>469</v>
      </c>
      <c r="C34" s="139"/>
      <c r="D34" s="34" t="s">
        <v>339</v>
      </c>
      <c r="E34" s="139"/>
      <c r="F34" s="34" t="s">
        <v>8</v>
      </c>
      <c r="G34" s="227"/>
      <c r="H34" s="34"/>
      <c r="I34" s="227"/>
      <c r="J34" s="34"/>
      <c r="K34" s="227"/>
      <c r="L34" s="34"/>
    </row>
    <row r="35" spans="2:12" ht="33" x14ac:dyDescent="0.25">
      <c r="B35" s="34" t="s">
        <v>470</v>
      </c>
      <c r="C35" s="139"/>
      <c r="D35" s="34" t="s">
        <v>339</v>
      </c>
      <c r="E35" s="139"/>
      <c r="F35" s="34" t="s">
        <v>8</v>
      </c>
      <c r="G35" s="227"/>
      <c r="H35" s="34"/>
      <c r="I35" s="227"/>
      <c r="J35" s="34"/>
      <c r="K35" s="227"/>
      <c r="L35" s="34"/>
    </row>
    <row r="36" spans="2:12" ht="33" x14ac:dyDescent="0.25">
      <c r="B36" s="34" t="s">
        <v>471</v>
      </c>
      <c r="C36" s="139"/>
      <c r="D36" s="34" t="s">
        <v>339</v>
      </c>
      <c r="E36" s="139"/>
      <c r="F36" s="34" t="s">
        <v>8</v>
      </c>
      <c r="G36" s="227"/>
      <c r="H36" s="34"/>
      <c r="I36" s="227"/>
      <c r="J36" s="34"/>
      <c r="K36" s="227"/>
      <c r="L36" s="34"/>
    </row>
    <row r="37" spans="2:12" ht="33" x14ac:dyDescent="0.25">
      <c r="B37" s="34" t="s">
        <v>472</v>
      </c>
      <c r="C37" s="139"/>
      <c r="D37" s="34" t="s">
        <v>339</v>
      </c>
      <c r="E37" s="139"/>
      <c r="F37" s="34" t="s">
        <v>8</v>
      </c>
      <c r="G37" s="227"/>
      <c r="H37" s="34"/>
      <c r="I37" s="227"/>
      <c r="J37" s="34"/>
      <c r="K37" s="227"/>
      <c r="L37" s="34"/>
    </row>
    <row r="38" spans="2:12" ht="33" x14ac:dyDescent="0.25">
      <c r="B38" s="34" t="s">
        <v>473</v>
      </c>
      <c r="C38" s="139"/>
      <c r="D38" s="34" t="s">
        <v>339</v>
      </c>
      <c r="E38" s="139"/>
      <c r="F38" s="34" t="s">
        <v>8</v>
      </c>
      <c r="G38" s="227"/>
      <c r="H38" s="34"/>
      <c r="I38" s="227"/>
      <c r="J38" s="34"/>
      <c r="K38" s="227"/>
      <c r="L38" s="34"/>
    </row>
    <row r="39" spans="2:12" ht="33" x14ac:dyDescent="0.25">
      <c r="B39" s="34" t="s">
        <v>474</v>
      </c>
      <c r="C39" s="139"/>
      <c r="D39" s="34" t="s">
        <v>339</v>
      </c>
      <c r="E39" s="139"/>
      <c r="F39" s="34" t="s">
        <v>8</v>
      </c>
      <c r="G39" s="227"/>
      <c r="H39" s="34"/>
      <c r="I39" s="227"/>
      <c r="J39" s="34"/>
      <c r="K39" s="227"/>
      <c r="L39" s="34"/>
    </row>
    <row r="40" spans="2:12" ht="33" x14ac:dyDescent="0.25">
      <c r="B40" s="34" t="s">
        <v>475</v>
      </c>
      <c r="C40" s="139"/>
      <c r="D40" s="34" t="s">
        <v>339</v>
      </c>
      <c r="E40" s="139"/>
      <c r="F40" s="34" t="s">
        <v>8</v>
      </c>
      <c r="G40" s="227"/>
      <c r="H40" s="34"/>
      <c r="I40" s="227"/>
      <c r="J40" s="34"/>
      <c r="K40" s="227"/>
      <c r="L40" s="34"/>
    </row>
    <row r="41" spans="2:12" ht="33" x14ac:dyDescent="0.25">
      <c r="B41" s="34" t="s">
        <v>476</v>
      </c>
      <c r="C41" s="139"/>
      <c r="D41" s="34" t="s">
        <v>339</v>
      </c>
      <c r="E41" s="139"/>
      <c r="F41" s="34" t="s">
        <v>8</v>
      </c>
      <c r="G41" s="227"/>
      <c r="H41" s="34"/>
      <c r="I41" s="227"/>
      <c r="J41" s="34"/>
      <c r="K41" s="227"/>
      <c r="L41" s="34"/>
    </row>
    <row r="42" spans="2:12" ht="33" x14ac:dyDescent="0.25">
      <c r="B42" s="34" t="s">
        <v>477</v>
      </c>
      <c r="C42" s="139"/>
      <c r="D42" s="34" t="s">
        <v>339</v>
      </c>
      <c r="E42" s="139"/>
      <c r="F42" s="34" t="s">
        <v>8</v>
      </c>
      <c r="G42" s="227"/>
      <c r="H42" s="34"/>
      <c r="I42" s="227"/>
      <c r="J42" s="34"/>
      <c r="K42" s="227"/>
      <c r="L42" s="34"/>
    </row>
    <row r="43" spans="2:12" ht="33" x14ac:dyDescent="0.25">
      <c r="B43" s="34" t="s">
        <v>478</v>
      </c>
      <c r="C43" s="139"/>
      <c r="D43" s="34" t="s">
        <v>339</v>
      </c>
      <c r="E43" s="139"/>
      <c r="F43" s="34" t="s">
        <v>8</v>
      </c>
      <c r="G43" s="227"/>
      <c r="H43" s="34"/>
      <c r="I43" s="227"/>
      <c r="J43" s="34"/>
      <c r="K43" s="227"/>
      <c r="L43" s="34"/>
    </row>
    <row r="44" spans="2:12" ht="33" x14ac:dyDescent="0.25">
      <c r="B44" s="34" t="s">
        <v>479</v>
      </c>
      <c r="C44" s="139"/>
      <c r="D44" s="34" t="s">
        <v>339</v>
      </c>
      <c r="E44" s="139"/>
      <c r="F44" s="34" t="s">
        <v>8</v>
      </c>
      <c r="G44" s="227"/>
      <c r="H44" s="34"/>
      <c r="I44" s="227"/>
      <c r="J44" s="34"/>
      <c r="K44" s="227"/>
      <c r="L44" s="34"/>
    </row>
    <row r="45" spans="2:12" ht="33" x14ac:dyDescent="0.25">
      <c r="B45" s="34" t="s">
        <v>480</v>
      </c>
      <c r="C45" s="139"/>
      <c r="D45" s="34" t="s">
        <v>339</v>
      </c>
      <c r="E45" s="139"/>
      <c r="F45" s="34" t="s">
        <v>8</v>
      </c>
      <c r="G45" s="227"/>
      <c r="H45" s="34"/>
      <c r="I45" s="227"/>
      <c r="J45" s="34"/>
      <c r="K45" s="227"/>
      <c r="L45" s="34"/>
    </row>
    <row r="46" spans="2:12" ht="33" x14ac:dyDescent="0.25">
      <c r="B46" s="34" t="s">
        <v>481</v>
      </c>
      <c r="C46" s="139"/>
      <c r="D46" s="34" t="s">
        <v>339</v>
      </c>
      <c r="E46" s="139"/>
      <c r="F46" s="34" t="s">
        <v>8</v>
      </c>
      <c r="G46" s="227"/>
      <c r="H46" s="34"/>
      <c r="I46" s="227"/>
      <c r="J46" s="34"/>
      <c r="K46" s="227"/>
      <c r="L46" s="34"/>
    </row>
    <row r="47" spans="2:12" ht="33" x14ac:dyDescent="0.25">
      <c r="B47" s="34" t="s">
        <v>482</v>
      </c>
      <c r="C47" s="139"/>
      <c r="D47" s="34" t="s">
        <v>339</v>
      </c>
      <c r="E47" s="139"/>
      <c r="F47" s="34" t="s">
        <v>8</v>
      </c>
      <c r="G47" s="227"/>
      <c r="H47" s="34"/>
      <c r="I47" s="227"/>
      <c r="J47" s="34"/>
      <c r="K47" s="227"/>
      <c r="L47" s="34"/>
    </row>
    <row r="48" spans="2:12" ht="33" x14ac:dyDescent="0.25">
      <c r="B48" s="34" t="s">
        <v>483</v>
      </c>
      <c r="C48" s="139"/>
      <c r="D48" s="34" t="s">
        <v>339</v>
      </c>
      <c r="E48" s="139"/>
      <c r="F48" s="34" t="s">
        <v>8</v>
      </c>
      <c r="G48" s="227"/>
      <c r="H48" s="34"/>
      <c r="I48" s="227"/>
      <c r="J48" s="34"/>
      <c r="K48" s="227"/>
      <c r="L48" s="34"/>
    </row>
    <row r="49" spans="2:12" ht="33" x14ac:dyDescent="0.25">
      <c r="B49" s="34" t="s">
        <v>484</v>
      </c>
      <c r="C49" s="139"/>
      <c r="D49" s="34" t="s">
        <v>339</v>
      </c>
      <c r="E49" s="139"/>
      <c r="F49" s="34" t="s">
        <v>8</v>
      </c>
      <c r="G49" s="227"/>
      <c r="H49" s="34"/>
      <c r="I49" s="227"/>
      <c r="J49" s="34"/>
      <c r="K49" s="227"/>
      <c r="L49" s="34"/>
    </row>
    <row r="50" spans="2:12" ht="33" x14ac:dyDescent="0.25">
      <c r="B50" s="34" t="s">
        <v>485</v>
      </c>
      <c r="C50" s="139"/>
      <c r="D50" s="34" t="s">
        <v>339</v>
      </c>
      <c r="E50" s="139"/>
      <c r="F50" s="34" t="s">
        <v>8</v>
      </c>
      <c r="G50" s="227"/>
      <c r="H50" s="34"/>
      <c r="I50" s="227"/>
      <c r="J50" s="34"/>
      <c r="K50" s="227"/>
      <c r="L50" s="34"/>
    </row>
    <row r="51" spans="2:12" ht="33" x14ac:dyDescent="0.25">
      <c r="B51" s="34" t="s">
        <v>486</v>
      </c>
      <c r="C51" s="139"/>
      <c r="D51" s="34" t="s">
        <v>339</v>
      </c>
      <c r="E51" s="139"/>
      <c r="F51" s="34" t="s">
        <v>8</v>
      </c>
      <c r="G51" s="227"/>
      <c r="H51" s="34"/>
      <c r="I51" s="227"/>
      <c r="J51" s="34"/>
      <c r="K51" s="227"/>
      <c r="L51" s="34"/>
    </row>
    <row r="52" spans="2:12" ht="33" x14ac:dyDescent="0.25">
      <c r="B52" s="34" t="s">
        <v>487</v>
      </c>
      <c r="C52" s="139"/>
      <c r="D52" s="34" t="s">
        <v>339</v>
      </c>
      <c r="E52" s="139"/>
      <c r="F52" s="34" t="s">
        <v>8</v>
      </c>
      <c r="G52" s="227"/>
      <c r="H52" s="34"/>
      <c r="I52" s="227"/>
      <c r="J52" s="34"/>
      <c r="K52" s="227"/>
      <c r="L52" s="34"/>
    </row>
    <row r="53" spans="2:12" ht="33" x14ac:dyDescent="0.25">
      <c r="B53" s="34" t="s">
        <v>488</v>
      </c>
      <c r="C53" s="139"/>
      <c r="D53" s="34" t="s">
        <v>339</v>
      </c>
      <c r="E53" s="139"/>
      <c r="F53" s="34" t="s">
        <v>8</v>
      </c>
      <c r="G53" s="227"/>
      <c r="H53" s="34"/>
      <c r="I53" s="227"/>
      <c r="J53" s="34"/>
      <c r="K53" s="227"/>
      <c r="L53" s="34"/>
    </row>
    <row r="54" spans="2:12" ht="33" x14ac:dyDescent="0.25">
      <c r="B54" s="34" t="s">
        <v>489</v>
      </c>
      <c r="C54" s="139"/>
      <c r="D54" s="34" t="s">
        <v>339</v>
      </c>
      <c r="E54" s="139"/>
      <c r="F54" s="34" t="s">
        <v>8</v>
      </c>
      <c r="G54" s="227"/>
      <c r="H54" s="34"/>
      <c r="I54" s="227"/>
      <c r="J54" s="34"/>
      <c r="K54" s="227"/>
      <c r="L54" s="34"/>
    </row>
    <row r="55" spans="2:12" ht="33" x14ac:dyDescent="0.25">
      <c r="B55" s="34" t="s">
        <v>490</v>
      </c>
      <c r="C55" s="139"/>
      <c r="D55" s="34" t="s">
        <v>339</v>
      </c>
      <c r="E55" s="139"/>
      <c r="F55" s="34" t="s">
        <v>8</v>
      </c>
      <c r="G55" s="227"/>
      <c r="H55" s="34"/>
      <c r="I55" s="227"/>
      <c r="J55" s="34"/>
      <c r="K55" s="227"/>
      <c r="L55" s="34"/>
    </row>
    <row r="56" spans="2:12" ht="33" x14ac:dyDescent="0.25">
      <c r="B56" s="34" t="s">
        <v>491</v>
      </c>
      <c r="C56" s="139"/>
      <c r="D56" s="34" t="s">
        <v>339</v>
      </c>
      <c r="E56" s="139"/>
      <c r="F56" s="34" t="s">
        <v>8</v>
      </c>
      <c r="G56" s="227"/>
      <c r="H56" s="34"/>
      <c r="I56" s="227"/>
      <c r="J56" s="34"/>
      <c r="K56" s="227"/>
      <c r="L56" s="34"/>
    </row>
    <row r="57" spans="2:12" ht="33" x14ac:dyDescent="0.25">
      <c r="B57" s="34" t="s">
        <v>492</v>
      </c>
      <c r="C57" s="139"/>
      <c r="D57" s="34" t="s">
        <v>339</v>
      </c>
      <c r="E57" s="139"/>
      <c r="F57" s="34" t="s">
        <v>8</v>
      </c>
      <c r="G57" s="227"/>
      <c r="H57" s="34"/>
      <c r="I57" s="227"/>
      <c r="J57" s="34"/>
      <c r="K57" s="227"/>
      <c r="L57" s="34"/>
    </row>
    <row r="58" spans="2:12" ht="33" x14ac:dyDescent="0.25">
      <c r="B58" s="34" t="s">
        <v>493</v>
      </c>
      <c r="C58" s="139"/>
      <c r="D58" s="34" t="s">
        <v>339</v>
      </c>
      <c r="E58" s="139"/>
      <c r="F58" s="34" t="s">
        <v>8</v>
      </c>
      <c r="G58" s="227"/>
      <c r="H58" s="34"/>
      <c r="I58" s="227"/>
      <c r="J58" s="34"/>
      <c r="K58" s="227"/>
      <c r="L58" s="34"/>
    </row>
    <row r="59" spans="2:12" ht="33" x14ac:dyDescent="0.25">
      <c r="B59" s="34" t="s">
        <v>494</v>
      </c>
      <c r="C59" s="139"/>
      <c r="D59" s="34" t="s">
        <v>339</v>
      </c>
      <c r="E59" s="139"/>
      <c r="F59" s="34" t="s">
        <v>8</v>
      </c>
      <c r="G59" s="227"/>
      <c r="H59" s="34"/>
      <c r="I59" s="227"/>
      <c r="J59" s="34"/>
      <c r="K59" s="227"/>
      <c r="L59" s="34"/>
    </row>
    <row r="60" spans="2:12" ht="33" x14ac:dyDescent="0.25">
      <c r="B60" s="34" t="s">
        <v>495</v>
      </c>
      <c r="C60" s="139"/>
      <c r="D60" s="34" t="s">
        <v>339</v>
      </c>
      <c r="E60" s="139"/>
      <c r="F60" s="34" t="s">
        <v>8</v>
      </c>
      <c r="G60" s="227"/>
      <c r="H60" s="34"/>
      <c r="I60" s="227"/>
      <c r="J60" s="34"/>
      <c r="K60" s="227"/>
      <c r="L60" s="34"/>
    </row>
    <row r="61" spans="2:12" ht="33" x14ac:dyDescent="0.25">
      <c r="B61" s="34" t="s">
        <v>496</v>
      </c>
      <c r="C61" s="139"/>
      <c r="D61" s="34" t="s">
        <v>339</v>
      </c>
      <c r="E61" s="139"/>
      <c r="F61" s="34" t="s">
        <v>8</v>
      </c>
      <c r="G61" s="227"/>
      <c r="H61" s="34"/>
      <c r="I61" s="227"/>
      <c r="J61" s="34"/>
      <c r="K61" s="227"/>
      <c r="L61" s="34"/>
    </row>
    <row r="62" spans="2:12" ht="33" x14ac:dyDescent="0.25">
      <c r="B62" s="34" t="s">
        <v>497</v>
      </c>
      <c r="C62" s="139"/>
      <c r="D62" s="34" t="s">
        <v>339</v>
      </c>
      <c r="E62" s="139"/>
      <c r="F62" s="34" t="s">
        <v>8</v>
      </c>
      <c r="G62" s="227"/>
      <c r="H62" s="34"/>
      <c r="I62" s="227"/>
      <c r="J62" s="34"/>
      <c r="K62" s="227"/>
      <c r="L62" s="34"/>
    </row>
    <row r="63" spans="2:12" ht="33" x14ac:dyDescent="0.25">
      <c r="B63" s="34" t="s">
        <v>498</v>
      </c>
      <c r="C63" s="139"/>
      <c r="D63" s="34" t="s">
        <v>339</v>
      </c>
      <c r="E63" s="139"/>
      <c r="F63" s="34" t="s">
        <v>8</v>
      </c>
      <c r="G63" s="227"/>
      <c r="H63" s="34"/>
      <c r="I63" s="227"/>
      <c r="J63" s="34"/>
      <c r="K63" s="227"/>
      <c r="L63" s="34"/>
    </row>
    <row r="64" spans="2:12" ht="33" x14ac:dyDescent="0.25">
      <c r="B64" s="34" t="s">
        <v>499</v>
      </c>
      <c r="C64" s="139"/>
      <c r="D64" s="34" t="s">
        <v>339</v>
      </c>
      <c r="E64" s="139"/>
      <c r="F64" s="34" t="s">
        <v>8</v>
      </c>
      <c r="G64" s="227"/>
      <c r="H64" s="34"/>
      <c r="I64" s="227"/>
      <c r="J64" s="34"/>
      <c r="K64" s="227"/>
      <c r="L64" s="34"/>
    </row>
    <row r="65" spans="2:12" ht="33" x14ac:dyDescent="0.25">
      <c r="B65" s="34" t="s">
        <v>500</v>
      </c>
      <c r="C65" s="139"/>
      <c r="D65" s="34" t="s">
        <v>339</v>
      </c>
      <c r="E65" s="139"/>
      <c r="F65" s="34" t="s">
        <v>8</v>
      </c>
      <c r="G65" s="227"/>
      <c r="H65" s="34"/>
      <c r="I65" s="227"/>
      <c r="J65" s="34"/>
      <c r="K65" s="227"/>
      <c r="L65" s="34"/>
    </row>
    <row r="66" spans="2:12" ht="33" x14ac:dyDescent="0.25">
      <c r="B66" s="34" t="s">
        <v>501</v>
      </c>
      <c r="C66" s="139"/>
      <c r="D66" s="34" t="s">
        <v>339</v>
      </c>
      <c r="E66" s="139"/>
      <c r="F66" s="34" t="s">
        <v>8</v>
      </c>
      <c r="G66" s="227"/>
      <c r="H66" s="34"/>
      <c r="I66" s="227"/>
      <c r="J66" s="34"/>
      <c r="K66" s="227"/>
      <c r="L66" s="34"/>
    </row>
    <row r="67" spans="2:12" ht="33" x14ac:dyDescent="0.25">
      <c r="B67" s="34" t="s">
        <v>502</v>
      </c>
      <c r="C67" s="139"/>
      <c r="D67" s="34" t="s">
        <v>339</v>
      </c>
      <c r="E67" s="139"/>
      <c r="F67" s="34" t="s">
        <v>8</v>
      </c>
      <c r="G67" s="227"/>
      <c r="H67" s="34"/>
      <c r="I67" s="227"/>
      <c r="J67" s="34"/>
      <c r="K67" s="227"/>
      <c r="L67" s="34"/>
    </row>
    <row r="68" spans="2:12" ht="33" x14ac:dyDescent="0.25">
      <c r="B68" s="34" t="s">
        <v>503</v>
      </c>
      <c r="C68" s="139"/>
      <c r="D68" s="34" t="s">
        <v>339</v>
      </c>
      <c r="E68" s="139"/>
      <c r="F68" s="34" t="s">
        <v>8</v>
      </c>
      <c r="G68" s="227"/>
      <c r="H68" s="34"/>
      <c r="I68" s="227"/>
      <c r="J68" s="34"/>
      <c r="K68" s="227"/>
      <c r="L68" s="34"/>
    </row>
    <row r="69" spans="2:12" ht="33" x14ac:dyDescent="0.25">
      <c r="B69" s="34" t="s">
        <v>504</v>
      </c>
      <c r="C69" s="139"/>
      <c r="D69" s="34" t="s">
        <v>339</v>
      </c>
      <c r="E69" s="139"/>
      <c r="F69" s="34" t="s">
        <v>8</v>
      </c>
      <c r="G69" s="227"/>
      <c r="H69" s="34"/>
      <c r="I69" s="227"/>
      <c r="J69" s="34"/>
      <c r="K69" s="227"/>
      <c r="L69" s="34"/>
    </row>
    <row r="70" spans="2:12" ht="33" x14ac:dyDescent="0.25">
      <c r="B70" s="34" t="s">
        <v>505</v>
      </c>
      <c r="C70" s="139"/>
      <c r="D70" s="34" t="s">
        <v>339</v>
      </c>
      <c r="E70" s="139"/>
      <c r="F70" s="34" t="s">
        <v>8</v>
      </c>
      <c r="G70" s="227"/>
      <c r="H70" s="34"/>
      <c r="I70" s="227"/>
      <c r="J70" s="34"/>
      <c r="K70" s="227"/>
      <c r="L70" s="34"/>
    </row>
    <row r="71" spans="2:12" ht="33" x14ac:dyDescent="0.25">
      <c r="B71" s="34" t="s">
        <v>506</v>
      </c>
      <c r="C71" s="139"/>
      <c r="D71" s="34" t="s">
        <v>339</v>
      </c>
      <c r="E71" s="139"/>
      <c r="F71" s="34" t="s">
        <v>8</v>
      </c>
      <c r="G71" s="227"/>
      <c r="H71" s="34"/>
      <c r="I71" s="227"/>
      <c r="J71" s="34"/>
      <c r="K71" s="227"/>
      <c r="L71" s="34"/>
    </row>
    <row r="72" spans="2:12" ht="33" x14ac:dyDescent="0.25">
      <c r="B72" s="34" t="s">
        <v>507</v>
      </c>
      <c r="C72" s="139"/>
      <c r="D72" s="34" t="s">
        <v>339</v>
      </c>
      <c r="E72" s="139"/>
      <c r="F72" s="34" t="s">
        <v>8</v>
      </c>
      <c r="G72" s="227"/>
      <c r="H72" s="34"/>
      <c r="I72" s="227"/>
      <c r="J72" s="34"/>
      <c r="K72" s="227"/>
      <c r="L72" s="34"/>
    </row>
    <row r="73" spans="2:12" ht="33" x14ac:dyDescent="0.25">
      <c r="B73" s="34" t="s">
        <v>508</v>
      </c>
      <c r="C73" s="139"/>
      <c r="D73" s="34" t="s">
        <v>339</v>
      </c>
      <c r="E73" s="139"/>
      <c r="F73" s="34" t="s">
        <v>8</v>
      </c>
      <c r="G73" s="227"/>
      <c r="H73" s="34"/>
      <c r="I73" s="227"/>
      <c r="J73" s="34"/>
      <c r="K73" s="227"/>
      <c r="L73" s="34"/>
    </row>
    <row r="74" spans="2:12" ht="33" x14ac:dyDescent="0.25">
      <c r="B74" s="34" t="s">
        <v>509</v>
      </c>
      <c r="C74" s="139"/>
      <c r="D74" s="34" t="s">
        <v>339</v>
      </c>
      <c r="E74" s="139"/>
      <c r="F74" s="34" t="s">
        <v>8</v>
      </c>
      <c r="G74" s="227"/>
      <c r="H74" s="34"/>
      <c r="I74" s="227"/>
      <c r="J74" s="34"/>
      <c r="K74" s="227"/>
      <c r="L74" s="34"/>
    </row>
    <row r="75" spans="2:12" ht="33" x14ac:dyDescent="0.25">
      <c r="B75" s="34" t="s">
        <v>510</v>
      </c>
      <c r="C75" s="139"/>
      <c r="D75" s="34" t="s">
        <v>339</v>
      </c>
      <c r="E75" s="139"/>
      <c r="F75" s="34" t="s">
        <v>8</v>
      </c>
      <c r="G75" s="227"/>
      <c r="H75" s="34"/>
      <c r="I75" s="227"/>
      <c r="J75" s="34"/>
      <c r="K75" s="227"/>
      <c r="L75" s="34"/>
    </row>
    <row r="76" spans="2:12" ht="33" x14ac:dyDescent="0.25">
      <c r="B76" s="34" t="s">
        <v>511</v>
      </c>
      <c r="C76" s="139"/>
      <c r="D76" s="34" t="s">
        <v>339</v>
      </c>
      <c r="E76" s="139"/>
      <c r="F76" s="34" t="s">
        <v>8</v>
      </c>
      <c r="G76" s="227"/>
      <c r="H76" s="34"/>
      <c r="I76" s="227"/>
      <c r="J76" s="34"/>
      <c r="K76" s="227"/>
      <c r="L76" s="34"/>
    </row>
    <row r="77" spans="2:12" ht="33" x14ac:dyDescent="0.25">
      <c r="B77" s="34" t="s">
        <v>512</v>
      </c>
      <c r="C77" s="139"/>
      <c r="D77" s="34" t="s">
        <v>339</v>
      </c>
      <c r="E77" s="139"/>
      <c r="F77" s="34" t="s">
        <v>8</v>
      </c>
      <c r="G77" s="227"/>
      <c r="H77" s="34"/>
      <c r="I77" s="227"/>
      <c r="J77" s="34"/>
      <c r="K77" s="227"/>
      <c r="L77" s="34"/>
    </row>
    <row r="78" spans="2:12" ht="33" x14ac:dyDescent="0.25">
      <c r="B78" s="34" t="s">
        <v>513</v>
      </c>
      <c r="C78" s="139"/>
      <c r="D78" s="34" t="s">
        <v>339</v>
      </c>
      <c r="E78" s="139"/>
      <c r="F78" s="34" t="s">
        <v>8</v>
      </c>
      <c r="G78" s="227"/>
      <c r="H78" s="34"/>
      <c r="I78" s="227"/>
      <c r="J78" s="34"/>
      <c r="K78" s="227"/>
      <c r="L78" s="34"/>
    </row>
    <row r="79" spans="2:12" ht="33" x14ac:dyDescent="0.25">
      <c r="B79" s="34" t="s">
        <v>514</v>
      </c>
      <c r="C79" s="139"/>
      <c r="D79" s="34" t="s">
        <v>339</v>
      </c>
      <c r="E79" s="139"/>
      <c r="F79" s="34" t="s">
        <v>8</v>
      </c>
      <c r="G79" s="227"/>
      <c r="H79" s="34"/>
      <c r="I79" s="227"/>
      <c r="J79" s="34"/>
      <c r="K79" s="227"/>
      <c r="L79" s="34"/>
    </row>
    <row r="80" spans="2:12" ht="33" x14ac:dyDescent="0.25">
      <c r="B80" s="34" t="s">
        <v>515</v>
      </c>
      <c r="C80" s="139"/>
      <c r="D80" s="34" t="s">
        <v>339</v>
      </c>
      <c r="E80" s="139"/>
      <c r="F80" s="34" t="s">
        <v>8</v>
      </c>
      <c r="G80" s="227"/>
      <c r="H80" s="34"/>
      <c r="I80" s="227"/>
      <c r="J80" s="34"/>
      <c r="K80" s="227"/>
      <c r="L80" s="34"/>
    </row>
    <row r="81" spans="2:12" ht="33" x14ac:dyDescent="0.25">
      <c r="B81" s="34" t="s">
        <v>516</v>
      </c>
      <c r="C81" s="139"/>
      <c r="D81" s="34" t="s">
        <v>339</v>
      </c>
      <c r="E81" s="139"/>
      <c r="F81" s="34" t="s">
        <v>8</v>
      </c>
      <c r="G81" s="227"/>
      <c r="H81" s="34"/>
      <c r="I81" s="227"/>
      <c r="J81" s="34"/>
      <c r="K81" s="227"/>
      <c r="L81" s="34"/>
    </row>
    <row r="82" spans="2:12" ht="33" x14ac:dyDescent="0.25">
      <c r="B82" s="34" t="s">
        <v>517</v>
      </c>
      <c r="C82" s="139"/>
      <c r="D82" s="34" t="s">
        <v>339</v>
      </c>
      <c r="E82" s="139"/>
      <c r="F82" s="34" t="s">
        <v>8</v>
      </c>
      <c r="G82" s="227"/>
      <c r="H82" s="34"/>
      <c r="I82" s="227"/>
      <c r="J82" s="34"/>
      <c r="K82" s="227"/>
      <c r="L82" s="34"/>
    </row>
    <row r="83" spans="2:12" ht="33" x14ac:dyDescent="0.25">
      <c r="B83" s="34" t="s">
        <v>518</v>
      </c>
      <c r="C83" s="139"/>
      <c r="D83" s="34" t="s">
        <v>339</v>
      </c>
      <c r="E83" s="139"/>
      <c r="F83" s="34" t="s">
        <v>8</v>
      </c>
      <c r="G83" s="227"/>
      <c r="H83" s="34"/>
      <c r="I83" s="227"/>
      <c r="J83" s="34"/>
      <c r="K83" s="227"/>
      <c r="L83" s="34"/>
    </row>
    <row r="84" spans="2:12" ht="33" x14ac:dyDescent="0.25">
      <c r="B84" s="34" t="s">
        <v>519</v>
      </c>
      <c r="C84" s="139"/>
      <c r="D84" s="34" t="s">
        <v>339</v>
      </c>
      <c r="E84" s="139"/>
      <c r="F84" s="34" t="s">
        <v>8</v>
      </c>
      <c r="G84" s="227"/>
      <c r="H84" s="34"/>
      <c r="I84" s="227"/>
      <c r="J84" s="34"/>
      <c r="K84" s="227"/>
      <c r="L84" s="34"/>
    </row>
    <row r="85" spans="2:12" ht="33" x14ac:dyDescent="0.25">
      <c r="B85" s="34" t="s">
        <v>520</v>
      </c>
      <c r="C85" s="139"/>
      <c r="D85" s="34" t="s">
        <v>339</v>
      </c>
      <c r="E85" s="139"/>
      <c r="F85" s="34" t="s">
        <v>8</v>
      </c>
      <c r="G85" s="227"/>
      <c r="H85" s="34"/>
      <c r="I85" s="227"/>
      <c r="J85" s="34"/>
      <c r="K85" s="227"/>
      <c r="L85" s="34"/>
    </row>
    <row r="86" spans="2:12" ht="33" x14ac:dyDescent="0.25">
      <c r="B86" s="34" t="s">
        <v>521</v>
      </c>
      <c r="C86" s="139"/>
      <c r="D86" s="34" t="s">
        <v>339</v>
      </c>
      <c r="E86" s="139"/>
      <c r="F86" s="34" t="s">
        <v>8</v>
      </c>
      <c r="G86" s="227"/>
      <c r="H86" s="34"/>
      <c r="I86" s="227"/>
      <c r="J86" s="34"/>
      <c r="K86" s="227"/>
      <c r="L86" s="34"/>
    </row>
    <row r="87" spans="2:12" ht="33" x14ac:dyDescent="0.25">
      <c r="B87" s="34" t="s">
        <v>522</v>
      </c>
      <c r="C87" s="139"/>
      <c r="D87" s="34" t="s">
        <v>339</v>
      </c>
      <c r="E87" s="139"/>
      <c r="F87" s="34" t="s">
        <v>8</v>
      </c>
      <c r="G87" s="227"/>
      <c r="H87" s="34"/>
      <c r="I87" s="227"/>
      <c r="J87" s="34"/>
      <c r="K87" s="227"/>
      <c r="L87" s="34"/>
    </row>
    <row r="88" spans="2:12" ht="33" x14ac:dyDescent="0.25">
      <c r="B88" s="34" t="s">
        <v>523</v>
      </c>
      <c r="C88" s="139"/>
      <c r="D88" s="34" t="s">
        <v>339</v>
      </c>
      <c r="E88" s="139"/>
      <c r="F88" s="34" t="s">
        <v>8</v>
      </c>
      <c r="G88" s="227"/>
      <c r="H88" s="34"/>
      <c r="I88" s="227"/>
      <c r="J88" s="34"/>
      <c r="K88" s="227"/>
      <c r="L88" s="34"/>
    </row>
    <row r="89" spans="2:12" ht="33" x14ac:dyDescent="0.25">
      <c r="B89" s="34" t="s">
        <v>524</v>
      </c>
      <c r="C89" s="139"/>
      <c r="D89" s="34" t="s">
        <v>339</v>
      </c>
      <c r="E89" s="139"/>
      <c r="F89" s="34" t="s">
        <v>8</v>
      </c>
      <c r="G89" s="227"/>
      <c r="H89" s="34"/>
      <c r="I89" s="227"/>
      <c r="J89" s="34"/>
      <c r="K89" s="227"/>
      <c r="L89" s="34"/>
    </row>
    <row r="90" spans="2:12" ht="33" x14ac:dyDescent="0.25">
      <c r="B90" s="34" t="s">
        <v>525</v>
      </c>
      <c r="C90" s="139"/>
      <c r="D90" s="34" t="s">
        <v>339</v>
      </c>
      <c r="E90" s="139"/>
      <c r="F90" s="34" t="s">
        <v>8</v>
      </c>
      <c r="G90" s="227"/>
      <c r="H90" s="34"/>
      <c r="I90" s="227"/>
      <c r="J90" s="34"/>
      <c r="K90" s="227"/>
      <c r="L90" s="34"/>
    </row>
    <row r="91" spans="2:12" ht="33" x14ac:dyDescent="0.25">
      <c r="B91" s="34" t="s">
        <v>526</v>
      </c>
      <c r="C91" s="139"/>
      <c r="D91" s="34" t="s">
        <v>339</v>
      </c>
      <c r="E91" s="139"/>
      <c r="F91" s="34" t="s">
        <v>8</v>
      </c>
      <c r="G91" s="227"/>
      <c r="H91" s="34"/>
      <c r="I91" s="227"/>
      <c r="J91" s="34"/>
      <c r="K91" s="227"/>
      <c r="L91" s="34"/>
    </row>
    <row r="92" spans="2:12" ht="33" x14ac:dyDescent="0.25">
      <c r="B92" s="34" t="s">
        <v>527</v>
      </c>
      <c r="C92" s="139"/>
      <c r="D92" s="34" t="s">
        <v>339</v>
      </c>
      <c r="E92" s="139"/>
      <c r="F92" s="34" t="s">
        <v>8</v>
      </c>
      <c r="G92" s="227"/>
      <c r="H92" s="34"/>
      <c r="I92" s="227"/>
      <c r="J92" s="34"/>
      <c r="K92" s="227"/>
      <c r="L92" s="34"/>
    </row>
    <row r="93" spans="2:12" ht="33" x14ac:dyDescent="0.25">
      <c r="B93" s="34" t="s">
        <v>528</v>
      </c>
      <c r="C93" s="139"/>
      <c r="D93" s="34" t="s">
        <v>339</v>
      </c>
      <c r="E93" s="139"/>
      <c r="F93" s="34" t="s">
        <v>8</v>
      </c>
      <c r="G93" s="227"/>
      <c r="H93" s="34"/>
      <c r="I93" s="227"/>
      <c r="J93" s="34"/>
      <c r="K93" s="227"/>
      <c r="L93" s="34"/>
    </row>
    <row r="94" spans="2:12" ht="33" x14ac:dyDescent="0.25">
      <c r="B94" s="34" t="s">
        <v>529</v>
      </c>
      <c r="C94" s="139"/>
      <c r="D94" s="34" t="s">
        <v>339</v>
      </c>
      <c r="E94" s="139"/>
      <c r="F94" s="34" t="s">
        <v>8</v>
      </c>
      <c r="G94" s="227"/>
      <c r="H94" s="34"/>
      <c r="I94" s="227"/>
      <c r="J94" s="34"/>
      <c r="K94" s="227"/>
      <c r="L94" s="34"/>
    </row>
    <row r="95" spans="2:12" ht="33" x14ac:dyDescent="0.25">
      <c r="B95" s="34" t="s">
        <v>530</v>
      </c>
      <c r="C95" s="139"/>
      <c r="D95" s="34" t="s">
        <v>339</v>
      </c>
      <c r="E95" s="139"/>
      <c r="F95" s="34" t="s">
        <v>8</v>
      </c>
      <c r="G95" s="227"/>
      <c r="H95" s="34"/>
      <c r="I95" s="227"/>
      <c r="J95" s="34"/>
      <c r="K95" s="227"/>
      <c r="L95" s="34"/>
    </row>
    <row r="96" spans="2:12" ht="33" x14ac:dyDescent="0.25">
      <c r="B96" s="34" t="s">
        <v>531</v>
      </c>
      <c r="C96" s="139"/>
      <c r="D96" s="34" t="s">
        <v>339</v>
      </c>
      <c r="E96" s="139"/>
      <c r="F96" s="34" t="s">
        <v>8</v>
      </c>
      <c r="G96" s="227"/>
      <c r="H96" s="34"/>
      <c r="I96" s="227"/>
      <c r="J96" s="34"/>
      <c r="K96" s="227"/>
      <c r="L96" s="34"/>
    </row>
    <row r="97" spans="2:12" ht="33" x14ac:dyDescent="0.25">
      <c r="B97" s="34" t="s">
        <v>532</v>
      </c>
      <c r="C97" s="139"/>
      <c r="D97" s="34" t="s">
        <v>339</v>
      </c>
      <c r="E97" s="139"/>
      <c r="F97" s="34" t="s">
        <v>8</v>
      </c>
      <c r="G97" s="227"/>
      <c r="H97" s="34"/>
      <c r="I97" s="227"/>
      <c r="J97" s="34"/>
      <c r="K97" s="227"/>
      <c r="L97" s="34"/>
    </row>
    <row r="98" spans="2:12" ht="33" x14ac:dyDescent="0.25">
      <c r="B98" s="34" t="s">
        <v>533</v>
      </c>
      <c r="C98" s="139"/>
      <c r="D98" s="34" t="s">
        <v>339</v>
      </c>
      <c r="E98" s="139"/>
      <c r="F98" s="34" t="s">
        <v>8</v>
      </c>
      <c r="G98" s="227"/>
      <c r="H98" s="34"/>
      <c r="I98" s="227"/>
      <c r="J98" s="34"/>
      <c r="K98" s="227"/>
      <c r="L98" s="34"/>
    </row>
    <row r="99" spans="2:12" ht="33" x14ac:dyDescent="0.25">
      <c r="B99" s="34" t="s">
        <v>534</v>
      </c>
      <c r="C99" s="139"/>
      <c r="D99" s="34" t="s">
        <v>339</v>
      </c>
      <c r="E99" s="139"/>
      <c r="F99" s="34" t="s">
        <v>8</v>
      </c>
      <c r="G99" s="227"/>
      <c r="H99" s="34"/>
      <c r="I99" s="227"/>
      <c r="J99" s="34"/>
      <c r="K99" s="227"/>
      <c r="L99" s="34"/>
    </row>
    <row r="100" spans="2:12" ht="33" x14ac:dyDescent="0.25">
      <c r="B100" s="34" t="s">
        <v>535</v>
      </c>
      <c r="C100" s="139"/>
      <c r="D100" s="34" t="s">
        <v>339</v>
      </c>
      <c r="E100" s="139"/>
      <c r="F100" s="34" t="s">
        <v>8</v>
      </c>
      <c r="G100" s="227"/>
      <c r="H100" s="34"/>
      <c r="I100" s="227"/>
      <c r="J100" s="34"/>
      <c r="K100" s="227"/>
      <c r="L100" s="34"/>
    </row>
    <row r="101" spans="2:12" ht="33" x14ac:dyDescent="0.25">
      <c r="B101" s="34" t="s">
        <v>536</v>
      </c>
      <c r="C101" s="139"/>
      <c r="D101" s="34" t="s">
        <v>339</v>
      </c>
      <c r="E101" s="139"/>
      <c r="F101" s="34" t="s">
        <v>8</v>
      </c>
      <c r="G101" s="227"/>
      <c r="H101" s="34"/>
      <c r="I101" s="227"/>
      <c r="J101" s="34"/>
      <c r="K101" s="227"/>
      <c r="L101" s="34"/>
    </row>
    <row r="102" spans="2:12" ht="33" x14ac:dyDescent="0.25">
      <c r="B102" s="34" t="s">
        <v>537</v>
      </c>
      <c r="C102" s="139"/>
      <c r="D102" s="34" t="s">
        <v>339</v>
      </c>
      <c r="E102" s="139"/>
      <c r="F102" s="34" t="s">
        <v>8</v>
      </c>
      <c r="G102" s="227"/>
      <c r="H102" s="34"/>
      <c r="I102" s="227"/>
      <c r="J102" s="34"/>
      <c r="K102" s="227"/>
      <c r="L102" s="34"/>
    </row>
    <row r="103" spans="2:12" ht="33" x14ac:dyDescent="0.25">
      <c r="B103" s="34" t="s">
        <v>538</v>
      </c>
      <c r="C103" s="139"/>
      <c r="D103" s="34" t="s">
        <v>339</v>
      </c>
      <c r="E103" s="139"/>
      <c r="F103" s="34" t="s">
        <v>8</v>
      </c>
      <c r="G103" s="227"/>
      <c r="H103" s="34"/>
      <c r="I103" s="227"/>
      <c r="J103" s="34"/>
      <c r="K103" s="227"/>
      <c r="L103" s="34"/>
    </row>
    <row r="104" spans="2:12" ht="33" x14ac:dyDescent="0.25">
      <c r="B104" s="34" t="s">
        <v>539</v>
      </c>
      <c r="C104" s="139"/>
      <c r="D104" s="34" t="s">
        <v>339</v>
      </c>
      <c r="E104" s="139"/>
      <c r="F104" s="34" t="s">
        <v>8</v>
      </c>
      <c r="G104" s="227"/>
      <c r="H104" s="34"/>
      <c r="I104" s="227"/>
      <c r="J104" s="34"/>
      <c r="K104" s="227"/>
      <c r="L104" s="34"/>
    </row>
  </sheetData>
  <sheetProtection password="FDF3" sheet="1" objects="1" scenarios="1"/>
  <dataValidations xWindow="55" yWindow="416" count="3">
    <dataValidation type="list" showInputMessage="1" showErrorMessage="1" prompt="- bitte wählen -" sqref="D5:D1048576">
      <formula1>"Definitionen, Allgemeine Angaben, Niederspannung, Mittelspannung, Abweichungen VU 2013, Abweichungen VU 2014, Abweichungen VU 2015, Erläuterungen des E-VNB"</formula1>
    </dataValidation>
    <dataValidation type="list" showInputMessage="1" showErrorMessage="1" prompt="- bitte wählen -" sqref="F6:F1048576">
      <formula1>#REF!</formula1>
    </dataValidation>
    <dataValidation type="list" showInputMessage="1" showErrorMessage="1" prompt="- bitte wählen -" sqref="F5">
      <formula1>$O$6:$O$17</formula1>
    </dataValidation>
  </dataValidations>
  <printOptions horizontalCentered="1"/>
  <pageMargins left="0.19685039370078741" right="0.19685039370078741" top="0.78740157480314965" bottom="0.78740157480314965" header="0.31496062992125984" footer="0.31496062992125984"/>
  <pageSetup paperSize="9" scale="41" fitToHeight="0" orientation="landscape" r:id="rId1"/>
  <headerFooter>
    <oddFooter>&amp;L&amp;"Segoe UI,Standard"&amp;9&amp;Z&amp;F\&amp;A&amp;R&amp;"Segoe UI,Standard"&amp;9&amp;D
Seite &amp;P von &amp;N</oddFooter>
  </headerFooter>
  <ignoredErrors>
    <ignoredError sqref="B5:B104" numberStoredAsText="1"/>
  </ignoredErrors>
  <extLst>
    <ext xmlns:x14="http://schemas.microsoft.com/office/spreadsheetml/2009/9/main" uri="{CCE6A557-97BC-4b89-ADB6-D9C93CAAB3DF}">
      <x14:dataValidations xmlns:xm="http://schemas.microsoft.com/office/excel/2006/main" xWindow="55" yWindow="416" count="1">
        <x14:dataValidation type="list" showInputMessage="1" showErrorMessage="1" prompt="- bitte wählen -">
          <x14:formula1>
            <xm:f>'1_Allgemeine_Angaben'!$D$12:$D$23</xm:f>
          </x14:formula1>
          <xm:sqref>F5:F1048576</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9</vt:i4>
      </vt:variant>
    </vt:vector>
  </HeadingPairs>
  <TitlesOfParts>
    <vt:vector size="17" baseType="lpstr">
      <vt:lpstr>0_Datendefinitionen</vt:lpstr>
      <vt:lpstr>1_Allgemeine_Angaben</vt:lpstr>
      <vt:lpstr>2_Niederspannung</vt:lpstr>
      <vt:lpstr>3_Mittelspannung</vt:lpstr>
      <vt:lpstr>4_Abweichungen_2013</vt:lpstr>
      <vt:lpstr>5_Abweichungen_2014</vt:lpstr>
      <vt:lpstr>6_Abweichungen_2015</vt:lpstr>
      <vt:lpstr>7_Erläuterungen_des_E-VNB</vt:lpstr>
      <vt:lpstr>'0_Datendefinitionen'!_GoBack</vt:lpstr>
      <vt:lpstr>'0_Datendefinitionen'!Druckbereich</vt:lpstr>
      <vt:lpstr>'1_Allgemeine_Angaben'!Druckbereich</vt:lpstr>
      <vt:lpstr>'2_Niederspannung'!Druckbereich</vt:lpstr>
      <vt:lpstr>'3_Mittelspannung'!Druckbereich</vt:lpstr>
      <vt:lpstr>'4_Abweichungen_2013'!Druckbereich</vt:lpstr>
      <vt:lpstr>'5_Abweichungen_2014'!Druckbereich</vt:lpstr>
      <vt:lpstr>'6_Abweichungen_2015'!Druckbereich</vt:lpstr>
      <vt:lpstr>'7_Erläuterungen_des_E-VNB'!Druckbereich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2015-10-04T20:42:45Z</dcterms:created>
  <dcterms:modified xsi:type="dcterms:W3CDTF">2016-03-30T12:25:50Z</dcterms:modified>
</cp:coreProperties>
</file>