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22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<sst xmlns="http://schemas.openxmlformats.org/spreadsheetml/2006/main" count="264" uniqueCount="234">
  <si>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</si>
  <si>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</si>
  <si>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</si>
  <si>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</si>
  <si>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</si>
  <si>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</si>
  <si>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</si>
  <si>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</si>
  <si>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</si>
  <si>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</si>
  <si>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</si>
  <si>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</si>
  <si>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</si>
  <si>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</si>
  <si>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</si>
  <si>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</si>
  <si>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</si>
  <si>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</si>
  <si>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</si>
  <si>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</si>
  <si>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</si>
  <si>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</si>
  <si>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</si>
  <si>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</si>
  <si>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</si>
  <si>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</si>
  <si>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</si>
  <si>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</si>
  <si>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</si>
  <si>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</si>
  <si>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</si>
  <si>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</si>
  <si>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</si>
  <si>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</si>
  <si>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</si>
  <si>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</si>
  <si>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</si>
  <si>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</si>
  <si>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</si>
  <si>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</si>
  <si>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</si>
  <si>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</si>
  <si>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</si>
  <si>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</si>
  <si>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</si>
  <si>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</si>
  <si>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</si>
  <si>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</si>
  <si>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</si>
  <si>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</si>
  <si>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</si>
  <si>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</si>
  <si>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</si>
  <si>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</si>
  <si>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</si>
  <si>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</si>
  <si>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</si>
  <si>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</si>
  <si>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</si>
  <si>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</si>
  <si>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</si>
  <si>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</si>
  <si>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</si>
  <si>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</si>
  <si>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</si>
  <si>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</si>
  <si>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</si>
  <si>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</si>
  <si>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</si>
  <si>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</si>
  <si>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</si>
  <si>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</si>
  <si>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</si>
  <si>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</si>
  <si>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</si>
  <si>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</si>
  <si>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</si>
  <si>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</si>
  <si>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</si>
  <si>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</si>
  <si>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</si>
  <si>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</si>
  <si>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</si>
  <si>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</si>
  <si>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</si>
  <si>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</si>
  <si>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</si>
  <si>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</si>
  <si>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</si>
  <si>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</si>
  <si>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</si>
  <si>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</si>
  <si>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</si>
  <si>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</si>
  <si>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</si>
  <si>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</si>
  <si>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</si>
  <si>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</si>
  <si>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</si>
  <si>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</si>
  <si>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</si>
  <si>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</si>
  <si>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</si>
  <si>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</si>
  <si>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</si>
  <si>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</si>
  <si>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</si>
  <si>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</si>
  <si>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</si>
  <si>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</si>
  <si>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</si>
  <si>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</si>
  <si>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</si>
  <si>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</si>
  <si>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</si>
  <si>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</si>
  <si>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</si>
  <si>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</si>
  <si>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</si>
  <si>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</si>
  <si>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</si>
  <si>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</si>
  <si>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</si>
  <si>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</si>
  <si>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</si>
  <si>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</si>
  <si>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</si>
  <si>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</si>
  <si>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</si>
  <si>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</si>
  <si>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</si>
  <si>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</si>
  <si>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</si>
  <si>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</si>
  <si>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</si>
  <si>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</si>
  <si>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</si>
  <si>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</si>
  <si>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</si>
  <si>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</si>
  <si>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</si>
  <si>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</si>
  <si>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</si>
  <si>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</si>
  <si>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</si>
  <si>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</si>
  <si>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</si>
  <si>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</si>
  <si>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</si>
  <si>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</si>
  <si>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</si>
  <si>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</si>
  <si>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</si>
  <si>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</si>
  <si>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</si>
  <si>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</si>
  <si>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</si>
  <si>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</si>
  <si>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</si>
  <si>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</si>
  <si>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</si>
  <si>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</si>
  <si>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</si>
  <si>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</si>
  <si>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</si>
  <si>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</si>
  <si>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</si>
  <si>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</si>
  <si>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</si>
  <si>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</si>
  <si>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</si>
  <si>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</si>
  <si>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</si>
  <si>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</si>
  <si>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</si>
  <si>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</si>
  <si>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</si>
  <si>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</si>
  <si>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</si>
  <si>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</si>
  <si>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</si>
  <si>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</si>
  <si>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Allgemein</t>
  </si>
  <si>
    <t xml:space="preserve">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t>
  </si>
  <si>
    <t>EVI Energieversorgung Hildesheim GmbH &amp; Co. KG</t>
  </si>
  <si>
    <t>Allgemein 2</t>
  </si>
  <si>
    <t>Allgemein 3</t>
  </si>
  <si>
    <t>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t>
  </si>
  <si>
    <t>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
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t>
  </si>
  <si>
    <t xml:space="preserve">Allgemein 4 </t>
  </si>
  <si>
    <t xml:space="preserve">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</si>
  <si>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</si>
  <si>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Regulierungsperiode 1</t>
  </si>
  <si>
    <t>Verkürzung Regulierungsperiode 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</si>
  <si>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t>
  </si>
  <si>
    <t>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t>
  </si>
  <si>
    <t>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</si>
  <si>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 xml:space="preserve">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t>
  </si>
  <si>
    <t>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t>
  </si>
  <si>
    <t>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</si>
  <si>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</si>
  <si>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</si>
  <si>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</si>
  <si>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Verkürzung Regulierungsperiode 3</t>
  </si>
  <si>
    <t>Verkürzung Regulierungsperiode 4</t>
  </si>
  <si>
    <t>Verkürzung Regulierungsperiode 5</t>
  </si>
  <si>
    <t>Verkürzung Regulierungsperiode 6</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</si>
  <si>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</si>
  <si>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 xml:space="preserve">Maßstäbe zur Anerkennung des Ausgangsniveaus </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</si>
  <si>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</si>
  <si>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</si>
  <si>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</si>
  <si>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t>
  </si>
  <si>
    <t>Besonderheiten des Basisjahres 1</t>
  </si>
  <si>
    <t>Besonderheiten des Basisjahres 2</t>
  </si>
  <si>
    <t>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</si>
  <si>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Verbraucherpreisgesamtindex und genereller sektoraler Produktivitätsfaktor (Teil 1/2)</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</si>
  <si>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</si>
  <si>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Verbraucherpreisgesamtindex und genereller sektoraler Produktivitätsfaktor (Teil 2/2)
(4. Absatz Gas)</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</si>
  <si>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</si>
  <si>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t>
  </si>
  <si>
    <t>Festlegung von Kosten nach MsbG als KAnEu 1
(Strom)</t>
  </si>
  <si>
    <t>Festlegung von Kosten nach MsbG als KAnEu 2
(Strom)</t>
  </si>
  <si>
    <t xml:space="preserve">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</si>
  <si>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Personalzusatzkosten als KAnEu 1</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</si>
  <si>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t>
  </si>
  <si>
    <t>Personalzusatzkosten als KAnEu 2</t>
  </si>
  <si>
    <t>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</si>
  <si>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t>
  </si>
  <si>
    <t>Effizienzvergleich 2
(Strom)</t>
  </si>
  <si>
    <t>Effizienzvergleich 1
(Strom)</t>
  </si>
  <si>
    <t xml:space="preserve">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t>
  </si>
  <si>
    <t>Effizienzvergleich 3
(Strom)</t>
  </si>
  <si>
    <t>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</si>
</sst>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0" fontId="12" fillId="0" borderId="1" xfId="0" applyFont="1" applyBorder="1" applyAlignment="1" applyProtection="1">
      <alignment vertical="top"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ont>
        <b/>
        <i val="0"/>
      </font>
      <fill>
        <patternFill>
          <bgColor rgb="FFFFCCCC"/>
        </patternFill>
      </fill>
    </dxf>
    <dxf>
      <fill>
        <patternFill>
          <bgColor theme="9" tint="-0.24994659260841701"/>
        </patternFill>
      </fill>
    </dxf>
    <dxf>
      <fill>
        <patternFill>
          <bgColor theme="5" tint="0.79998168889431442"/>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16</xdr:row>
      <xdr:rowOff>63501</xdr:rowOff>
    </xdr:from>
    <xdr:to>
      <xdr:col>5</xdr:col>
      <xdr:colOff>2299317</xdr:colOff>
      <xdr:row>16</xdr:row>
      <xdr:rowOff>815238</xdr:rowOff>
    </xdr:to>
    <xdr:pic>
      <xdr:nvPicPr>
        <xdr:cNvPr id="2" name="Grafik 1">
          <a:extLst>
            <a:ext uri="{FF2B5EF4-FFF2-40B4-BE49-F238E27FC236}">
              <a16:creationId xmlns:a16="http://schemas.microsoft.com/office/drawing/2014/main" id="{3ABD35E7-9B52-4399-9982-EC30E103BC18}"/>
            </a:ext>
          </a:extLst>
        </xdr:cNvPr>
        <xdr:cNvPicPr>
          <a:picLocks noChangeAspect="1"/>
        </xdr:cNvPicPr>
      </xdr:nvPicPr>
      <xdr:blipFill>
        <a:blip xmlns:r="http://schemas.openxmlformats.org/officeDocument/2006/relationships" r:embed="rId1"/>
        <a:stretch>
          <a:fillRect/>
        </a:stretch>
      </xdr:blipFill>
      <xdr:spPr>
        <a:xfrm>
          <a:off x="5227109" y="8655051"/>
          <a:ext cx="2225233" cy="755970"/>
        </a:xfrm>
        <a:prstGeom prst="rect">
          <a:avLst/>
        </a:prstGeom>
      </xdr:spPr>
    </xdr:pic>
    <xdr:clientData/>
  </xdr:twoCellAnchor>
  <xdr:twoCellAnchor editAs="oneCell">
    <xdr:from>
      <xdr:col>5</xdr:col>
      <xdr:colOff>10584</xdr:colOff>
      <xdr:row>16</xdr:row>
      <xdr:rowOff>1471084</xdr:rowOff>
    </xdr:from>
    <xdr:to>
      <xdr:col>5</xdr:col>
      <xdr:colOff>3873500</xdr:colOff>
      <xdr:row>16</xdr:row>
      <xdr:rowOff>2088470</xdr:rowOff>
    </xdr:to>
    <xdr:pic>
      <xdr:nvPicPr>
        <xdr:cNvPr id="3" name="Grafik 2">
          <a:extLst>
            <a:ext uri="{FF2B5EF4-FFF2-40B4-BE49-F238E27FC236}">
              <a16:creationId xmlns:a16="http://schemas.microsoft.com/office/drawing/2014/main" id="{B69F8595-B7E3-4B60-BF1A-6CE41C4B6E08}"/>
            </a:ext>
          </a:extLst>
        </xdr:cNvPr>
        <xdr:cNvPicPr>
          <a:picLocks noChangeAspect="1"/>
        </xdr:cNvPicPr>
      </xdr:nvPicPr>
      <xdr:blipFill>
        <a:blip xmlns:r="http://schemas.openxmlformats.org/officeDocument/2006/relationships" r:embed="rId2"/>
        <a:stretch>
          <a:fillRect/>
        </a:stretch>
      </xdr:blipFill>
      <xdr:spPr>
        <a:xfrm>
          <a:off x="5163609" y="10062634"/>
          <a:ext cx="3862916" cy="621619"/>
        </a:xfrm>
        <a:prstGeom prst="rect">
          <a:avLst/>
        </a:prstGeom>
      </xdr:spPr>
    </xdr:pic>
    <xdr:clientData/>
  </xdr:twoCellAnchor>
  <xdr:twoCellAnchor editAs="oneCell">
    <xdr:from>
      <xdr:col>5</xdr:col>
      <xdr:colOff>87313</xdr:colOff>
      <xdr:row>16</xdr:row>
      <xdr:rowOff>3293913</xdr:rowOff>
    </xdr:from>
    <xdr:to>
      <xdr:col>5</xdr:col>
      <xdr:colOff>4860895</xdr:colOff>
      <xdr:row>16</xdr:row>
      <xdr:rowOff>3643279</xdr:rowOff>
    </xdr:to>
    <xdr:pic>
      <xdr:nvPicPr>
        <xdr:cNvPr id="4" name="Grafik 3">
          <a:extLst>
            <a:ext uri="{FF2B5EF4-FFF2-40B4-BE49-F238E27FC236}">
              <a16:creationId xmlns:a16="http://schemas.microsoft.com/office/drawing/2014/main" id="{F508CEC4-E49D-41FA-9B9E-D99D4C33BB56}"/>
            </a:ext>
          </a:extLst>
        </xdr:cNvPr>
        <xdr:cNvPicPr>
          <a:picLocks noChangeAspect="1"/>
        </xdr:cNvPicPr>
      </xdr:nvPicPr>
      <xdr:blipFill>
        <a:blip xmlns:r="http://schemas.openxmlformats.org/officeDocument/2006/relationships" r:embed="rId3"/>
        <a:stretch>
          <a:fillRect/>
        </a:stretch>
      </xdr:blipFill>
      <xdr:spPr>
        <a:xfrm>
          <a:off x="5240338" y="11885463"/>
          <a:ext cx="4773582" cy="353599"/>
        </a:xfrm>
        <a:prstGeom prst="rect">
          <a:avLst/>
        </a:prstGeom>
      </xdr:spPr>
    </xdr:pic>
    <xdr:clientData/>
  </xdr:twoCellAnchor>
  <xdr:twoCellAnchor editAs="oneCell">
    <xdr:from>
      <xdr:col>5</xdr:col>
      <xdr:colOff>74084</xdr:colOff>
      <xdr:row>16</xdr:row>
      <xdr:rowOff>63501</xdr:rowOff>
    </xdr:from>
    <xdr:to>
      <xdr:col>5</xdr:col>
      <xdr:colOff>2299317</xdr:colOff>
      <xdr:row>16</xdr:row>
      <xdr:rowOff>820529</xdr:rowOff>
    </xdr:to>
    <xdr:pic>
      <xdr:nvPicPr>
        <xdr:cNvPr id="5" name="Grafik 4">
          <a:extLst>
            <a:ext uri="{FF2B5EF4-FFF2-40B4-BE49-F238E27FC236}">
              <a16:creationId xmlns:a16="http://schemas.microsoft.com/office/drawing/2014/main" id="{D9ADF49E-2025-4A2D-A2E5-F69BCAEBBEB4}"/>
            </a:ext>
          </a:extLst>
        </xdr:cNvPr>
        <xdr:cNvPicPr>
          <a:picLocks noChangeAspect="1"/>
        </xdr:cNvPicPr>
      </xdr:nvPicPr>
      <xdr:blipFill>
        <a:blip xmlns:r="http://schemas.openxmlformats.org/officeDocument/2006/relationships" r:embed="rId1"/>
        <a:stretch>
          <a:fillRect/>
        </a:stretch>
      </xdr:blipFill>
      <xdr:spPr>
        <a:xfrm>
          <a:off x="5227109" y="8655051"/>
          <a:ext cx="2225233" cy="757028"/>
        </a:xfrm>
        <a:prstGeom prst="rect">
          <a:avLst/>
        </a:prstGeom>
      </xdr:spPr>
    </xdr:pic>
    <xdr:clientData/>
  </xdr:twoCellAnchor>
  <xdr:twoCellAnchor editAs="oneCell">
    <xdr:from>
      <xdr:col>5</xdr:col>
      <xdr:colOff>10584</xdr:colOff>
      <xdr:row>16</xdr:row>
      <xdr:rowOff>1471084</xdr:rowOff>
    </xdr:from>
    <xdr:to>
      <xdr:col>5</xdr:col>
      <xdr:colOff>3873500</xdr:colOff>
      <xdr:row>16</xdr:row>
      <xdr:rowOff>2093761</xdr:rowOff>
    </xdr:to>
    <xdr:pic>
      <xdr:nvPicPr>
        <xdr:cNvPr id="6" name="Grafik 5">
          <a:extLst>
            <a:ext uri="{FF2B5EF4-FFF2-40B4-BE49-F238E27FC236}">
              <a16:creationId xmlns:a16="http://schemas.microsoft.com/office/drawing/2014/main" id="{175EFD25-C201-4B9F-817C-98FE488C4DBE}"/>
            </a:ext>
          </a:extLst>
        </xdr:cNvPr>
        <xdr:cNvPicPr>
          <a:picLocks noChangeAspect="1"/>
        </xdr:cNvPicPr>
      </xdr:nvPicPr>
      <xdr:blipFill>
        <a:blip xmlns:r="http://schemas.openxmlformats.org/officeDocument/2006/relationships" r:embed="rId2"/>
        <a:stretch>
          <a:fillRect/>
        </a:stretch>
      </xdr:blipFill>
      <xdr:spPr>
        <a:xfrm>
          <a:off x="5163609" y="8872009"/>
          <a:ext cx="3862916" cy="622677"/>
        </a:xfrm>
        <a:prstGeom prst="rect">
          <a:avLst/>
        </a:prstGeom>
      </xdr:spPr>
    </xdr:pic>
    <xdr:clientData/>
  </xdr:twoCellAnchor>
  <xdr:twoCellAnchor editAs="oneCell">
    <xdr:from>
      <xdr:col>5</xdr:col>
      <xdr:colOff>87313</xdr:colOff>
      <xdr:row>16</xdr:row>
      <xdr:rowOff>3293913</xdr:rowOff>
    </xdr:from>
    <xdr:to>
      <xdr:col>5</xdr:col>
      <xdr:colOff>4860895</xdr:colOff>
      <xdr:row>16</xdr:row>
      <xdr:rowOff>3648570</xdr:rowOff>
    </xdr:to>
    <xdr:pic>
      <xdr:nvPicPr>
        <xdr:cNvPr id="7" name="Grafik 6">
          <a:extLst>
            <a:ext uri="{FF2B5EF4-FFF2-40B4-BE49-F238E27FC236}">
              <a16:creationId xmlns:a16="http://schemas.microsoft.com/office/drawing/2014/main" id="{A281750A-9FA7-40F2-832E-D1A4F9DBCEF6}"/>
            </a:ext>
          </a:extLst>
        </xdr:cNvPr>
        <xdr:cNvPicPr>
          <a:picLocks noChangeAspect="1"/>
        </xdr:cNvPicPr>
      </xdr:nvPicPr>
      <xdr:blipFill>
        <a:blip xmlns:r="http://schemas.openxmlformats.org/officeDocument/2006/relationships" r:embed="rId3"/>
        <a:stretch>
          <a:fillRect/>
        </a:stretch>
      </xdr:blipFill>
      <xdr:spPr>
        <a:xfrm>
          <a:off x="5240338" y="8866038"/>
          <a:ext cx="4773582" cy="354657"/>
        </a:xfrm>
        <a:prstGeom prst="rect">
          <a:avLst/>
        </a:prstGeom>
      </xdr:spPr>
    </xdr:pic>
    <xdr:clientData/>
  </xdr:twoCellAnchor>
  <xdr:twoCellAnchor editAs="oneCell">
    <xdr:from>
      <xdr:col>4</xdr:col>
      <xdr:colOff>2694771</xdr:colOff>
      <xdr:row>21</xdr:row>
      <xdr:rowOff>3134532</xdr:rowOff>
    </xdr:from>
    <xdr:to>
      <xdr:col>5</xdr:col>
      <xdr:colOff>4718176</xdr:colOff>
      <xdr:row>21</xdr:row>
      <xdr:rowOff>3483898</xdr:rowOff>
    </xdr:to>
    <xdr:pic>
      <xdr:nvPicPr>
        <xdr:cNvPr id="8" name="Grafik 7">
          <a:extLst>
            <a:ext uri="{FF2B5EF4-FFF2-40B4-BE49-F238E27FC236}">
              <a16:creationId xmlns:a16="http://schemas.microsoft.com/office/drawing/2014/main" id="{F60891E9-46FD-4463-9904-EE41110F9CBC}"/>
            </a:ext>
          </a:extLst>
        </xdr:cNvPr>
        <xdr:cNvPicPr>
          <a:picLocks noChangeAspect="1"/>
        </xdr:cNvPicPr>
      </xdr:nvPicPr>
      <xdr:blipFill>
        <a:blip xmlns:r="http://schemas.openxmlformats.org/officeDocument/2006/relationships" r:embed="rId4"/>
        <a:stretch>
          <a:fillRect/>
        </a:stretch>
      </xdr:blipFill>
      <xdr:spPr>
        <a:xfrm>
          <a:off x="5095071" y="14107332"/>
          <a:ext cx="4776131" cy="353599"/>
        </a:xfrm>
        <a:prstGeom prst="rect">
          <a:avLst/>
        </a:prstGeom>
      </xdr:spPr>
    </xdr:pic>
    <xdr:clientData/>
  </xdr:twoCellAnchor>
  <xdr:twoCellAnchor editAs="oneCell">
    <xdr:from>
      <xdr:col>5</xdr:col>
      <xdr:colOff>67077</xdr:colOff>
      <xdr:row>21</xdr:row>
      <xdr:rowOff>1462289</xdr:rowOff>
    </xdr:from>
    <xdr:to>
      <xdr:col>5</xdr:col>
      <xdr:colOff>6227165</xdr:colOff>
      <xdr:row>21</xdr:row>
      <xdr:rowOff>2343963</xdr:rowOff>
    </xdr:to>
    <xdr:pic>
      <xdr:nvPicPr>
        <xdr:cNvPr id="9" name="Grafik 8">
          <a:extLst>
            <a:ext uri="{FF2B5EF4-FFF2-40B4-BE49-F238E27FC236}">
              <a16:creationId xmlns:a16="http://schemas.microsoft.com/office/drawing/2014/main" id="{84FC6625-E2F0-4293-84DA-B5D4F27FD120}"/>
            </a:ext>
          </a:extLst>
        </xdr:cNvPr>
        <xdr:cNvPicPr>
          <a:picLocks noChangeAspect="1"/>
        </xdr:cNvPicPr>
      </xdr:nvPicPr>
      <xdr:blipFill>
        <a:blip xmlns:r="http://schemas.openxmlformats.org/officeDocument/2006/relationships" r:embed="rId5"/>
        <a:stretch>
          <a:fillRect/>
        </a:stretch>
      </xdr:blipFill>
      <xdr:spPr>
        <a:xfrm>
          <a:off x="5220102" y="12435089"/>
          <a:ext cx="6160088" cy="890141"/>
        </a:xfrm>
        <a:prstGeom prst="rect">
          <a:avLst/>
        </a:prstGeom>
      </xdr:spPr>
    </xdr:pic>
    <xdr:clientData/>
  </xdr:twoCellAnchor>
  <xdr:twoCellAnchor editAs="oneCell">
    <xdr:from>
      <xdr:col>4</xdr:col>
      <xdr:colOff>2694771</xdr:colOff>
      <xdr:row>21</xdr:row>
      <xdr:rowOff>3134532</xdr:rowOff>
    </xdr:from>
    <xdr:to>
      <xdr:col>5</xdr:col>
      <xdr:colOff>4718176</xdr:colOff>
      <xdr:row>21</xdr:row>
      <xdr:rowOff>3483898</xdr:rowOff>
    </xdr:to>
    <xdr:pic>
      <xdr:nvPicPr>
        <xdr:cNvPr id="10" name="Grafik 9">
          <a:extLst>
            <a:ext uri="{FF2B5EF4-FFF2-40B4-BE49-F238E27FC236}">
              <a16:creationId xmlns:a16="http://schemas.microsoft.com/office/drawing/2014/main" id="{8162223F-56BF-4BB9-B0D6-83D2797A63DE}"/>
            </a:ext>
          </a:extLst>
        </xdr:cNvPr>
        <xdr:cNvPicPr>
          <a:picLocks noChangeAspect="1"/>
        </xdr:cNvPicPr>
      </xdr:nvPicPr>
      <xdr:blipFill>
        <a:blip xmlns:r="http://schemas.openxmlformats.org/officeDocument/2006/relationships" r:embed="rId4"/>
        <a:stretch>
          <a:fillRect/>
        </a:stretch>
      </xdr:blipFill>
      <xdr:spPr>
        <a:xfrm>
          <a:off x="5095071" y="14107332"/>
          <a:ext cx="4776131" cy="353599"/>
        </a:xfrm>
        <a:prstGeom prst="rect">
          <a:avLst/>
        </a:prstGeom>
      </xdr:spPr>
    </xdr:pic>
    <xdr:clientData/>
  </xdr:twoCellAnchor>
  <xdr:twoCellAnchor editAs="oneCell">
    <xdr:from>
      <xdr:col>5</xdr:col>
      <xdr:colOff>53662</xdr:colOff>
      <xdr:row>21</xdr:row>
      <xdr:rowOff>4115969</xdr:rowOff>
    </xdr:from>
    <xdr:to>
      <xdr:col>5</xdr:col>
      <xdr:colOff>6519930</xdr:colOff>
      <xdr:row>21</xdr:row>
      <xdr:rowOff>4934391</xdr:rowOff>
    </xdr:to>
    <xdr:pic>
      <xdr:nvPicPr>
        <xdr:cNvPr id="11" name="Grafik 10">
          <a:extLst>
            <a:ext uri="{FF2B5EF4-FFF2-40B4-BE49-F238E27FC236}">
              <a16:creationId xmlns:a16="http://schemas.microsoft.com/office/drawing/2014/main" id="{A0FF87F4-35AD-4FA1-ACB0-28524B2C0478}"/>
            </a:ext>
          </a:extLst>
        </xdr:cNvPr>
        <xdr:cNvPicPr>
          <a:picLocks noChangeAspect="1"/>
        </xdr:cNvPicPr>
      </xdr:nvPicPr>
      <xdr:blipFill>
        <a:blip xmlns:r="http://schemas.openxmlformats.org/officeDocument/2006/relationships" r:embed="rId6"/>
        <a:stretch>
          <a:fillRect/>
        </a:stretch>
      </xdr:blipFill>
      <xdr:spPr>
        <a:xfrm>
          <a:off x="5206687" y="1508876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10"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5" t="s">
        <v>29</v>
      </c>
      <c r="B1" s="76"/>
      <c r="C1" s="76"/>
      <c r="D1" s="77"/>
    </row>
    <row r="2" spans="1:5" ht="16.5" x14ac:dyDescent="0.3">
      <c r="A2" s="85"/>
      <c r="B2" s="86"/>
      <c r="C2" s="86"/>
      <c r="D2" s="87"/>
    </row>
    <row r="3" spans="1:5" ht="18.75" x14ac:dyDescent="0.3">
      <c r="A3" s="88" t="s">
        <v>28</v>
      </c>
      <c r="B3" s="89"/>
      <c r="C3" s="40"/>
      <c r="D3" s="41"/>
    </row>
    <row r="4" spans="1:5" ht="17.25" x14ac:dyDescent="0.3">
      <c r="A4" s="42"/>
      <c r="B4" s="43"/>
      <c r="C4" s="43"/>
      <c r="D4" s="44"/>
    </row>
    <row r="5" spans="1:5" ht="18.75" x14ac:dyDescent="0.35">
      <c r="A5" s="45" t="s">
        <v>89</v>
      </c>
      <c r="B5" s="46"/>
      <c r="C5" s="46"/>
      <c r="D5" s="47"/>
    </row>
    <row r="6" spans="1:5" ht="34.5" customHeight="1" x14ac:dyDescent="0.25">
      <c r="A6" s="92" t="s">
        <v>90</v>
      </c>
      <c r="B6" s="93"/>
      <c r="C6" s="93"/>
      <c r="D6" s="94"/>
    </row>
    <row r="7" spans="1:5" ht="11.25" customHeight="1" x14ac:dyDescent="0.25">
      <c r="A7" s="92"/>
      <c r="B7" s="93"/>
      <c r="C7" s="93"/>
      <c r="D7" s="94"/>
    </row>
    <row r="8" spans="1:5" ht="17.25" customHeight="1" x14ac:dyDescent="0.25">
      <c r="A8" s="92"/>
      <c r="B8" s="93"/>
      <c r="C8" s="93"/>
      <c r="D8" s="94"/>
    </row>
    <row r="9" spans="1:5" ht="15" customHeight="1" x14ac:dyDescent="0.25">
      <c r="A9" s="92"/>
      <c r="B9" s="93"/>
      <c r="C9" s="93"/>
      <c r="D9" s="94"/>
    </row>
    <row r="10" spans="1:5" ht="18.75" x14ac:dyDescent="0.35">
      <c r="A10" s="45" t="s">
        <v>0</v>
      </c>
      <c r="B10" s="46"/>
      <c r="C10" s="46"/>
      <c r="D10" s="47"/>
    </row>
    <row r="11" spans="1:5" ht="15.75" customHeight="1" x14ac:dyDescent="0.3">
      <c r="A11" s="42"/>
      <c r="B11" s="48"/>
      <c r="C11" s="48"/>
      <c r="D11" s="44"/>
    </row>
    <row r="12" spans="1:5" ht="18" x14ac:dyDescent="0.4">
      <c r="A12" s="83" t="s">
        <v>30</v>
      </c>
      <c r="B12" s="84"/>
      <c r="C12" s="81" t="s">
        <v>184</v>
      </c>
      <c r="D12" s="82"/>
      <c r="E12" s="28"/>
    </row>
    <row r="13" spans="1:5" ht="16.5" x14ac:dyDescent="0.3">
      <c r="A13" s="49"/>
      <c r="B13" s="48"/>
      <c r="C13" s="50" t="s">
        <v>21</v>
      </c>
      <c r="D13" s="51" t="s">
        <v>34</v>
      </c>
      <c r="E13" s="28"/>
    </row>
    <row r="14" spans="1:5" ht="16.5" x14ac:dyDescent="0.3">
      <c r="A14" s="52"/>
      <c r="B14" s="48" t="s">
        <v>26</v>
      </c>
      <c r="C14" s="53"/>
      <c r="D14" s="54"/>
      <c r="E14" s="28"/>
    </row>
    <row r="15" spans="1:5" ht="16.5" x14ac:dyDescent="0.3">
      <c r="A15" s="55" t="s">
        <v>22</v>
      </c>
      <c r="B15" s="98"/>
      <c r="C15" s="56" t="s">
        <v>20</v>
      </c>
      <c r="D15" s="100"/>
      <c r="E15" s="28"/>
    </row>
    <row r="16" spans="1:5" ht="16.5" x14ac:dyDescent="0.3">
      <c r="A16" s="55" t="s">
        <v>23</v>
      </c>
      <c r="B16" s="98"/>
      <c r="C16" s="57"/>
      <c r="D16" s="101"/>
      <c r="E16" s="28"/>
    </row>
    <row r="17" spans="1:5" ht="16.5" x14ac:dyDescent="0.3">
      <c r="A17" s="55" t="s">
        <v>1</v>
      </c>
      <c r="B17" s="99"/>
      <c r="C17" s="56" t="s">
        <v>2</v>
      </c>
      <c r="D17" s="100"/>
      <c r="E17" s="28"/>
    </row>
    <row r="18" spans="1:5" ht="15.75" customHeight="1" x14ac:dyDescent="0.4">
      <c r="A18" s="58"/>
      <c r="B18" s="90" t="s">
        <v>31</v>
      </c>
      <c r="C18" s="90"/>
      <c r="D18" s="91"/>
      <c r="E18" s="28"/>
    </row>
    <row r="19" spans="1:5" ht="19.5" customHeight="1" x14ac:dyDescent="0.3">
      <c r="A19" s="59"/>
      <c r="B19" s="90"/>
      <c r="C19" s="90"/>
      <c r="D19" s="91"/>
      <c r="E19" s="28"/>
    </row>
    <row r="20" spans="1:5" ht="24.95" customHeight="1" thickBot="1" x14ac:dyDescent="0.3">
      <c r="A20" s="78" t="s">
        <v>15</v>
      </c>
      <c r="B20" s="79"/>
      <c r="C20" s="79"/>
      <c r="D20" s="8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2" t="s">
        <v>42</v>
      </c>
      <c r="B1" s="103"/>
      <c r="C1" s="103"/>
      <c r="D1" s="103"/>
      <c r="E1" s="103"/>
      <c r="F1" s="103"/>
      <c r="G1" s="104"/>
    </row>
    <row r="2" spans="1:7" ht="26.25" customHeight="1" x14ac:dyDescent="0.25">
      <c r="A2" s="95" t="str">
        <f>"Stellungnahme"&amp;": "&amp;Informationen!A5&amp;" "</f>
        <v xml:space="preserve">Stellungnahme: Festlegung RAMEN | Aktenzeichen: GBK-24-01-3#3 | Sachstand zu Tenor und Erwägungen  </v>
      </c>
      <c r="B2" s="95"/>
      <c r="C2" s="95"/>
      <c r="D2" s="95"/>
      <c r="E2" s="95"/>
      <c r="F2" s="95"/>
      <c r="G2" s="95"/>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132" x14ac:dyDescent="0.25">
      <c r="A5" s="37">
        <v>1</v>
      </c>
      <c r="B5" s="71" t="s">
        <v>172</v>
      </c>
      <c r="C5" s="38" t="str">
        <f>IF(AND(ISTEXT(B5),ISTEXT(#REF!),LEN(F5)&lt;2129),"-","!")</f>
        <v>!</v>
      </c>
      <c r="D5" s="39">
        <f>IF(CONCATENATE(E5&amp;F5&amp;G5)="",0,1)</f>
        <v>1</v>
      </c>
      <c r="E5" s="61" t="s">
        <v>182</v>
      </c>
      <c r="F5" s="62" t="s">
        <v>183</v>
      </c>
      <c r="G5" s="62"/>
    </row>
    <row r="6" spans="1:7" ht="181.5" x14ac:dyDescent="0.25">
      <c r="A6" s="37">
        <v>2</v>
      </c>
      <c r="B6" s="71" t="s">
        <v>172</v>
      </c>
      <c r="C6" s="38" t="str">
        <f>IF(AND(ISTEXT(B6),ISTEXT(#REF!),LEN(F6)&lt;2129),"-","!")</f>
        <v>!</v>
      </c>
      <c r="D6" s="39">
        <f t="shared" ref="D6:D69" si="0">IF(CONCATENATE(E6&amp;F6&amp;G6)="",0,1)</f>
        <v>1</v>
      </c>
      <c r="E6" s="61" t="s">
        <v>185</v>
      </c>
      <c r="F6" s="62" t="s">
        <v>187</v>
      </c>
      <c r="G6" s="62"/>
    </row>
    <row r="7" spans="1:7" ht="181.5" x14ac:dyDescent="0.25">
      <c r="A7" s="37">
        <v>3</v>
      </c>
      <c r="B7" s="71" t="s">
        <v>172</v>
      </c>
      <c r="C7" s="38" t="str">
        <f>IF(AND(ISTEXT(B7),ISTEXT(#REF!),LEN(F7)&lt;2129),"-","!")</f>
        <v>!</v>
      </c>
      <c r="D7" s="39">
        <f t="shared" si="0"/>
        <v>1</v>
      </c>
      <c r="E7" s="61" t="s">
        <v>186</v>
      </c>
      <c r="F7" s="62" t="s">
        <v>188</v>
      </c>
      <c r="G7" s="62"/>
    </row>
    <row r="8" spans="1:7" ht="99" x14ac:dyDescent="0.25">
      <c r="A8" s="37">
        <v>4</v>
      </c>
      <c r="B8" s="71" t="s">
        <v>172</v>
      </c>
      <c r="C8" s="38" t="str">
        <f>IF(AND(ISTEXT(B8),ISTEXT(#REF!),LEN(F8)&lt;2129),"-","!")</f>
        <v>!</v>
      </c>
      <c r="D8" s="39">
        <f t="shared" si="0"/>
        <v>1</v>
      </c>
      <c r="E8" s="61" t="s">
        <v>189</v>
      </c>
      <c r="F8" s="62" t="s">
        <v>190</v>
      </c>
      <c r="G8" s="62"/>
    </row>
    <row r="9" spans="1:7" ht="148.5" x14ac:dyDescent="0.25">
      <c r="A9" s="37">
        <v>5</v>
      </c>
      <c r="B9" s="71" t="s">
        <v>43</v>
      </c>
      <c r="C9" s="38" t="str">
        <f>IF(AND(ISTEXT(B9),ISTEXT(#REF!),LEN(F9)&lt;2129),"-","!")</f>
        <v>!</v>
      </c>
      <c r="D9" s="39">
        <f t="shared" si="0"/>
        <v>1</v>
      </c>
      <c r="E9" s="61"/>
      <c r="F9" s="62" t="s">
        <v>191</v>
      </c>
      <c r="G9" s="62"/>
    </row>
    <row r="10" spans="1:7" ht="165" x14ac:dyDescent="0.25">
      <c r="A10" s="37">
        <v>6</v>
      </c>
      <c r="B10" s="71" t="s">
        <v>44</v>
      </c>
      <c r="C10" s="38" t="str">
        <f>IF(AND(ISTEXT(B10),ISTEXT(#REF!),LEN(F10)&lt;2129),"-","!")</f>
        <v>!</v>
      </c>
      <c r="D10" s="39">
        <f t="shared" si="0"/>
        <v>1</v>
      </c>
      <c r="E10" s="61" t="s">
        <v>192</v>
      </c>
      <c r="F10" s="62" t="s">
        <v>194</v>
      </c>
      <c r="G10" s="62"/>
    </row>
    <row r="11" spans="1:7" ht="148.5" x14ac:dyDescent="0.25">
      <c r="A11" s="37">
        <v>7</v>
      </c>
      <c r="B11" s="71" t="s">
        <v>44</v>
      </c>
      <c r="C11" s="38" t="str">
        <f>IF(AND(ISTEXT(B11),ISTEXT(#REF!),LEN(F11)&lt;2129),"-","!")</f>
        <v>!</v>
      </c>
      <c r="D11" s="39">
        <f t="shared" si="0"/>
        <v>1</v>
      </c>
      <c r="E11" s="61" t="s">
        <v>193</v>
      </c>
      <c r="F11" s="62" t="s">
        <v>195</v>
      </c>
      <c r="G11" s="62"/>
    </row>
    <row r="12" spans="1:7" ht="115.5" x14ac:dyDescent="0.25">
      <c r="A12" s="37">
        <v>8</v>
      </c>
      <c r="B12" s="71" t="s">
        <v>44</v>
      </c>
      <c r="C12" s="38" t="str">
        <f>IF(AND(ISTEXT(B12),ISTEXT(#REF!),LEN(F12)&lt;2129),"-","!")</f>
        <v>!</v>
      </c>
      <c r="D12" s="39">
        <f t="shared" si="0"/>
        <v>1</v>
      </c>
      <c r="E12" s="61" t="s">
        <v>203</v>
      </c>
      <c r="F12" s="62" t="s">
        <v>196</v>
      </c>
      <c r="G12" s="62"/>
    </row>
    <row r="13" spans="1:7" ht="165" x14ac:dyDescent="0.25">
      <c r="A13" s="37">
        <v>9</v>
      </c>
      <c r="B13" s="71" t="s">
        <v>44</v>
      </c>
      <c r="C13" s="38" t="str">
        <f>IF(AND(ISTEXT(B13),ISTEXT(#REF!),LEN(F13)&lt;2129),"-","!")</f>
        <v>!</v>
      </c>
      <c r="D13" s="39">
        <f t="shared" si="0"/>
        <v>1</v>
      </c>
      <c r="E13" s="61" t="s">
        <v>204</v>
      </c>
      <c r="F13" s="62" t="s">
        <v>197</v>
      </c>
      <c r="G13" s="62"/>
    </row>
    <row r="14" spans="1:7" ht="148.5" x14ac:dyDescent="0.25">
      <c r="A14" s="37">
        <v>10</v>
      </c>
      <c r="B14" s="71" t="s">
        <v>44</v>
      </c>
      <c r="C14" s="38" t="str">
        <f>IF(AND(ISTEXT(B14),ISTEXT(#REF!),LEN(F14)&lt;2129),"-","!")</f>
        <v>!</v>
      </c>
      <c r="D14" s="39">
        <f t="shared" si="0"/>
        <v>1</v>
      </c>
      <c r="E14" s="61" t="s">
        <v>205</v>
      </c>
      <c r="F14" s="62" t="s">
        <v>198</v>
      </c>
      <c r="G14" s="62"/>
    </row>
    <row r="15" spans="1:7" ht="132" x14ac:dyDescent="0.25">
      <c r="A15" s="37">
        <v>11</v>
      </c>
      <c r="B15" s="71" t="s">
        <v>44</v>
      </c>
      <c r="C15" s="38" t="str">
        <f>IF(AND(ISTEXT(B15),ISTEXT(#REF!),LEN(F15)&lt;2129),"-","!")</f>
        <v>!</v>
      </c>
      <c r="D15" s="39">
        <f t="shared" si="0"/>
        <v>1</v>
      </c>
      <c r="E15" s="61" t="s">
        <v>206</v>
      </c>
      <c r="F15" s="62" t="s">
        <v>199</v>
      </c>
      <c r="G15" s="62"/>
    </row>
    <row r="16" spans="1:7" ht="49.5" x14ac:dyDescent="0.25">
      <c r="A16" s="37">
        <v>12</v>
      </c>
      <c r="B16" s="71" t="s">
        <v>53</v>
      </c>
      <c r="C16" s="38" t="str">
        <f>IF(AND(ISTEXT(B16),ISTEXT(#REF!),LEN(F16)&lt;2129),"-","!")</f>
        <v>!</v>
      </c>
      <c r="D16" s="39">
        <f t="shared" si="0"/>
        <v>1</v>
      </c>
      <c r="E16" s="61" t="s">
        <v>200</v>
      </c>
      <c r="F16" s="62" t="s">
        <v>201</v>
      </c>
      <c r="G16" s="62"/>
    </row>
    <row r="17" spans="1:7" ht="363" x14ac:dyDescent="0.25">
      <c r="A17" s="37">
        <v>13</v>
      </c>
      <c r="B17" s="71" t="s">
        <v>53</v>
      </c>
      <c r="C17" s="38" t="str">
        <f>IF(AND(ISTEXT(B17),ISTEXT(#REF!),LEN(F17)&lt;2129),"-","!")</f>
        <v>!</v>
      </c>
      <c r="D17" s="39">
        <f t="shared" si="0"/>
        <v>1</v>
      </c>
      <c r="E17" s="61" t="s">
        <v>202</v>
      </c>
      <c r="F17" s="62" t="s">
        <v>207</v>
      </c>
      <c r="G17" s="62"/>
    </row>
    <row r="18" spans="1:7" ht="99" x14ac:dyDescent="0.25">
      <c r="A18" s="37">
        <v>14</v>
      </c>
      <c r="B18" s="71" t="s">
        <v>61</v>
      </c>
      <c r="C18" s="38" t="str">
        <f>IF(AND(ISTEXT(B18),ISTEXT(#REF!),LEN(F18)&lt;2129),"-","!")</f>
        <v>!</v>
      </c>
      <c r="D18" s="39">
        <f t="shared" si="0"/>
        <v>1</v>
      </c>
      <c r="E18" s="61" t="s">
        <v>208</v>
      </c>
      <c r="F18" s="62" t="s">
        <v>209</v>
      </c>
      <c r="G18" s="62"/>
    </row>
    <row r="19" spans="1:7" ht="49.5" x14ac:dyDescent="0.25">
      <c r="A19" s="37">
        <v>15</v>
      </c>
      <c r="B19" s="71" t="s">
        <v>62</v>
      </c>
      <c r="C19" s="38" t="str">
        <f>IF(AND(ISTEXT(B19),ISTEXT(#REF!),LEN(F19)&lt;2129),"-","!")</f>
        <v>!</v>
      </c>
      <c r="D19" s="39">
        <f t="shared" si="0"/>
        <v>1</v>
      </c>
      <c r="E19" s="61" t="s">
        <v>210</v>
      </c>
      <c r="F19" s="62" t="s">
        <v>211</v>
      </c>
      <c r="G19" s="62"/>
    </row>
    <row r="20" spans="1:7" ht="198" x14ac:dyDescent="0.25">
      <c r="A20" s="37">
        <v>16</v>
      </c>
      <c r="B20" s="74" t="s">
        <v>64</v>
      </c>
      <c r="C20" s="38" t="str">
        <f>IF(AND(ISTEXT(B20),ISTEXT(#REF!),LEN(F20)&lt;2129),"-","!")</f>
        <v>!</v>
      </c>
      <c r="D20" s="39">
        <f t="shared" si="0"/>
        <v>1</v>
      </c>
      <c r="E20" s="61" t="s">
        <v>213</v>
      </c>
      <c r="F20" s="62" t="s">
        <v>212</v>
      </c>
      <c r="G20" s="62"/>
    </row>
    <row r="21" spans="1:7" ht="247.5" x14ac:dyDescent="0.25">
      <c r="A21" s="37">
        <v>17</v>
      </c>
      <c r="B21" s="74" t="s">
        <v>64</v>
      </c>
      <c r="C21" s="38" t="str">
        <f>IF(AND(ISTEXT(B21),ISTEXT(#REF!),LEN(F21)&lt;2129),"-","!")</f>
        <v>!</v>
      </c>
      <c r="D21" s="39">
        <f t="shared" si="0"/>
        <v>1</v>
      </c>
      <c r="E21" s="61" t="s">
        <v>214</v>
      </c>
      <c r="F21" s="62" t="s">
        <v>215</v>
      </c>
      <c r="G21" s="62"/>
    </row>
    <row r="22" spans="1:7" ht="409.5" x14ac:dyDescent="0.25">
      <c r="A22" s="37">
        <v>18</v>
      </c>
      <c r="B22" s="74" t="s">
        <v>65</v>
      </c>
      <c r="C22" s="38" t="str">
        <f>IF(AND(ISTEXT(B22),ISTEXT(#REF!),LEN(F22)&lt;2129),"-","!")</f>
        <v>!</v>
      </c>
      <c r="D22" s="39">
        <f t="shared" si="0"/>
        <v>1</v>
      </c>
      <c r="E22" s="61" t="s">
        <v>216</v>
      </c>
      <c r="F22" s="62" t="s">
        <v>217</v>
      </c>
      <c r="G22" s="62"/>
    </row>
    <row r="23" spans="1:7" ht="214.5" x14ac:dyDescent="0.25">
      <c r="A23" s="37">
        <v>19</v>
      </c>
      <c r="B23" s="74" t="s">
        <v>65</v>
      </c>
      <c r="C23" s="38" t="str">
        <f>IF(AND(ISTEXT(B23),ISTEXT(#REF!),LEN(F23)&lt;2129),"-","!")</f>
        <v>!</v>
      </c>
      <c r="D23" s="39">
        <f t="shared" si="0"/>
        <v>1</v>
      </c>
      <c r="E23" s="61" t="s">
        <v>218</v>
      </c>
      <c r="F23" s="62" t="s">
        <v>219</v>
      </c>
      <c r="G23" s="62"/>
    </row>
    <row r="24" spans="1:7" ht="148.5" x14ac:dyDescent="0.25">
      <c r="A24" s="37">
        <v>20</v>
      </c>
      <c r="B24" s="74" t="s">
        <v>175</v>
      </c>
      <c r="C24" s="38" t="str">
        <f>IF(AND(ISTEXT(B24),ISTEXT(#REF!),LEN(F24)&lt;2129),"-","!")</f>
        <v>!</v>
      </c>
      <c r="D24" s="39">
        <f t="shared" si="0"/>
        <v>1</v>
      </c>
      <c r="E24" s="61" t="s">
        <v>221</v>
      </c>
      <c r="F24" s="62" t="s">
        <v>220</v>
      </c>
      <c r="G24" s="62"/>
    </row>
    <row r="25" spans="1:7" ht="82.5" x14ac:dyDescent="0.25">
      <c r="A25" s="37">
        <v>21</v>
      </c>
      <c r="B25" s="74" t="s">
        <v>175</v>
      </c>
      <c r="C25" s="38" t="str">
        <f>IF(AND(ISTEXT(B25),ISTEXT(#REF!),LEN(F25)&lt;2129),"-","!")</f>
        <v>!</v>
      </c>
      <c r="D25" s="39">
        <f t="shared" si="0"/>
        <v>1</v>
      </c>
      <c r="E25" s="61" t="s">
        <v>222</v>
      </c>
      <c r="F25" s="62" t="s">
        <v>223</v>
      </c>
      <c r="G25" s="62"/>
    </row>
    <row r="26" spans="1:7" ht="165" x14ac:dyDescent="0.25">
      <c r="A26" s="37">
        <v>22</v>
      </c>
      <c r="B26" s="74" t="s">
        <v>177</v>
      </c>
      <c r="C26" s="38" t="str">
        <f>IF(AND(ISTEXT(B26),ISTEXT(#REF!),LEN(F26)&lt;2129),"-","!")</f>
        <v>!</v>
      </c>
      <c r="D26" s="39">
        <f t="shared" si="0"/>
        <v>1</v>
      </c>
      <c r="E26" s="61" t="s">
        <v>224</v>
      </c>
      <c r="F26" s="62" t="s">
        <v>225</v>
      </c>
      <c r="G26" s="62"/>
    </row>
    <row r="27" spans="1:7" ht="66" x14ac:dyDescent="0.25">
      <c r="A27" s="37">
        <v>23</v>
      </c>
      <c r="B27" s="74" t="s">
        <v>177</v>
      </c>
      <c r="C27" s="38" t="str">
        <f>IF(AND(ISTEXT(B27),ISTEXT(#REF!),LEN(F27)&lt;2129),"-","!")</f>
        <v>!</v>
      </c>
      <c r="D27" s="39">
        <f t="shared" si="0"/>
        <v>1</v>
      </c>
      <c r="E27" s="61" t="s">
        <v>226</v>
      </c>
      <c r="F27" s="62" t="s">
        <v>227</v>
      </c>
      <c r="G27" s="62"/>
    </row>
    <row r="28" spans="1:7" ht="148.5" x14ac:dyDescent="0.25">
      <c r="A28" s="37">
        <v>24</v>
      </c>
      <c r="B28" s="74" t="s">
        <v>98</v>
      </c>
      <c r="C28" s="38" t="str">
        <f>IF(AND(ISTEXT(B28),ISTEXT(#REF!),LEN(F28)&lt;2129),"-","!")</f>
        <v>!</v>
      </c>
      <c r="D28" s="39">
        <f t="shared" si="0"/>
        <v>1</v>
      </c>
      <c r="E28" s="61" t="s">
        <v>230</v>
      </c>
      <c r="F28" s="62" t="s">
        <v>228</v>
      </c>
      <c r="G28" s="62"/>
    </row>
    <row r="29" spans="1:7" ht="198" x14ac:dyDescent="0.25">
      <c r="A29" s="37">
        <v>25</v>
      </c>
      <c r="B29" s="74" t="s">
        <v>98</v>
      </c>
      <c r="C29" s="38" t="str">
        <f>IF(AND(ISTEXT(B29),ISTEXT(#REF!),LEN(F29)&lt;2129),"-","!")</f>
        <v>!</v>
      </c>
      <c r="D29" s="39">
        <f t="shared" si="0"/>
        <v>1</v>
      </c>
      <c r="E29" s="61" t="s">
        <v>229</v>
      </c>
      <c r="F29" s="62" t="s">
        <v>231</v>
      </c>
      <c r="G29" s="62"/>
    </row>
    <row r="30" spans="1:7" ht="82.5" x14ac:dyDescent="0.25">
      <c r="A30" s="37">
        <v>26</v>
      </c>
      <c r="B30" s="74" t="s">
        <v>98</v>
      </c>
      <c r="C30" s="38" t="str">
        <f>IF(AND(ISTEXT(B30),ISTEXT(#REF!),LEN(F30)&lt;2129),"-","!")</f>
        <v>!</v>
      </c>
      <c r="D30" s="39">
        <f t="shared" si="0"/>
        <v>1</v>
      </c>
      <c r="E30" s="61" t="s">
        <v>232</v>
      </c>
      <c r="F30" s="62" t="s">
        <v>233</v>
      </c>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G5:G296">
    <cfRule type="expression" dxfId="3" priority="9">
      <formula>#REF!="x"</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2" priority="5">
      <formula>"Informationen!$C$12&lt;&gt;"""""</formula>
    </cfRule>
  </conditionalFormatting>
  <conditionalFormatting sqref="C3 C5:C1048576">
    <cfRule type="containsText" dxfId="1" priority="3" operator="containsText" text="!">
      <formula>NOT(ISERROR(SEARCH("!",C3)))</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6" t="s">
        <v>16</v>
      </c>
      <c r="B1" s="96"/>
      <c r="C1" s="96"/>
      <c r="D1" s="96"/>
      <c r="F1" s="97"/>
      <c r="G1" s="97"/>
      <c r="H1" s="97"/>
      <c r="I1" s="97"/>
      <c r="J1" s="97"/>
      <c r="K1" s="97"/>
      <c r="L1" s="97"/>
      <c r="M1" s="97"/>
      <c r="N1" s="97"/>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7"/>
      <c r="G15" s="97"/>
      <c r="H15" s="97"/>
      <c r="I15" s="97"/>
      <c r="J15" s="97"/>
      <c r="K15" s="97"/>
      <c r="L15" s="97"/>
      <c r="M15" s="97"/>
      <c r="N15" s="97"/>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