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Z:\Gas\EOG_2013\1_Alle Verfahren\4-RP (Alle Verfahren)\EHBs\KP\"/>
    </mc:Choice>
  </mc:AlternateContent>
  <bookViews>
    <workbookView xWindow="0" yWindow="-15" windowWidth="27135" windowHeight="11055" tabRatio="878" activeTab="1"/>
  </bookViews>
  <sheets>
    <sheet name="Changelog" sheetId="1" r:id="rId1"/>
    <sheet name="A_Stammdaten" sheetId="3" r:id="rId2"/>
    <sheet name="B_Bilanz" sheetId="6" r:id="rId3"/>
    <sheet name="B1_Details" sheetId="7" r:id="rId4"/>
    <sheet name="B2_Ist_Hinzu_Kürz" sheetId="8" r:id="rId5"/>
    <sheet name="B3_Ist_RSt_Spiegel" sheetId="9" r:id="rId6"/>
    <sheet name="B4_Ist_Darl_Spiegel" sheetId="10" r:id="rId7"/>
    <sheet name="C_GuV" sheetId="11" r:id="rId8"/>
    <sheet name="C1_Sonstiges" sheetId="12" r:id="rId9"/>
    <sheet name="C2_Ist_Hinzu_Kürz" sheetId="24" r:id="rId10"/>
    <sheet name="D_SAV" sheetId="17" r:id="rId11"/>
    <sheet name="D1_ND" sheetId="26" r:id="rId12"/>
    <sheet name="D2_BKZ" sheetId="19" r:id="rId13"/>
    <sheet name="Listen" sheetId="23" state="hidden" r:id="rId14"/>
  </sheets>
  <definedNames>
    <definedName name="_xlnm._FilterDatabase" localSheetId="4" hidden="1">B2_Ist_Hinzu_Kürz!$A$2:$E$502</definedName>
    <definedName name="_xlnm._FilterDatabase" localSheetId="8" hidden="1">'C1_Sonstiges'!$A$2:$D$502</definedName>
    <definedName name="_xlnm._FilterDatabase" localSheetId="9" hidden="1">'C2_Ist_Hinzu_Kürz'!$A$2:$D$502</definedName>
    <definedName name="_xlnm._FilterDatabase" localSheetId="10" hidden="1">D_SAV!$A$6:$U$58</definedName>
    <definedName name="_Key1" localSheetId="11" hidden="1">#REF!</definedName>
    <definedName name="_Key1" hidden="1">#REF!</definedName>
    <definedName name="_Key2" localSheetId="11" hidden="1">#REF!</definedName>
    <definedName name="_Key2" hidden="1">#REF!</definedName>
    <definedName name="_Order1" hidden="1">255</definedName>
    <definedName name="_Order2" hidden="1">255</definedName>
    <definedName name="_Sort" localSheetId="11" hidden="1">#REF!</definedName>
    <definedName name="_Sort" hidden="1">#REF!</definedName>
    <definedName name="Anlagengruppen">D1_ND!$A$3:$A$51</definedName>
    <definedName name="AnlGrTabelle">D1_ND!$A$3:$D$51</definedName>
    <definedName name="Bilanz_Nummern_Namen">Listen!$E$2:$E$48</definedName>
    <definedName name="BKZ_Arten">Listen!$K$2:$K$4</definedName>
    <definedName name="_xlnm.Print_Area" localSheetId="12">D2_BKZ!$A$1:$M$1</definedName>
    <definedName name="GuV_Nummern_Namen">Listen!$F$2:$F$58</definedName>
    <definedName name="GuV_Sonstige">Listen!$J$2:$J$9</definedName>
    <definedName name="Jahre">Listen!$H$2:$H$3</definedName>
    <definedName name="NetzId">OFFSET(A_Stammdaten!$I$6,0,0,COUNTA(A_Stammdaten!$I$6:$I$105),1)</definedName>
    <definedName name="Rückstellungsarten">Listen!$G$2:$G$5</definedName>
    <definedName name="TNWFaktoren">Listen!$N$5:$R$84</definedName>
    <definedName name="UVArten">Listen!$L$2:$L$4</definedName>
    <definedName name="WAV_Positionen">Listen!$I$2:$I$8</definedName>
    <definedName name="Z_0E2A2160_8744_4154_A618_3ADA0BDC9424_.wvu.PrintArea" localSheetId="2" hidden="1">B_Bilanz!$B$1:$D$28</definedName>
    <definedName name="Z_0E2A2160_8744_4154_A618_3ADA0BDC9424_.wvu.PrintArea" localSheetId="5" hidden="1">B3_Ist_RSt_Spiegel!$B$1:$G$37</definedName>
    <definedName name="Z_0E2A2160_8744_4154_A618_3ADA0BDC9424_.wvu.PrintArea" localSheetId="7" hidden="1">C_GuV!$B$1:$D$10</definedName>
    <definedName name="Z_2649ABF6_DC64_454F_B397_96314F19BF4A_.wvu.PrintArea" localSheetId="2" hidden="1">B_Bilanz!$B$1:$D$28</definedName>
    <definedName name="Z_2649ABF6_DC64_454F_B397_96314F19BF4A_.wvu.PrintArea" localSheetId="5" hidden="1">B3_Ist_RSt_Spiegel!$B$1:$G$37</definedName>
    <definedName name="Z_2649ABF6_DC64_454F_B397_96314F19BF4A_.wvu.PrintArea" localSheetId="7" hidden="1">C_GuV!$B$1:$D$10</definedName>
    <definedName name="Z_66D5329A_9F9C_490C_9FCA_EF1F398AE50A_.wvu.PrintArea" localSheetId="2" hidden="1">B_Bilanz!$B$1:$D$28</definedName>
    <definedName name="Z_66D5329A_9F9C_490C_9FCA_EF1F398AE50A_.wvu.PrintArea" localSheetId="5" hidden="1">B3_Ist_RSt_Spiegel!$B$1:$G$37</definedName>
    <definedName name="Z_66D5329A_9F9C_490C_9FCA_EF1F398AE50A_.wvu.PrintArea" localSheetId="7" hidden="1">C_GuV!$B$1:$D$10</definedName>
    <definedName name="Z_88C7CD93_4C5C_45F9_8E10_23D17A25DE06_.wvu.Cols" localSheetId="4" hidden="1">B2_Ist_Hinzu_Kürz!#REF!</definedName>
    <definedName name="Z_88C7CD93_4C5C_45F9_8E10_23D17A25DE06_.wvu.FilterData" localSheetId="4" hidden="1">B2_Ist_Hinzu_Kürz!$A$2:$E$502</definedName>
    <definedName name="Z_88C7CD93_4C5C_45F9_8E10_23D17A25DE06_.wvu.FilterData" localSheetId="5" hidden="1">B3_Ist_RSt_Spiegel!$B$6:$Y$305</definedName>
    <definedName name="Z_88C7CD93_4C5C_45F9_8E10_23D17A25DE06_.wvu.FilterData" localSheetId="10" hidden="1">D_SAV!$A$4:$U$58</definedName>
    <definedName name="Z_88C7CD93_4C5C_45F9_8E10_23D17A25DE06_.wvu.PrintArea" localSheetId="11" hidden="1">D1_ND!#REF!</definedName>
    <definedName name="Z_88C7CD93_4C5C_45F9_8E10_23D17A25DE06_.wvu.PrintArea" localSheetId="12" hidden="1">D2_BKZ!$A$1:$M$1</definedName>
    <definedName name="Z_88C7CD93_4C5C_45F9_8E10_23D17A25DE06_.wvu.Rows" localSheetId="8" hidden="1">'C1_Sonstiges'!#REF!,'C1_Sonstiges'!#REF!,'C1_Sonstiges'!#REF!,'C1_Sonstiges'!#REF!,'C1_Sonstiges'!#REF!,'C1_Sonstiges'!#REF!,'C1_Sonstiges'!#REF!,'C1_Sonstiges'!#REF!,'C1_Sonstiges'!#REF!,'C1_Sonstiges'!#REF!,'C1_Sonstiges'!#REF!</definedName>
  </definedNames>
  <calcPr calcId="162913"/>
  <customWorkbookViews>
    <customWorkbookView name="613a - Persönliche Ansicht" guid="{88C7CD93-4C5C-45F9-8E10-23D17A25DE06}" mergeInterval="0" personalView="1" maximized="1" xWindow="-8" yWindow="-8" windowWidth="1936" windowHeight="1032" tabRatio="599" activeSheetId="3" showComments="commIndAndComment"/>
  </customWorkbookViews>
</workbook>
</file>

<file path=xl/calcChain.xml><?xml version="1.0" encoding="utf-8"?>
<calcChain xmlns="http://schemas.openxmlformats.org/spreadsheetml/2006/main">
  <c r="A1" i="1" l="1"/>
  <c r="E66" i="6" l="1"/>
  <c r="F66" i="6"/>
  <c r="G66" i="6"/>
  <c r="H66" i="6"/>
  <c r="I66" i="6"/>
  <c r="J66" i="6"/>
  <c r="K66" i="6"/>
  <c r="L66" i="6"/>
  <c r="M66" i="6"/>
  <c r="N66" i="6"/>
  <c r="O66" i="6"/>
  <c r="P66" i="6"/>
  <c r="Q66" i="6"/>
  <c r="T66" i="6"/>
  <c r="D69" i="6"/>
  <c r="D74" i="6"/>
  <c r="D79" i="6"/>
  <c r="D86" i="6"/>
  <c r="D97" i="6"/>
  <c r="D96" i="6" s="1"/>
  <c r="D66" i="6" s="1"/>
  <c r="D105" i="6"/>
  <c r="D110" i="6"/>
  <c r="D111" i="6"/>
  <c r="D112" i="6"/>
  <c r="D113" i="6"/>
  <c r="D114" i="6"/>
  <c r="D68" i="6" l="1"/>
  <c r="D67" i="6" s="1"/>
  <c r="D95" i="6" s="1"/>
  <c r="G4" i="19"/>
  <c r="H4" i="19"/>
  <c r="I4" i="19"/>
  <c r="T4" i="19"/>
  <c r="S4" i="19"/>
  <c r="R4" i="19"/>
  <c r="P4" i="19"/>
  <c r="N4" i="19"/>
  <c r="M4" i="19"/>
  <c r="L4" i="19"/>
  <c r="J4" i="19"/>
  <c r="R504" i="19" l="1"/>
  <c r="R503" i="19"/>
  <c r="R502" i="19"/>
  <c r="R501" i="19"/>
  <c r="S501" i="19" s="1"/>
  <c r="R500" i="19"/>
  <c r="R499" i="19"/>
  <c r="R498" i="19"/>
  <c r="R497" i="19"/>
  <c r="S497" i="19" s="1"/>
  <c r="R496" i="19"/>
  <c r="R495" i="19"/>
  <c r="R494" i="19"/>
  <c r="R493" i="19"/>
  <c r="R492" i="19"/>
  <c r="R491" i="19"/>
  <c r="R490" i="19"/>
  <c r="R489" i="19"/>
  <c r="R488" i="19"/>
  <c r="R487" i="19"/>
  <c r="R486" i="19"/>
  <c r="R485" i="19"/>
  <c r="S485" i="19" s="1"/>
  <c r="R484" i="19"/>
  <c r="R483" i="19"/>
  <c r="R482" i="19"/>
  <c r="R481" i="19"/>
  <c r="S481" i="19" s="1"/>
  <c r="R480" i="19"/>
  <c r="R479" i="19"/>
  <c r="R478" i="19"/>
  <c r="R477" i="19"/>
  <c r="S477" i="19" s="1"/>
  <c r="R476" i="19"/>
  <c r="R475" i="19"/>
  <c r="R474" i="19"/>
  <c r="R473" i="19"/>
  <c r="R472" i="19"/>
  <c r="R471" i="19"/>
  <c r="R470" i="19"/>
  <c r="R469" i="19"/>
  <c r="R468" i="19"/>
  <c r="R467" i="19"/>
  <c r="R466" i="19"/>
  <c r="R465" i="19"/>
  <c r="S465" i="19" s="1"/>
  <c r="R464" i="19"/>
  <c r="R463" i="19"/>
  <c r="R462" i="19"/>
  <c r="R461" i="19"/>
  <c r="S461" i="19" s="1"/>
  <c r="R460" i="19"/>
  <c r="R459" i="19"/>
  <c r="R458" i="19"/>
  <c r="R457" i="19"/>
  <c r="S457" i="19" s="1"/>
  <c r="R456" i="19"/>
  <c r="R455" i="19"/>
  <c r="R454" i="19"/>
  <c r="R453" i="19"/>
  <c r="S453" i="19" s="1"/>
  <c r="R452" i="19"/>
  <c r="R451" i="19"/>
  <c r="R450" i="19"/>
  <c r="R449" i="19"/>
  <c r="R448" i="19"/>
  <c r="R447" i="19"/>
  <c r="R446" i="19"/>
  <c r="R445" i="19"/>
  <c r="S445" i="19" s="1"/>
  <c r="R444" i="19"/>
  <c r="R443" i="19"/>
  <c r="R442" i="19"/>
  <c r="R441" i="19"/>
  <c r="S441" i="19" s="1"/>
  <c r="R440" i="19"/>
  <c r="R439" i="19"/>
  <c r="R438" i="19"/>
  <c r="R437" i="19"/>
  <c r="S437" i="19" s="1"/>
  <c r="R436" i="19"/>
  <c r="R435" i="19"/>
  <c r="R434" i="19"/>
  <c r="R433" i="19"/>
  <c r="S433" i="19" s="1"/>
  <c r="R432" i="19"/>
  <c r="R431" i="19"/>
  <c r="R430" i="19"/>
  <c r="R429" i="19"/>
  <c r="R428" i="19"/>
  <c r="R427" i="19"/>
  <c r="R426" i="19"/>
  <c r="R425" i="19"/>
  <c r="R424" i="19"/>
  <c r="R423" i="19"/>
  <c r="R422" i="19"/>
  <c r="R421" i="19"/>
  <c r="S421" i="19" s="1"/>
  <c r="R420" i="19"/>
  <c r="R419" i="19"/>
  <c r="R418" i="19"/>
  <c r="R417" i="19"/>
  <c r="S417" i="19" s="1"/>
  <c r="R416" i="19"/>
  <c r="R415" i="19"/>
  <c r="R414" i="19"/>
  <c r="R413" i="19"/>
  <c r="S413" i="19" s="1"/>
  <c r="R412" i="19"/>
  <c r="R411" i="19"/>
  <c r="R410" i="19"/>
  <c r="R409" i="19"/>
  <c r="R408" i="19"/>
  <c r="R407" i="19"/>
  <c r="R406" i="19"/>
  <c r="R405" i="19"/>
  <c r="S405" i="19" s="1"/>
  <c r="R404" i="19"/>
  <c r="R403" i="19"/>
  <c r="R402" i="19"/>
  <c r="R401" i="19"/>
  <c r="R400" i="19"/>
  <c r="R399" i="19"/>
  <c r="R398" i="19"/>
  <c r="R397" i="19"/>
  <c r="S397" i="19" s="1"/>
  <c r="R396" i="19"/>
  <c r="R395" i="19"/>
  <c r="R394" i="19"/>
  <c r="R393" i="19"/>
  <c r="S393" i="19" s="1"/>
  <c r="R392" i="19"/>
  <c r="R391" i="19"/>
  <c r="R390" i="19"/>
  <c r="R389" i="19"/>
  <c r="S389" i="19" s="1"/>
  <c r="R388" i="19"/>
  <c r="R387" i="19"/>
  <c r="R386" i="19"/>
  <c r="R385" i="19"/>
  <c r="R384" i="19"/>
  <c r="R383" i="19"/>
  <c r="R382" i="19"/>
  <c r="R381" i="19"/>
  <c r="R380" i="19"/>
  <c r="R379" i="19"/>
  <c r="R378" i="19"/>
  <c r="R377" i="19"/>
  <c r="S377" i="19" s="1"/>
  <c r="R376" i="19"/>
  <c r="R375" i="19"/>
  <c r="R374" i="19"/>
  <c r="R373" i="19"/>
  <c r="R372" i="19"/>
  <c r="R371" i="19"/>
  <c r="R370" i="19"/>
  <c r="R369" i="19"/>
  <c r="S369" i="19" s="1"/>
  <c r="R368" i="19"/>
  <c r="R367" i="19"/>
  <c r="R366" i="19"/>
  <c r="R365" i="19"/>
  <c r="S365" i="19" s="1"/>
  <c r="R364" i="19"/>
  <c r="R363" i="19"/>
  <c r="R362" i="19"/>
  <c r="R361" i="19"/>
  <c r="S361" i="19" s="1"/>
  <c r="R360" i="19"/>
  <c r="R359" i="19"/>
  <c r="R358" i="19"/>
  <c r="R357" i="19"/>
  <c r="R356" i="19"/>
  <c r="R355" i="19"/>
  <c r="R354" i="19"/>
  <c r="R353" i="19"/>
  <c r="R352" i="19"/>
  <c r="R351" i="19"/>
  <c r="R350" i="19"/>
  <c r="R349" i="19"/>
  <c r="S349" i="19" s="1"/>
  <c r="R348" i="19"/>
  <c r="R347" i="19"/>
  <c r="R346" i="19"/>
  <c r="R345" i="19"/>
  <c r="S345" i="19" s="1"/>
  <c r="R344" i="19"/>
  <c r="R343" i="19"/>
  <c r="R342" i="19"/>
  <c r="R341" i="19"/>
  <c r="R340" i="19"/>
  <c r="R339" i="19"/>
  <c r="R338" i="19"/>
  <c r="R337" i="19"/>
  <c r="R336" i="19"/>
  <c r="R335" i="19"/>
  <c r="R334" i="19"/>
  <c r="R333" i="19"/>
  <c r="R332" i="19"/>
  <c r="R331" i="19"/>
  <c r="R330" i="19"/>
  <c r="R329" i="19"/>
  <c r="R328" i="19"/>
  <c r="R327" i="19"/>
  <c r="R326" i="19"/>
  <c r="R325" i="19"/>
  <c r="R324" i="19"/>
  <c r="R323" i="19"/>
  <c r="R322" i="19"/>
  <c r="R321" i="19"/>
  <c r="R320" i="19"/>
  <c r="R319" i="19"/>
  <c r="R318" i="19"/>
  <c r="R317" i="19"/>
  <c r="R316" i="19"/>
  <c r="R315" i="19"/>
  <c r="R314" i="19"/>
  <c r="R313" i="19"/>
  <c r="R312" i="19"/>
  <c r="R311" i="19"/>
  <c r="R310" i="19"/>
  <c r="R309" i="19"/>
  <c r="R308" i="19"/>
  <c r="R307" i="19"/>
  <c r="R306" i="19"/>
  <c r="R305" i="19"/>
  <c r="R304" i="19"/>
  <c r="R303" i="19"/>
  <c r="R302" i="19"/>
  <c r="R301" i="19"/>
  <c r="R300" i="19"/>
  <c r="R299" i="19"/>
  <c r="R298" i="19"/>
  <c r="R297" i="19"/>
  <c r="R296" i="19"/>
  <c r="R295" i="19"/>
  <c r="R294" i="19"/>
  <c r="R293" i="19"/>
  <c r="R292" i="19"/>
  <c r="R291" i="19"/>
  <c r="R290" i="19"/>
  <c r="R289" i="19"/>
  <c r="R288" i="19"/>
  <c r="R287" i="19"/>
  <c r="R286" i="19"/>
  <c r="R285" i="19"/>
  <c r="R284" i="19"/>
  <c r="R283" i="19"/>
  <c r="R282" i="19"/>
  <c r="R281" i="19"/>
  <c r="R280" i="19"/>
  <c r="R279" i="19"/>
  <c r="R278" i="19"/>
  <c r="R277" i="19"/>
  <c r="R276" i="19"/>
  <c r="R275" i="19"/>
  <c r="R274" i="19"/>
  <c r="R273" i="19"/>
  <c r="R272" i="19"/>
  <c r="R271" i="19"/>
  <c r="R270" i="19"/>
  <c r="R269" i="19"/>
  <c r="R268" i="19"/>
  <c r="R267" i="19"/>
  <c r="R266" i="19"/>
  <c r="R265" i="19"/>
  <c r="R264" i="19"/>
  <c r="R263" i="19"/>
  <c r="R262" i="19"/>
  <c r="R261" i="19"/>
  <c r="R260" i="19"/>
  <c r="R259" i="19"/>
  <c r="R258" i="19"/>
  <c r="R257" i="19"/>
  <c r="R256" i="19"/>
  <c r="R255" i="19"/>
  <c r="R254" i="19"/>
  <c r="R253" i="19"/>
  <c r="R252" i="19"/>
  <c r="R251" i="19"/>
  <c r="R250" i="19"/>
  <c r="R249" i="19"/>
  <c r="R248" i="19"/>
  <c r="R247" i="19"/>
  <c r="R246" i="19"/>
  <c r="R245" i="19"/>
  <c r="R244" i="19"/>
  <c r="R243" i="19"/>
  <c r="R242" i="19"/>
  <c r="R241" i="19"/>
  <c r="R240" i="19"/>
  <c r="R239" i="19"/>
  <c r="R238" i="19"/>
  <c r="R237" i="19"/>
  <c r="R236" i="19"/>
  <c r="R235" i="19"/>
  <c r="R234" i="19"/>
  <c r="R233" i="19"/>
  <c r="R232" i="19"/>
  <c r="R231" i="19"/>
  <c r="R230" i="19"/>
  <c r="R229" i="19"/>
  <c r="R228" i="19"/>
  <c r="R227" i="19"/>
  <c r="R226" i="19"/>
  <c r="R225" i="19"/>
  <c r="R224" i="19"/>
  <c r="R223" i="19"/>
  <c r="R222" i="19"/>
  <c r="R221" i="19"/>
  <c r="R220" i="19"/>
  <c r="R219" i="19"/>
  <c r="R218" i="19"/>
  <c r="R217" i="19"/>
  <c r="R216" i="19"/>
  <c r="R215" i="19"/>
  <c r="R214" i="19"/>
  <c r="R213" i="19"/>
  <c r="R212" i="19"/>
  <c r="R211" i="19"/>
  <c r="R210" i="19"/>
  <c r="R209" i="19"/>
  <c r="R208" i="19"/>
  <c r="R207" i="19"/>
  <c r="R206" i="19"/>
  <c r="R205" i="19"/>
  <c r="R204" i="19"/>
  <c r="R203" i="19"/>
  <c r="R202" i="19"/>
  <c r="R201" i="19"/>
  <c r="R200" i="19"/>
  <c r="R199" i="19"/>
  <c r="R198" i="19"/>
  <c r="R197" i="19"/>
  <c r="R196" i="19"/>
  <c r="R195" i="19"/>
  <c r="R194" i="19"/>
  <c r="R193" i="19"/>
  <c r="R192" i="19"/>
  <c r="R191" i="19"/>
  <c r="R190" i="19"/>
  <c r="R189" i="19"/>
  <c r="R188" i="19"/>
  <c r="R187" i="19"/>
  <c r="R186" i="19"/>
  <c r="R185" i="19"/>
  <c r="R184" i="19"/>
  <c r="R183" i="19"/>
  <c r="R182" i="19"/>
  <c r="R181" i="19"/>
  <c r="R180" i="19"/>
  <c r="R179" i="19"/>
  <c r="R178" i="19"/>
  <c r="R177" i="19"/>
  <c r="R176" i="19"/>
  <c r="R175" i="19"/>
  <c r="R174" i="19"/>
  <c r="R173" i="19"/>
  <c r="R172" i="19"/>
  <c r="R171" i="19"/>
  <c r="R170" i="19"/>
  <c r="R169" i="19"/>
  <c r="R168" i="19"/>
  <c r="R167" i="19"/>
  <c r="R166" i="19"/>
  <c r="R165" i="19"/>
  <c r="R164" i="19"/>
  <c r="R163" i="19"/>
  <c r="R162" i="19"/>
  <c r="R161" i="19"/>
  <c r="R160" i="19"/>
  <c r="R159" i="19"/>
  <c r="R158" i="19"/>
  <c r="R157" i="19"/>
  <c r="R156" i="19"/>
  <c r="R155" i="19"/>
  <c r="R154" i="19"/>
  <c r="R153" i="19"/>
  <c r="R152" i="19"/>
  <c r="R151" i="19"/>
  <c r="R150" i="19"/>
  <c r="R149" i="19"/>
  <c r="R148" i="19"/>
  <c r="R147" i="19"/>
  <c r="R146" i="19"/>
  <c r="R145" i="19"/>
  <c r="R144" i="19"/>
  <c r="R143" i="19"/>
  <c r="R142" i="19"/>
  <c r="R141" i="19"/>
  <c r="R140" i="19"/>
  <c r="R139" i="19"/>
  <c r="R138" i="19"/>
  <c r="R137" i="19"/>
  <c r="R136" i="19"/>
  <c r="R135" i="19"/>
  <c r="R134" i="19"/>
  <c r="R133" i="19"/>
  <c r="R132" i="19"/>
  <c r="R131" i="19"/>
  <c r="R130" i="19"/>
  <c r="R129" i="19"/>
  <c r="R128" i="19"/>
  <c r="R127" i="19"/>
  <c r="R126" i="19"/>
  <c r="R125" i="19"/>
  <c r="R124" i="19"/>
  <c r="R123" i="19"/>
  <c r="R122" i="19"/>
  <c r="R121" i="19"/>
  <c r="R120" i="19"/>
  <c r="R119" i="19"/>
  <c r="R118" i="19"/>
  <c r="R117" i="19"/>
  <c r="R116" i="19"/>
  <c r="R115" i="19"/>
  <c r="R114" i="19"/>
  <c r="R113" i="19"/>
  <c r="R112" i="19"/>
  <c r="R111" i="19"/>
  <c r="R110" i="19"/>
  <c r="R109" i="19"/>
  <c r="R108" i="19"/>
  <c r="R107" i="19"/>
  <c r="R106" i="19"/>
  <c r="R105" i="19"/>
  <c r="R104" i="19"/>
  <c r="R103" i="19"/>
  <c r="R102" i="19"/>
  <c r="R101" i="19"/>
  <c r="R100" i="19"/>
  <c r="R99" i="19"/>
  <c r="R98" i="19"/>
  <c r="R97" i="19"/>
  <c r="R96" i="19"/>
  <c r="R95" i="19"/>
  <c r="R94" i="19"/>
  <c r="R93" i="19"/>
  <c r="R92" i="19"/>
  <c r="R91" i="19"/>
  <c r="R90" i="19"/>
  <c r="R89" i="19"/>
  <c r="R88" i="19"/>
  <c r="R87" i="19"/>
  <c r="R86" i="19"/>
  <c r="R85" i="19"/>
  <c r="R84" i="19"/>
  <c r="R83" i="19"/>
  <c r="R82" i="19"/>
  <c r="R81" i="19"/>
  <c r="R80" i="19"/>
  <c r="R79" i="19"/>
  <c r="R78" i="19"/>
  <c r="R77" i="19"/>
  <c r="R76" i="19"/>
  <c r="R75" i="19"/>
  <c r="R74" i="19"/>
  <c r="R73" i="19"/>
  <c r="R72" i="19"/>
  <c r="R71" i="19"/>
  <c r="R70" i="19"/>
  <c r="R69" i="19"/>
  <c r="R68" i="19"/>
  <c r="R67" i="19"/>
  <c r="R66" i="19"/>
  <c r="R65" i="19"/>
  <c r="R64" i="19"/>
  <c r="R63" i="19"/>
  <c r="R62" i="19"/>
  <c r="R61" i="19"/>
  <c r="R60" i="19"/>
  <c r="R59" i="19"/>
  <c r="R58" i="19"/>
  <c r="R57" i="19"/>
  <c r="R56" i="19"/>
  <c r="R55" i="19"/>
  <c r="R54" i="19"/>
  <c r="R53" i="19"/>
  <c r="R52" i="19"/>
  <c r="R51" i="19"/>
  <c r="R50" i="19"/>
  <c r="R49" i="19"/>
  <c r="R48" i="19"/>
  <c r="R47" i="19"/>
  <c r="R46" i="19"/>
  <c r="R45" i="19"/>
  <c r="R44" i="19"/>
  <c r="R43" i="19"/>
  <c r="R42" i="19"/>
  <c r="R41" i="19"/>
  <c r="R40" i="19"/>
  <c r="R39" i="19"/>
  <c r="R38" i="19"/>
  <c r="R37" i="19"/>
  <c r="R36" i="19"/>
  <c r="R35" i="19"/>
  <c r="R34" i="19"/>
  <c r="R33" i="19"/>
  <c r="R32" i="19"/>
  <c r="R31" i="19"/>
  <c r="R30" i="19"/>
  <c r="R29" i="19"/>
  <c r="R28" i="19"/>
  <c r="R27" i="19"/>
  <c r="R26" i="19"/>
  <c r="R25" i="19"/>
  <c r="R24" i="19"/>
  <c r="R23" i="19"/>
  <c r="R22" i="19"/>
  <c r="R21" i="19"/>
  <c r="R20" i="19"/>
  <c r="R19" i="19"/>
  <c r="R18" i="19"/>
  <c r="R17" i="19"/>
  <c r="R16" i="19"/>
  <c r="R15" i="19"/>
  <c r="R14" i="19"/>
  <c r="R13" i="19"/>
  <c r="R12" i="19"/>
  <c r="R11" i="19"/>
  <c r="R10" i="19"/>
  <c r="R9" i="19"/>
  <c r="T9" i="19" s="1"/>
  <c r="R8" i="19"/>
  <c r="R7" i="19"/>
  <c r="T7" i="19" s="1"/>
  <c r="S7" i="19" s="1"/>
  <c r="R6" i="19"/>
  <c r="R5" i="19"/>
  <c r="S353" i="19"/>
  <c r="S409" i="19"/>
  <c r="S429" i="19"/>
  <c r="S473" i="19"/>
  <c r="S493" i="19"/>
  <c r="S401" i="19"/>
  <c r="S469" i="19"/>
  <c r="T6" i="19"/>
  <c r="S6" i="19" s="1"/>
  <c r="T10" i="19"/>
  <c r="T11" i="19"/>
  <c r="S11" i="19" s="1"/>
  <c r="T12" i="19"/>
  <c r="S12" i="19" s="1"/>
  <c r="T13" i="19"/>
  <c r="T14" i="19"/>
  <c r="S14" i="19" s="1"/>
  <c r="T15" i="19"/>
  <c r="S15" i="19" s="1"/>
  <c r="T16" i="19"/>
  <c r="S16" i="19" s="1"/>
  <c r="T17" i="19"/>
  <c r="T18" i="19"/>
  <c r="S18" i="19" s="1"/>
  <c r="T19" i="19"/>
  <c r="S19" i="19" s="1"/>
  <c r="T20" i="19"/>
  <c r="S20" i="19" s="1"/>
  <c r="T21" i="19"/>
  <c r="T22" i="19"/>
  <c r="S22" i="19" s="1"/>
  <c r="T23" i="19"/>
  <c r="S23" i="19" s="1"/>
  <c r="T24" i="19"/>
  <c r="S24" i="19" s="1"/>
  <c r="T25" i="19"/>
  <c r="T26" i="19"/>
  <c r="S26" i="19" s="1"/>
  <c r="T27" i="19"/>
  <c r="S27" i="19" s="1"/>
  <c r="T28" i="19"/>
  <c r="S28" i="19" s="1"/>
  <c r="T29" i="19"/>
  <c r="T30" i="19"/>
  <c r="S30" i="19" s="1"/>
  <c r="T31" i="19"/>
  <c r="S31" i="19" s="1"/>
  <c r="T32" i="19"/>
  <c r="S32" i="19" s="1"/>
  <c r="T33" i="19"/>
  <c r="T34" i="19"/>
  <c r="S34" i="19" s="1"/>
  <c r="T35" i="19"/>
  <c r="S35" i="19" s="1"/>
  <c r="T36" i="19"/>
  <c r="S36" i="19" s="1"/>
  <c r="T37" i="19"/>
  <c r="T38" i="19"/>
  <c r="S38" i="19" s="1"/>
  <c r="S39" i="19"/>
  <c r="T39" i="19"/>
  <c r="T40" i="19"/>
  <c r="S40" i="19" s="1"/>
  <c r="T41" i="19"/>
  <c r="S42" i="19"/>
  <c r="T42" i="19"/>
  <c r="T43" i="19"/>
  <c r="S43" i="19" s="1"/>
  <c r="T44" i="19"/>
  <c r="S44" i="19" s="1"/>
  <c r="T45" i="19"/>
  <c r="T46" i="19"/>
  <c r="S46" i="19" s="1"/>
  <c r="T47" i="19"/>
  <c r="S47" i="19" s="1"/>
  <c r="T48" i="19"/>
  <c r="S48" i="19" s="1"/>
  <c r="T49" i="19"/>
  <c r="T50" i="19"/>
  <c r="S50" i="19" s="1"/>
  <c r="T51" i="19"/>
  <c r="S51" i="19" s="1"/>
  <c r="T52" i="19"/>
  <c r="S52" i="19" s="1"/>
  <c r="T53" i="19"/>
  <c r="T54" i="19"/>
  <c r="S54" i="19" s="1"/>
  <c r="T55" i="19"/>
  <c r="S55" i="19" s="1"/>
  <c r="T56" i="19"/>
  <c r="S56" i="19" s="1"/>
  <c r="T57" i="19"/>
  <c r="T58" i="19"/>
  <c r="S58" i="19" s="1"/>
  <c r="T59" i="19"/>
  <c r="S59" i="19" s="1"/>
  <c r="T60" i="19"/>
  <c r="S60" i="19" s="1"/>
  <c r="T61" i="19"/>
  <c r="S62" i="19"/>
  <c r="T62" i="19"/>
  <c r="T63" i="19"/>
  <c r="S63" i="19" s="1"/>
  <c r="T64" i="19"/>
  <c r="S64" i="19" s="1"/>
  <c r="T65" i="19"/>
  <c r="T66" i="19"/>
  <c r="S66" i="19" s="1"/>
  <c r="T67" i="19"/>
  <c r="S67" i="19" s="1"/>
  <c r="T68" i="19"/>
  <c r="S68" i="19" s="1"/>
  <c r="T69" i="19"/>
  <c r="T70" i="19"/>
  <c r="S70" i="19" s="1"/>
  <c r="T71" i="19"/>
  <c r="S71" i="19" s="1"/>
  <c r="T72" i="19"/>
  <c r="S72" i="19" s="1"/>
  <c r="T73" i="19"/>
  <c r="T74" i="19"/>
  <c r="S74" i="19" s="1"/>
  <c r="T75" i="19"/>
  <c r="S75" i="19" s="1"/>
  <c r="T76" i="19"/>
  <c r="S76" i="19" s="1"/>
  <c r="T77" i="19"/>
  <c r="T78" i="19"/>
  <c r="S78" i="19" s="1"/>
  <c r="T79" i="19"/>
  <c r="S79" i="19" s="1"/>
  <c r="T80" i="19"/>
  <c r="S80" i="19" s="1"/>
  <c r="T81" i="19"/>
  <c r="T82" i="19"/>
  <c r="S82" i="19" s="1"/>
  <c r="T83" i="19"/>
  <c r="S83" i="19" s="1"/>
  <c r="S84" i="19"/>
  <c r="T84" i="19"/>
  <c r="T85" i="19"/>
  <c r="T86" i="19"/>
  <c r="S86" i="19" s="1"/>
  <c r="S87" i="19"/>
  <c r="T87" i="19"/>
  <c r="T88" i="19"/>
  <c r="S88" i="19" s="1"/>
  <c r="T89" i="19"/>
  <c r="S90" i="19"/>
  <c r="T90" i="19"/>
  <c r="T91" i="19"/>
  <c r="S91" i="19" s="1"/>
  <c r="S92" i="19"/>
  <c r="T92" i="19"/>
  <c r="T93" i="19"/>
  <c r="T94" i="19"/>
  <c r="S94" i="19" s="1"/>
  <c r="T95" i="19"/>
  <c r="S95" i="19" s="1"/>
  <c r="T96" i="19"/>
  <c r="S96" i="19" s="1"/>
  <c r="T97" i="19"/>
  <c r="T98" i="19"/>
  <c r="S98" i="19" s="1"/>
  <c r="T99" i="19"/>
  <c r="S99" i="19" s="1"/>
  <c r="T100" i="19"/>
  <c r="S100" i="19" s="1"/>
  <c r="T101" i="19"/>
  <c r="T102" i="19"/>
  <c r="S102" i="19" s="1"/>
  <c r="T103" i="19"/>
  <c r="S103" i="19" s="1"/>
  <c r="T104" i="19"/>
  <c r="S104" i="19" s="1"/>
  <c r="T105" i="19"/>
  <c r="T106" i="19"/>
  <c r="S106" i="19" s="1"/>
  <c r="T107" i="19"/>
  <c r="S107" i="19" s="1"/>
  <c r="T108" i="19"/>
  <c r="S108" i="19" s="1"/>
  <c r="T109" i="19"/>
  <c r="T110" i="19"/>
  <c r="S110" i="19" s="1"/>
  <c r="T111" i="19"/>
  <c r="S111" i="19" s="1"/>
  <c r="T112" i="19"/>
  <c r="S112" i="19" s="1"/>
  <c r="T113" i="19"/>
  <c r="T114" i="19"/>
  <c r="S114" i="19" s="1"/>
  <c r="T115" i="19"/>
  <c r="S115" i="19" s="1"/>
  <c r="T116" i="19"/>
  <c r="S116" i="19" s="1"/>
  <c r="T117" i="19"/>
  <c r="T118" i="19"/>
  <c r="S118" i="19" s="1"/>
  <c r="T119" i="19"/>
  <c r="S119" i="19" s="1"/>
  <c r="T120" i="19"/>
  <c r="S120" i="19" s="1"/>
  <c r="T121" i="19"/>
  <c r="T122" i="19"/>
  <c r="S122" i="19" s="1"/>
  <c r="T123" i="19"/>
  <c r="S123" i="19" s="1"/>
  <c r="T124" i="19"/>
  <c r="S124" i="19" s="1"/>
  <c r="T125" i="19"/>
  <c r="T126" i="19"/>
  <c r="S126" i="19" s="1"/>
  <c r="T127" i="19"/>
  <c r="S127" i="19" s="1"/>
  <c r="T128" i="19"/>
  <c r="S128" i="19" s="1"/>
  <c r="T129" i="19"/>
  <c r="T130" i="19"/>
  <c r="S130" i="19" s="1"/>
  <c r="T131" i="19"/>
  <c r="S131" i="19" s="1"/>
  <c r="T132" i="19"/>
  <c r="S132" i="19" s="1"/>
  <c r="T133" i="19"/>
  <c r="T134" i="19"/>
  <c r="S134" i="19" s="1"/>
  <c r="S135" i="19"/>
  <c r="T135" i="19"/>
  <c r="T136" i="19"/>
  <c r="S136" i="19" s="1"/>
  <c r="T137" i="19"/>
  <c r="S138" i="19"/>
  <c r="T138" i="19"/>
  <c r="T139" i="19"/>
  <c r="S139" i="19" s="1"/>
  <c r="T140" i="19"/>
  <c r="S140" i="19" s="1"/>
  <c r="T141" i="19"/>
  <c r="T142" i="19"/>
  <c r="S142" i="19" s="1"/>
  <c r="T143" i="19"/>
  <c r="S143" i="19" s="1"/>
  <c r="T144" i="19"/>
  <c r="S144" i="19" s="1"/>
  <c r="T145" i="19"/>
  <c r="T146" i="19"/>
  <c r="S146" i="19" s="1"/>
  <c r="T147" i="19"/>
  <c r="S147" i="19" s="1"/>
  <c r="T148" i="19"/>
  <c r="S148" i="19" s="1"/>
  <c r="T149" i="19"/>
  <c r="T150" i="19"/>
  <c r="S150" i="19" s="1"/>
  <c r="T151" i="19"/>
  <c r="S151" i="19" s="1"/>
  <c r="T152" i="19"/>
  <c r="S152" i="19" s="1"/>
  <c r="T153" i="19"/>
  <c r="T154" i="19"/>
  <c r="S154" i="19" s="1"/>
  <c r="T155" i="19"/>
  <c r="S155" i="19" s="1"/>
  <c r="T156" i="19"/>
  <c r="S156" i="19" s="1"/>
  <c r="T157" i="19"/>
  <c r="T158" i="19"/>
  <c r="S158" i="19" s="1"/>
  <c r="T159" i="19"/>
  <c r="S159" i="19" s="1"/>
  <c r="T160" i="19"/>
  <c r="S160" i="19" s="1"/>
  <c r="T161" i="19"/>
  <c r="T162" i="19"/>
  <c r="S162" i="19" s="1"/>
  <c r="T163" i="19"/>
  <c r="S163" i="19" s="1"/>
  <c r="T164" i="19"/>
  <c r="S164" i="19" s="1"/>
  <c r="T165" i="19"/>
  <c r="T166" i="19"/>
  <c r="S166" i="19" s="1"/>
  <c r="T167" i="19"/>
  <c r="S167" i="19" s="1"/>
  <c r="T168" i="19"/>
  <c r="S168" i="19" s="1"/>
  <c r="T169" i="19"/>
  <c r="T170" i="19"/>
  <c r="S170" i="19" s="1"/>
  <c r="T171" i="19"/>
  <c r="S171" i="19" s="1"/>
  <c r="T172" i="19"/>
  <c r="S172" i="19" s="1"/>
  <c r="T173" i="19"/>
  <c r="T174" i="19"/>
  <c r="S174" i="19" s="1"/>
  <c r="T175" i="19"/>
  <c r="S175" i="19" s="1"/>
  <c r="T176" i="19"/>
  <c r="S176" i="19" s="1"/>
  <c r="T177" i="19"/>
  <c r="T178" i="19"/>
  <c r="S178" i="19" s="1"/>
  <c r="S179" i="19"/>
  <c r="T179" i="19"/>
  <c r="T180" i="19"/>
  <c r="S180" i="19" s="1"/>
  <c r="T181" i="19"/>
  <c r="T182" i="19"/>
  <c r="S182" i="19" s="1"/>
  <c r="T183" i="19"/>
  <c r="S183" i="19" s="1"/>
  <c r="T184" i="19"/>
  <c r="S184" i="19" s="1"/>
  <c r="T185" i="19"/>
  <c r="T186" i="19"/>
  <c r="S186" i="19" s="1"/>
  <c r="S187" i="19"/>
  <c r="T187" i="19"/>
  <c r="T188" i="19"/>
  <c r="S188" i="19" s="1"/>
  <c r="T189" i="19"/>
  <c r="T190" i="19"/>
  <c r="S190" i="19" s="1"/>
  <c r="T191" i="19"/>
  <c r="S191" i="19" s="1"/>
  <c r="T192" i="19"/>
  <c r="S192" i="19" s="1"/>
  <c r="T193" i="19"/>
  <c r="T194" i="19"/>
  <c r="S194" i="19" s="1"/>
  <c r="T195" i="19"/>
  <c r="S195" i="19" s="1"/>
  <c r="T196" i="19"/>
  <c r="S196" i="19" s="1"/>
  <c r="T197" i="19"/>
  <c r="T198" i="19"/>
  <c r="S198" i="19" s="1"/>
  <c r="T199" i="19"/>
  <c r="S199" i="19" s="1"/>
  <c r="T200" i="19"/>
  <c r="S200" i="19" s="1"/>
  <c r="T201" i="19"/>
  <c r="T202" i="19"/>
  <c r="S202" i="19" s="1"/>
  <c r="T203" i="19"/>
  <c r="S203" i="19" s="1"/>
  <c r="T204" i="19"/>
  <c r="S204" i="19" s="1"/>
  <c r="T205" i="19"/>
  <c r="T206" i="19"/>
  <c r="S206" i="19" s="1"/>
  <c r="T207" i="19"/>
  <c r="S207" i="19" s="1"/>
  <c r="T208" i="19"/>
  <c r="S208" i="19" s="1"/>
  <c r="T209" i="19"/>
  <c r="T210" i="19"/>
  <c r="S210" i="19" s="1"/>
  <c r="T211" i="19"/>
  <c r="S211" i="19" s="1"/>
  <c r="T212" i="19"/>
  <c r="S212" i="19" s="1"/>
  <c r="T213" i="19"/>
  <c r="T214" i="19"/>
  <c r="S214" i="19" s="1"/>
  <c r="T215" i="19"/>
  <c r="S215" i="19" s="1"/>
  <c r="T216" i="19"/>
  <c r="S216" i="19" s="1"/>
  <c r="T217" i="19"/>
  <c r="T218" i="19"/>
  <c r="S218" i="19" s="1"/>
  <c r="T219" i="19"/>
  <c r="S219" i="19" s="1"/>
  <c r="T220" i="19"/>
  <c r="S220" i="19" s="1"/>
  <c r="T221" i="19"/>
  <c r="T222" i="19"/>
  <c r="S222" i="19" s="1"/>
  <c r="T223" i="19"/>
  <c r="S223" i="19" s="1"/>
  <c r="T224" i="19"/>
  <c r="S224" i="19" s="1"/>
  <c r="T225" i="19"/>
  <c r="T226" i="19"/>
  <c r="S226" i="19" s="1"/>
  <c r="T227" i="19"/>
  <c r="S227" i="19" s="1"/>
  <c r="T228" i="19"/>
  <c r="S228" i="19" s="1"/>
  <c r="T229" i="19"/>
  <c r="T230" i="19"/>
  <c r="S230" i="19" s="1"/>
  <c r="S231" i="19"/>
  <c r="T231" i="19"/>
  <c r="T232" i="19"/>
  <c r="S232" i="19" s="1"/>
  <c r="T233" i="19"/>
  <c r="S234" i="19"/>
  <c r="T234" i="19"/>
  <c r="T235" i="19"/>
  <c r="S235" i="19" s="1"/>
  <c r="T236" i="19"/>
  <c r="S236" i="19" s="1"/>
  <c r="T237" i="19"/>
  <c r="S238" i="19"/>
  <c r="T238" i="19"/>
  <c r="T239" i="19"/>
  <c r="S239" i="19" s="1"/>
  <c r="T240" i="19"/>
  <c r="S240" i="19" s="1"/>
  <c r="T241" i="19"/>
  <c r="T242" i="19"/>
  <c r="S242" i="19" s="1"/>
  <c r="T243" i="19"/>
  <c r="S243" i="19" s="1"/>
  <c r="T244" i="19"/>
  <c r="S244" i="19" s="1"/>
  <c r="T245" i="19"/>
  <c r="T246" i="19"/>
  <c r="S246" i="19" s="1"/>
  <c r="T247" i="19"/>
  <c r="S247" i="19" s="1"/>
  <c r="T248" i="19"/>
  <c r="S248" i="19" s="1"/>
  <c r="T249" i="19"/>
  <c r="T250" i="19"/>
  <c r="S250" i="19" s="1"/>
  <c r="S251" i="19"/>
  <c r="T251" i="19"/>
  <c r="T252" i="19"/>
  <c r="S252" i="19" s="1"/>
  <c r="T253" i="19"/>
  <c r="T254" i="19"/>
  <c r="S254" i="19" s="1"/>
  <c r="T255" i="19"/>
  <c r="S255" i="19" s="1"/>
  <c r="T256" i="19"/>
  <c r="S256" i="19" s="1"/>
  <c r="T257" i="19"/>
  <c r="T258" i="19"/>
  <c r="S258" i="19" s="1"/>
  <c r="T259" i="19"/>
  <c r="S259" i="19" s="1"/>
  <c r="T260" i="19"/>
  <c r="S260" i="19" s="1"/>
  <c r="T261" i="19"/>
  <c r="T262" i="19"/>
  <c r="S262" i="19" s="1"/>
  <c r="T263" i="19"/>
  <c r="S263" i="19" s="1"/>
  <c r="T264" i="19"/>
  <c r="S264" i="19" s="1"/>
  <c r="T265" i="19"/>
  <c r="T266" i="19"/>
  <c r="S266" i="19" s="1"/>
  <c r="T267" i="19"/>
  <c r="S267" i="19" s="1"/>
  <c r="T268" i="19"/>
  <c r="S268" i="19" s="1"/>
  <c r="T269" i="19"/>
  <c r="T270" i="19"/>
  <c r="S270" i="19" s="1"/>
  <c r="T271" i="19"/>
  <c r="S271" i="19" s="1"/>
  <c r="T272" i="19"/>
  <c r="S272" i="19" s="1"/>
  <c r="T273" i="19"/>
  <c r="T274" i="19"/>
  <c r="S274" i="19" s="1"/>
  <c r="T275" i="19"/>
  <c r="S275" i="19" s="1"/>
  <c r="T276" i="19"/>
  <c r="S276" i="19" s="1"/>
  <c r="T277" i="19"/>
  <c r="T278" i="19"/>
  <c r="S278" i="19" s="1"/>
  <c r="T279" i="19"/>
  <c r="S279" i="19" s="1"/>
  <c r="T280" i="19"/>
  <c r="S280" i="19" s="1"/>
  <c r="T281" i="19"/>
  <c r="T282" i="19"/>
  <c r="S282" i="19" s="1"/>
  <c r="T283" i="19"/>
  <c r="S283" i="19" s="1"/>
  <c r="T284" i="19"/>
  <c r="S284" i="19" s="1"/>
  <c r="T285" i="19"/>
  <c r="S286" i="19"/>
  <c r="T286" i="19"/>
  <c r="T287" i="19"/>
  <c r="S287" i="19" s="1"/>
  <c r="T288" i="19"/>
  <c r="S288" i="19" s="1"/>
  <c r="T289" i="19"/>
  <c r="T290" i="19"/>
  <c r="S290" i="19" s="1"/>
  <c r="T291" i="19"/>
  <c r="S291" i="19" s="1"/>
  <c r="T292" i="19"/>
  <c r="S292" i="19" s="1"/>
  <c r="T293" i="19"/>
  <c r="T294" i="19"/>
  <c r="S294" i="19" s="1"/>
  <c r="T295" i="19"/>
  <c r="S295" i="19" s="1"/>
  <c r="T296" i="19"/>
  <c r="S296" i="19" s="1"/>
  <c r="T297" i="19"/>
  <c r="T298" i="19"/>
  <c r="S298" i="19" s="1"/>
  <c r="T299" i="19"/>
  <c r="S299" i="19" s="1"/>
  <c r="T300" i="19"/>
  <c r="S300" i="19" s="1"/>
  <c r="T301" i="19"/>
  <c r="T302" i="19"/>
  <c r="S302" i="19" s="1"/>
  <c r="T303" i="19"/>
  <c r="S303" i="19" s="1"/>
  <c r="T304" i="19"/>
  <c r="S304" i="19" s="1"/>
  <c r="T305" i="19"/>
  <c r="T306" i="19"/>
  <c r="S306" i="19" s="1"/>
  <c r="T307" i="19"/>
  <c r="S307" i="19" s="1"/>
  <c r="T308" i="19"/>
  <c r="S308" i="19" s="1"/>
  <c r="T309" i="19"/>
  <c r="T310" i="19"/>
  <c r="S310" i="19" s="1"/>
  <c r="T311" i="19"/>
  <c r="S311" i="19" s="1"/>
  <c r="T312" i="19"/>
  <c r="S312" i="19" s="1"/>
  <c r="T313" i="19"/>
  <c r="T314" i="19"/>
  <c r="S314" i="19" s="1"/>
  <c r="T315" i="19"/>
  <c r="S315" i="19" s="1"/>
  <c r="S316" i="19"/>
  <c r="T316" i="19"/>
  <c r="T317" i="19"/>
  <c r="T318" i="19"/>
  <c r="S318" i="19" s="1"/>
  <c r="T319" i="19"/>
  <c r="S319" i="19" s="1"/>
  <c r="T320" i="19"/>
  <c r="S320" i="19" s="1"/>
  <c r="T321" i="19"/>
  <c r="T322" i="19"/>
  <c r="S322" i="19" s="1"/>
  <c r="T323" i="19"/>
  <c r="S323" i="19" s="1"/>
  <c r="T324" i="19"/>
  <c r="S324" i="19" s="1"/>
  <c r="T325" i="19"/>
  <c r="T326" i="19"/>
  <c r="S326" i="19" s="1"/>
  <c r="T327" i="19"/>
  <c r="S327" i="19" s="1"/>
  <c r="T328" i="19"/>
  <c r="S328" i="19" s="1"/>
  <c r="T329" i="19"/>
  <c r="T330" i="19"/>
  <c r="S330" i="19" s="1"/>
  <c r="T331" i="19"/>
  <c r="S331" i="19" s="1"/>
  <c r="T332" i="19"/>
  <c r="S332" i="19" s="1"/>
  <c r="T333" i="19"/>
  <c r="T334" i="19"/>
  <c r="S334" i="19" s="1"/>
  <c r="T335" i="19"/>
  <c r="S335" i="19" s="1"/>
  <c r="T336" i="19"/>
  <c r="S336" i="19" s="1"/>
  <c r="T337" i="19"/>
  <c r="S338" i="19"/>
  <c r="T338" i="19"/>
  <c r="T339" i="19"/>
  <c r="S339" i="19" s="1"/>
  <c r="T340" i="19"/>
  <c r="S340" i="19" s="1"/>
  <c r="T341" i="19"/>
  <c r="T342" i="19"/>
  <c r="S342" i="19" s="1"/>
  <c r="T343" i="19"/>
  <c r="S343" i="19" s="1"/>
  <c r="T344" i="19"/>
  <c r="S344" i="19" s="1"/>
  <c r="T345" i="19"/>
  <c r="T346" i="19"/>
  <c r="S346" i="19" s="1"/>
  <c r="T347" i="19"/>
  <c r="S347" i="19" s="1"/>
  <c r="T348" i="19"/>
  <c r="S348" i="19" s="1"/>
  <c r="T349" i="19"/>
  <c r="T350" i="19"/>
  <c r="S350" i="19" s="1"/>
  <c r="T351" i="19"/>
  <c r="S351" i="19" s="1"/>
  <c r="T352" i="19"/>
  <c r="S352" i="19" s="1"/>
  <c r="T353" i="19"/>
  <c r="T354" i="19"/>
  <c r="S354" i="19" s="1"/>
  <c r="T355" i="19"/>
  <c r="S355" i="19" s="1"/>
  <c r="T356" i="19"/>
  <c r="S356" i="19" s="1"/>
  <c r="T357" i="19"/>
  <c r="T358" i="19"/>
  <c r="S358" i="19" s="1"/>
  <c r="T359" i="19"/>
  <c r="S359" i="19" s="1"/>
  <c r="T360" i="19"/>
  <c r="S360" i="19" s="1"/>
  <c r="T361" i="19"/>
  <c r="T362" i="19"/>
  <c r="S362" i="19" s="1"/>
  <c r="T363" i="19"/>
  <c r="S363" i="19" s="1"/>
  <c r="T364" i="19"/>
  <c r="S364" i="19" s="1"/>
  <c r="T365" i="19"/>
  <c r="T366" i="19"/>
  <c r="S366" i="19" s="1"/>
  <c r="S367" i="19"/>
  <c r="T367" i="19"/>
  <c r="T368" i="19"/>
  <c r="S368" i="19" s="1"/>
  <c r="T369" i="19"/>
  <c r="T370" i="19"/>
  <c r="S370" i="19" s="1"/>
  <c r="T371" i="19"/>
  <c r="S371" i="19" s="1"/>
  <c r="T372" i="19"/>
  <c r="S372" i="19" s="1"/>
  <c r="T373" i="19"/>
  <c r="T374" i="19"/>
  <c r="S374" i="19" s="1"/>
  <c r="S375" i="19"/>
  <c r="T375" i="19"/>
  <c r="T376" i="19"/>
  <c r="S376" i="19" s="1"/>
  <c r="T377" i="19"/>
  <c r="T378" i="19"/>
  <c r="S378" i="19" s="1"/>
  <c r="T379" i="19"/>
  <c r="S379" i="19" s="1"/>
  <c r="T380" i="19"/>
  <c r="S380" i="19" s="1"/>
  <c r="T381" i="19"/>
  <c r="S381" i="19" s="1"/>
  <c r="T382" i="19"/>
  <c r="S382" i="19" s="1"/>
  <c r="T383" i="19"/>
  <c r="S383" i="19" s="1"/>
  <c r="T384" i="19"/>
  <c r="S384" i="19" s="1"/>
  <c r="T385" i="19"/>
  <c r="S385" i="19" s="1"/>
  <c r="T386" i="19"/>
  <c r="S386" i="19" s="1"/>
  <c r="T387" i="19"/>
  <c r="S387" i="19" s="1"/>
  <c r="T388" i="19"/>
  <c r="S388" i="19" s="1"/>
  <c r="T389" i="19"/>
  <c r="T390" i="19"/>
  <c r="S390" i="19" s="1"/>
  <c r="T391" i="19"/>
  <c r="S391" i="19" s="1"/>
  <c r="T392" i="19"/>
  <c r="S392" i="19" s="1"/>
  <c r="T393" i="19"/>
  <c r="T394" i="19"/>
  <c r="S394" i="19" s="1"/>
  <c r="T395" i="19"/>
  <c r="S395" i="19" s="1"/>
  <c r="T396" i="19"/>
  <c r="S396" i="19" s="1"/>
  <c r="T397" i="19"/>
  <c r="T398" i="19"/>
  <c r="S398" i="19" s="1"/>
  <c r="T399" i="19"/>
  <c r="S399" i="19" s="1"/>
  <c r="S400" i="19"/>
  <c r="T400" i="19"/>
  <c r="T401" i="19"/>
  <c r="T402" i="19"/>
  <c r="S402" i="19" s="1"/>
  <c r="T403" i="19"/>
  <c r="S403" i="19" s="1"/>
  <c r="T404" i="19"/>
  <c r="S404" i="19" s="1"/>
  <c r="T405" i="19"/>
  <c r="S406" i="19"/>
  <c r="T406" i="19"/>
  <c r="T407" i="19"/>
  <c r="S407" i="19" s="1"/>
  <c r="T408" i="19"/>
  <c r="S408" i="19" s="1"/>
  <c r="T409" i="19"/>
  <c r="T410" i="19"/>
  <c r="S410" i="19" s="1"/>
  <c r="T411" i="19"/>
  <c r="S411" i="19" s="1"/>
  <c r="T412" i="19"/>
  <c r="S412" i="19" s="1"/>
  <c r="T413" i="19"/>
  <c r="T414" i="19"/>
  <c r="S414" i="19" s="1"/>
  <c r="T415" i="19"/>
  <c r="S415" i="19" s="1"/>
  <c r="T416" i="19"/>
  <c r="S416" i="19" s="1"/>
  <c r="T417" i="19"/>
  <c r="T418" i="19"/>
  <c r="S418" i="19" s="1"/>
  <c r="T419" i="19"/>
  <c r="S419" i="19" s="1"/>
  <c r="T420" i="19"/>
  <c r="S420" i="19" s="1"/>
  <c r="T421" i="19"/>
  <c r="T422" i="19"/>
  <c r="S422" i="19" s="1"/>
  <c r="S423" i="19"/>
  <c r="T423" i="19"/>
  <c r="T424" i="19"/>
  <c r="S424" i="19" s="1"/>
  <c r="T425" i="19"/>
  <c r="T426" i="19"/>
  <c r="S426" i="19" s="1"/>
  <c r="T427" i="19"/>
  <c r="S427" i="19" s="1"/>
  <c r="T428" i="19"/>
  <c r="S428" i="19" s="1"/>
  <c r="T429" i="19"/>
  <c r="S430" i="19"/>
  <c r="T430" i="19"/>
  <c r="T431" i="19"/>
  <c r="S431" i="19" s="1"/>
  <c r="T432" i="19"/>
  <c r="S432" i="19" s="1"/>
  <c r="T433" i="19"/>
  <c r="T434" i="19"/>
  <c r="S434" i="19" s="1"/>
  <c r="T435" i="19"/>
  <c r="S435" i="19" s="1"/>
  <c r="T436" i="19"/>
  <c r="S436" i="19" s="1"/>
  <c r="T437" i="19"/>
  <c r="T438" i="19"/>
  <c r="S438" i="19" s="1"/>
  <c r="T439" i="19"/>
  <c r="S439" i="19" s="1"/>
  <c r="S440" i="19"/>
  <c r="T440" i="19"/>
  <c r="T441" i="19"/>
  <c r="T442" i="19"/>
  <c r="S442" i="19" s="1"/>
  <c r="T443" i="19"/>
  <c r="S443" i="19" s="1"/>
  <c r="T444" i="19"/>
  <c r="S444" i="19" s="1"/>
  <c r="T445" i="19"/>
  <c r="T446" i="19"/>
  <c r="S446" i="19" s="1"/>
  <c r="S447" i="19"/>
  <c r="T447" i="19"/>
  <c r="T448" i="19"/>
  <c r="S448" i="19" s="1"/>
  <c r="T449" i="19"/>
  <c r="S449" i="19" s="1"/>
  <c r="T450" i="19"/>
  <c r="S450" i="19" s="1"/>
  <c r="T451" i="19"/>
  <c r="S451" i="19" s="1"/>
  <c r="T452" i="19"/>
  <c r="S452" i="19" s="1"/>
  <c r="T453" i="19"/>
  <c r="T454" i="19"/>
  <c r="S454" i="19" s="1"/>
  <c r="T455" i="19"/>
  <c r="S455" i="19" s="1"/>
  <c r="T456" i="19"/>
  <c r="S456" i="19" s="1"/>
  <c r="T457" i="19"/>
  <c r="T458" i="19"/>
  <c r="S458" i="19" s="1"/>
  <c r="T459" i="19"/>
  <c r="S459" i="19" s="1"/>
  <c r="T460" i="19"/>
  <c r="S460" i="19" s="1"/>
  <c r="T461" i="19"/>
  <c r="T462" i="19"/>
  <c r="S462" i="19" s="1"/>
  <c r="T463" i="19"/>
  <c r="S463" i="19" s="1"/>
  <c r="S464" i="19"/>
  <c r="T464" i="19"/>
  <c r="T465" i="19"/>
  <c r="T466" i="19"/>
  <c r="S466" i="19" s="1"/>
  <c r="T467" i="19"/>
  <c r="S467" i="19" s="1"/>
  <c r="T468" i="19"/>
  <c r="S468" i="19" s="1"/>
  <c r="T469" i="19"/>
  <c r="S470" i="19"/>
  <c r="T470" i="19"/>
  <c r="T471" i="19"/>
  <c r="S471" i="19" s="1"/>
  <c r="T472" i="19"/>
  <c r="S472" i="19" s="1"/>
  <c r="T473" i="19"/>
  <c r="T474" i="19"/>
  <c r="S474" i="19" s="1"/>
  <c r="T475" i="19"/>
  <c r="S475" i="19" s="1"/>
  <c r="T476" i="19"/>
  <c r="S476" i="19" s="1"/>
  <c r="T477" i="19"/>
  <c r="T478" i="19"/>
  <c r="S478" i="19" s="1"/>
  <c r="T479" i="19"/>
  <c r="S479" i="19" s="1"/>
  <c r="T480" i="19"/>
  <c r="S480" i="19" s="1"/>
  <c r="T481" i="19"/>
  <c r="T482" i="19"/>
  <c r="S482" i="19" s="1"/>
  <c r="T483" i="19"/>
  <c r="S483" i="19" s="1"/>
  <c r="T484" i="19"/>
  <c r="S484" i="19" s="1"/>
  <c r="T485" i="19"/>
  <c r="T486" i="19"/>
  <c r="S486" i="19" s="1"/>
  <c r="S487" i="19"/>
  <c r="T487" i="19"/>
  <c r="T488" i="19"/>
  <c r="S488" i="19" s="1"/>
  <c r="T489" i="19"/>
  <c r="T490" i="19"/>
  <c r="S490" i="19" s="1"/>
  <c r="T491" i="19"/>
  <c r="S491" i="19" s="1"/>
  <c r="T492" i="19"/>
  <c r="S492" i="19" s="1"/>
  <c r="T493" i="19"/>
  <c r="S494" i="19"/>
  <c r="T494" i="19"/>
  <c r="T495" i="19"/>
  <c r="S495" i="19" s="1"/>
  <c r="T496" i="19"/>
  <c r="S496" i="19" s="1"/>
  <c r="T497" i="19"/>
  <c r="T498" i="19"/>
  <c r="S498" i="19" s="1"/>
  <c r="T499" i="19"/>
  <c r="S499" i="19" s="1"/>
  <c r="T500" i="19"/>
  <c r="S500" i="19" s="1"/>
  <c r="T501" i="19"/>
  <c r="T502" i="19"/>
  <c r="S502" i="19" s="1"/>
  <c r="T503" i="19"/>
  <c r="S503" i="19" s="1"/>
  <c r="S504" i="19"/>
  <c r="T504" i="19"/>
  <c r="J2" i="19"/>
  <c r="N2" i="19"/>
  <c r="S10" i="19" l="1"/>
  <c r="S425" i="19"/>
  <c r="S489" i="19"/>
  <c r="S373" i="19"/>
  <c r="S357" i="19"/>
  <c r="S337" i="19"/>
  <c r="S329" i="19"/>
  <c r="S321" i="19"/>
  <c r="S313" i="19"/>
  <c r="S305" i="19"/>
  <c r="S297" i="19"/>
  <c r="S289" i="19"/>
  <c r="S281" i="19"/>
  <c r="S273" i="19"/>
  <c r="S265" i="19"/>
  <c r="S257" i="19"/>
  <c r="S249" i="19"/>
  <c r="S241" i="19"/>
  <c r="S233" i="19"/>
  <c r="S225" i="19"/>
  <c r="S217" i="19"/>
  <c r="S209" i="19"/>
  <c r="S201" i="19"/>
  <c r="S193" i="19"/>
  <c r="S185" i="19"/>
  <c r="S177" i="19"/>
  <c r="S169" i="19"/>
  <c r="S161" i="19"/>
  <c r="S153" i="19"/>
  <c r="S145" i="19"/>
  <c r="S137" i="19"/>
  <c r="S129" i="19"/>
  <c r="S121" i="19"/>
  <c r="S113" i="19"/>
  <c r="S105" i="19"/>
  <c r="S97" i="19"/>
  <c r="S89" i="19"/>
  <c r="S81" i="19"/>
  <c r="S73" i="19"/>
  <c r="S65" i="19"/>
  <c r="S57" i="19"/>
  <c r="S49" i="19"/>
  <c r="S41" i="19"/>
  <c r="S33" i="19"/>
  <c r="S25" i="19"/>
  <c r="S17" i="19"/>
  <c r="S9" i="19"/>
  <c r="S341" i="19"/>
  <c r="S333" i="19"/>
  <c r="S325" i="19"/>
  <c r="S317" i="19"/>
  <c r="S309" i="19"/>
  <c r="S301" i="19"/>
  <c r="S293" i="19"/>
  <c r="S285" i="19"/>
  <c r="S277" i="19"/>
  <c r="S269" i="19"/>
  <c r="S261" i="19"/>
  <c r="S253" i="19"/>
  <c r="S245" i="19"/>
  <c r="S237" i="19"/>
  <c r="S229" i="19"/>
  <c r="S221" i="19"/>
  <c r="S213" i="19"/>
  <c r="S205" i="19"/>
  <c r="S197" i="19"/>
  <c r="S189" i="19"/>
  <c r="S181" i="19"/>
  <c r="S173" i="19"/>
  <c r="S165" i="19"/>
  <c r="S157" i="19"/>
  <c r="S149" i="19"/>
  <c r="S141" i="19"/>
  <c r="S133" i="19"/>
  <c r="S125" i="19"/>
  <c r="S117" i="19"/>
  <c r="S109" i="19"/>
  <c r="S101" i="19"/>
  <c r="S93" i="19"/>
  <c r="S85" i="19"/>
  <c r="S77" i="19"/>
  <c r="S69" i="19"/>
  <c r="S61" i="19"/>
  <c r="S53" i="19"/>
  <c r="S45" i="19"/>
  <c r="S37" i="19"/>
  <c r="S29" i="19"/>
  <c r="S21" i="19"/>
  <c r="S13" i="19"/>
  <c r="A73" i="7"/>
  <c r="A72" i="7"/>
  <c r="F14" i="19" l="1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F44" i="19"/>
  <c r="F45" i="19"/>
  <c r="F46" i="19"/>
  <c r="F47" i="19"/>
  <c r="F48" i="19"/>
  <c r="F49" i="19"/>
  <c r="F50" i="19"/>
  <c r="F51" i="19"/>
  <c r="F52" i="19"/>
  <c r="F53" i="19"/>
  <c r="F54" i="19"/>
  <c r="F55" i="19"/>
  <c r="F56" i="19"/>
  <c r="F57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4" i="19"/>
  <c r="F75" i="19"/>
  <c r="F76" i="19"/>
  <c r="F77" i="19"/>
  <c r="F78" i="19"/>
  <c r="F79" i="19"/>
  <c r="F80" i="19"/>
  <c r="F81" i="19"/>
  <c r="F82" i="19"/>
  <c r="F83" i="19"/>
  <c r="F84" i="19"/>
  <c r="F85" i="19"/>
  <c r="F86" i="19"/>
  <c r="F87" i="19"/>
  <c r="F88" i="19"/>
  <c r="F89" i="19"/>
  <c r="F90" i="19"/>
  <c r="F91" i="19"/>
  <c r="F92" i="19"/>
  <c r="F93" i="19"/>
  <c r="F94" i="19"/>
  <c r="F95" i="19"/>
  <c r="F96" i="19"/>
  <c r="F97" i="19"/>
  <c r="F98" i="19"/>
  <c r="F99" i="19"/>
  <c r="F100" i="19"/>
  <c r="F101" i="19"/>
  <c r="F102" i="19"/>
  <c r="F103" i="19"/>
  <c r="F104" i="19"/>
  <c r="F105" i="19"/>
  <c r="F106" i="19"/>
  <c r="F107" i="19"/>
  <c r="F108" i="19"/>
  <c r="F109" i="19"/>
  <c r="F110" i="19"/>
  <c r="F111" i="19"/>
  <c r="F112" i="19"/>
  <c r="F113" i="19"/>
  <c r="F114" i="19"/>
  <c r="F115" i="19"/>
  <c r="F116" i="19"/>
  <c r="F117" i="19"/>
  <c r="F118" i="19"/>
  <c r="F119" i="19"/>
  <c r="F120" i="19"/>
  <c r="F121" i="19"/>
  <c r="F122" i="19"/>
  <c r="F123" i="19"/>
  <c r="F124" i="19"/>
  <c r="F125" i="19"/>
  <c r="F126" i="19"/>
  <c r="F127" i="19"/>
  <c r="F128" i="19"/>
  <c r="F129" i="19"/>
  <c r="F130" i="19"/>
  <c r="F131" i="19"/>
  <c r="F132" i="19"/>
  <c r="F133" i="19"/>
  <c r="F134" i="19"/>
  <c r="F135" i="19"/>
  <c r="F136" i="19"/>
  <c r="F137" i="19"/>
  <c r="F138" i="19"/>
  <c r="F139" i="19"/>
  <c r="F140" i="19"/>
  <c r="F141" i="19"/>
  <c r="F142" i="19"/>
  <c r="F143" i="19"/>
  <c r="F144" i="19"/>
  <c r="F145" i="19"/>
  <c r="F146" i="19"/>
  <c r="F147" i="19"/>
  <c r="F148" i="19"/>
  <c r="F149" i="19"/>
  <c r="F150" i="19"/>
  <c r="F151" i="19"/>
  <c r="F152" i="19"/>
  <c r="F153" i="19"/>
  <c r="F154" i="19"/>
  <c r="F155" i="19"/>
  <c r="F156" i="19"/>
  <c r="F157" i="19"/>
  <c r="F158" i="19"/>
  <c r="F159" i="19"/>
  <c r="F160" i="19"/>
  <c r="F161" i="19"/>
  <c r="F162" i="19"/>
  <c r="F163" i="19"/>
  <c r="F164" i="19"/>
  <c r="F165" i="19"/>
  <c r="F166" i="19"/>
  <c r="F167" i="19"/>
  <c r="F168" i="19"/>
  <c r="F169" i="19"/>
  <c r="F170" i="19"/>
  <c r="F171" i="19"/>
  <c r="F172" i="19"/>
  <c r="F173" i="19"/>
  <c r="F174" i="19"/>
  <c r="F175" i="19"/>
  <c r="F176" i="19"/>
  <c r="F177" i="19"/>
  <c r="F178" i="19"/>
  <c r="F179" i="19"/>
  <c r="F180" i="19"/>
  <c r="F181" i="19"/>
  <c r="F182" i="19"/>
  <c r="F183" i="19"/>
  <c r="F184" i="19"/>
  <c r="F185" i="19"/>
  <c r="F186" i="19"/>
  <c r="F187" i="19"/>
  <c r="F188" i="19"/>
  <c r="F189" i="19"/>
  <c r="F190" i="19"/>
  <c r="F191" i="19"/>
  <c r="F192" i="19"/>
  <c r="F193" i="19"/>
  <c r="F194" i="19"/>
  <c r="F195" i="19"/>
  <c r="F196" i="19"/>
  <c r="F197" i="19"/>
  <c r="F198" i="19"/>
  <c r="F199" i="19"/>
  <c r="F200" i="19"/>
  <c r="F201" i="19"/>
  <c r="F202" i="19"/>
  <c r="F203" i="19"/>
  <c r="F204" i="19"/>
  <c r="F205" i="19"/>
  <c r="F206" i="19"/>
  <c r="F207" i="19"/>
  <c r="F208" i="19"/>
  <c r="F209" i="19"/>
  <c r="F210" i="19"/>
  <c r="F211" i="19"/>
  <c r="F212" i="19"/>
  <c r="F213" i="19"/>
  <c r="F214" i="19"/>
  <c r="F215" i="19"/>
  <c r="F216" i="19"/>
  <c r="F217" i="19"/>
  <c r="F218" i="19"/>
  <c r="F219" i="19"/>
  <c r="F220" i="19"/>
  <c r="F221" i="19"/>
  <c r="F222" i="19"/>
  <c r="F223" i="19"/>
  <c r="F224" i="19"/>
  <c r="F225" i="19"/>
  <c r="F226" i="19"/>
  <c r="F227" i="19"/>
  <c r="F228" i="19"/>
  <c r="F229" i="19"/>
  <c r="F230" i="19"/>
  <c r="F231" i="19"/>
  <c r="F232" i="19"/>
  <c r="F233" i="19"/>
  <c r="F234" i="19"/>
  <c r="F235" i="19"/>
  <c r="F236" i="19"/>
  <c r="F237" i="19"/>
  <c r="F238" i="19"/>
  <c r="F239" i="19"/>
  <c r="F240" i="19"/>
  <c r="F241" i="19"/>
  <c r="F242" i="19"/>
  <c r="F243" i="19"/>
  <c r="F244" i="19"/>
  <c r="F245" i="19"/>
  <c r="F246" i="19"/>
  <c r="F247" i="19"/>
  <c r="F248" i="19"/>
  <c r="F249" i="19"/>
  <c r="F250" i="19"/>
  <c r="F251" i="19"/>
  <c r="F252" i="19"/>
  <c r="F253" i="19"/>
  <c r="F254" i="19"/>
  <c r="F255" i="19"/>
  <c r="F256" i="19"/>
  <c r="F257" i="19"/>
  <c r="F258" i="19"/>
  <c r="F259" i="19"/>
  <c r="F260" i="19"/>
  <c r="F261" i="19"/>
  <c r="F262" i="19"/>
  <c r="F263" i="19"/>
  <c r="F264" i="19"/>
  <c r="F265" i="19"/>
  <c r="F266" i="19"/>
  <c r="F267" i="19"/>
  <c r="F268" i="19"/>
  <c r="F269" i="19"/>
  <c r="F270" i="19"/>
  <c r="F271" i="19"/>
  <c r="F272" i="19"/>
  <c r="F273" i="19"/>
  <c r="F274" i="19"/>
  <c r="F275" i="19"/>
  <c r="F276" i="19"/>
  <c r="F277" i="19"/>
  <c r="F278" i="19"/>
  <c r="F279" i="19"/>
  <c r="F280" i="19"/>
  <c r="F281" i="19"/>
  <c r="F282" i="19"/>
  <c r="F283" i="19"/>
  <c r="F284" i="19"/>
  <c r="F285" i="19"/>
  <c r="F286" i="19"/>
  <c r="F287" i="19"/>
  <c r="F288" i="19"/>
  <c r="F289" i="19"/>
  <c r="F290" i="19"/>
  <c r="F291" i="19"/>
  <c r="F292" i="19"/>
  <c r="F293" i="19"/>
  <c r="F294" i="19"/>
  <c r="F295" i="19"/>
  <c r="F296" i="19"/>
  <c r="F297" i="19"/>
  <c r="F298" i="19"/>
  <c r="F299" i="19"/>
  <c r="F300" i="19"/>
  <c r="F301" i="19"/>
  <c r="F302" i="19"/>
  <c r="F303" i="19"/>
  <c r="F304" i="19"/>
  <c r="F305" i="19"/>
  <c r="F306" i="19"/>
  <c r="F307" i="19"/>
  <c r="F308" i="19"/>
  <c r="F309" i="19"/>
  <c r="F310" i="19"/>
  <c r="F311" i="19"/>
  <c r="F312" i="19"/>
  <c r="F313" i="19"/>
  <c r="F314" i="19"/>
  <c r="F315" i="19"/>
  <c r="F316" i="19"/>
  <c r="F317" i="19"/>
  <c r="F318" i="19"/>
  <c r="F319" i="19"/>
  <c r="F320" i="19"/>
  <c r="F321" i="19"/>
  <c r="F322" i="19"/>
  <c r="F323" i="19"/>
  <c r="F324" i="19"/>
  <c r="F325" i="19"/>
  <c r="F326" i="19"/>
  <c r="F327" i="19"/>
  <c r="F328" i="19"/>
  <c r="F329" i="19"/>
  <c r="F330" i="19"/>
  <c r="F331" i="19"/>
  <c r="F332" i="19"/>
  <c r="F333" i="19"/>
  <c r="F334" i="19"/>
  <c r="F335" i="19"/>
  <c r="F336" i="19"/>
  <c r="F337" i="19"/>
  <c r="F338" i="19"/>
  <c r="F339" i="19"/>
  <c r="F340" i="19"/>
  <c r="F341" i="19"/>
  <c r="F342" i="19"/>
  <c r="F343" i="19"/>
  <c r="F344" i="19"/>
  <c r="F345" i="19"/>
  <c r="F346" i="19"/>
  <c r="F347" i="19"/>
  <c r="F348" i="19"/>
  <c r="F349" i="19"/>
  <c r="F350" i="19"/>
  <c r="F351" i="19"/>
  <c r="F352" i="19"/>
  <c r="F353" i="19"/>
  <c r="F354" i="19"/>
  <c r="F355" i="19"/>
  <c r="F356" i="19"/>
  <c r="F357" i="19"/>
  <c r="F358" i="19"/>
  <c r="F359" i="19"/>
  <c r="F360" i="19"/>
  <c r="F361" i="19"/>
  <c r="F362" i="19"/>
  <c r="F363" i="19"/>
  <c r="F364" i="19"/>
  <c r="F365" i="19"/>
  <c r="F366" i="19"/>
  <c r="F367" i="19"/>
  <c r="F368" i="19"/>
  <c r="F369" i="19"/>
  <c r="F370" i="19"/>
  <c r="F371" i="19"/>
  <c r="F372" i="19"/>
  <c r="F373" i="19"/>
  <c r="F374" i="19"/>
  <c r="F375" i="19"/>
  <c r="F376" i="19"/>
  <c r="F377" i="19"/>
  <c r="F378" i="19"/>
  <c r="F379" i="19"/>
  <c r="F380" i="19"/>
  <c r="F381" i="19"/>
  <c r="F382" i="19"/>
  <c r="F383" i="19"/>
  <c r="F384" i="19"/>
  <c r="F385" i="19"/>
  <c r="F386" i="19"/>
  <c r="F387" i="19"/>
  <c r="F388" i="19"/>
  <c r="F389" i="19"/>
  <c r="F390" i="19"/>
  <c r="F391" i="19"/>
  <c r="F392" i="19"/>
  <c r="F393" i="19"/>
  <c r="F394" i="19"/>
  <c r="F395" i="19"/>
  <c r="F396" i="19"/>
  <c r="F397" i="19"/>
  <c r="F398" i="19"/>
  <c r="F399" i="19"/>
  <c r="F400" i="19"/>
  <c r="F401" i="19"/>
  <c r="F402" i="19"/>
  <c r="F403" i="19"/>
  <c r="F404" i="19"/>
  <c r="F405" i="19"/>
  <c r="F406" i="19"/>
  <c r="F407" i="19"/>
  <c r="F408" i="19"/>
  <c r="F409" i="19"/>
  <c r="F410" i="19"/>
  <c r="F411" i="19"/>
  <c r="F412" i="19"/>
  <c r="F413" i="19"/>
  <c r="F414" i="19"/>
  <c r="F415" i="19"/>
  <c r="F416" i="19"/>
  <c r="F417" i="19"/>
  <c r="F418" i="19"/>
  <c r="F419" i="19"/>
  <c r="F420" i="19"/>
  <c r="F421" i="19"/>
  <c r="F422" i="19"/>
  <c r="F423" i="19"/>
  <c r="F424" i="19"/>
  <c r="F425" i="19"/>
  <c r="F426" i="19"/>
  <c r="F427" i="19"/>
  <c r="F428" i="19"/>
  <c r="F429" i="19"/>
  <c r="F430" i="19"/>
  <c r="F431" i="19"/>
  <c r="F432" i="19"/>
  <c r="F433" i="19"/>
  <c r="F434" i="19"/>
  <c r="F435" i="19"/>
  <c r="F436" i="19"/>
  <c r="F437" i="19"/>
  <c r="F438" i="19"/>
  <c r="F439" i="19"/>
  <c r="F440" i="19"/>
  <c r="F441" i="19"/>
  <c r="F442" i="19"/>
  <c r="F443" i="19"/>
  <c r="F444" i="19"/>
  <c r="F445" i="19"/>
  <c r="F446" i="19"/>
  <c r="F447" i="19"/>
  <c r="F448" i="19"/>
  <c r="F449" i="19"/>
  <c r="F450" i="19"/>
  <c r="F451" i="19"/>
  <c r="F452" i="19"/>
  <c r="F453" i="19"/>
  <c r="F454" i="19"/>
  <c r="F455" i="19"/>
  <c r="F456" i="19"/>
  <c r="F457" i="19"/>
  <c r="F458" i="19"/>
  <c r="F459" i="19"/>
  <c r="F460" i="19"/>
  <c r="F461" i="19"/>
  <c r="F462" i="19"/>
  <c r="F463" i="19"/>
  <c r="F464" i="19"/>
  <c r="F465" i="19"/>
  <c r="F466" i="19"/>
  <c r="F467" i="19"/>
  <c r="F468" i="19"/>
  <c r="F469" i="19"/>
  <c r="F470" i="19"/>
  <c r="F471" i="19"/>
  <c r="F472" i="19"/>
  <c r="F473" i="19"/>
  <c r="F474" i="19"/>
  <c r="F475" i="19"/>
  <c r="F476" i="19"/>
  <c r="F477" i="19"/>
  <c r="F478" i="19"/>
  <c r="F479" i="19"/>
  <c r="F480" i="19"/>
  <c r="F481" i="19"/>
  <c r="F482" i="19"/>
  <c r="F483" i="19"/>
  <c r="F484" i="19"/>
  <c r="F485" i="19"/>
  <c r="F486" i="19"/>
  <c r="F487" i="19"/>
  <c r="F488" i="19"/>
  <c r="F489" i="19"/>
  <c r="F490" i="19"/>
  <c r="F491" i="19"/>
  <c r="F492" i="19"/>
  <c r="F493" i="19"/>
  <c r="F494" i="19"/>
  <c r="F495" i="19"/>
  <c r="F496" i="19"/>
  <c r="F497" i="19"/>
  <c r="F498" i="19"/>
  <c r="F499" i="19"/>
  <c r="F500" i="19"/>
  <c r="F501" i="19"/>
  <c r="F502" i="19"/>
  <c r="F503" i="19"/>
  <c r="F504" i="19"/>
  <c r="F5" i="19"/>
  <c r="F6" i="19"/>
  <c r="F7" i="19"/>
  <c r="F8" i="19"/>
  <c r="F9" i="19"/>
  <c r="F10" i="19"/>
  <c r="F11" i="19"/>
  <c r="F12" i="19"/>
  <c r="F13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J100" i="19"/>
  <c r="J101" i="19"/>
  <c r="J102" i="19"/>
  <c r="J103" i="19"/>
  <c r="J104" i="19"/>
  <c r="J105" i="19"/>
  <c r="J106" i="19"/>
  <c r="J107" i="19"/>
  <c r="J108" i="19"/>
  <c r="J109" i="19"/>
  <c r="J110" i="19"/>
  <c r="J111" i="19"/>
  <c r="J112" i="19"/>
  <c r="J113" i="19"/>
  <c r="J114" i="19"/>
  <c r="J115" i="19"/>
  <c r="J116" i="19"/>
  <c r="J117" i="19"/>
  <c r="J118" i="19"/>
  <c r="J119" i="19"/>
  <c r="J120" i="19"/>
  <c r="J121" i="19"/>
  <c r="J122" i="19"/>
  <c r="J123" i="19"/>
  <c r="J124" i="19"/>
  <c r="J125" i="19"/>
  <c r="J126" i="19"/>
  <c r="J127" i="19"/>
  <c r="J128" i="19"/>
  <c r="J129" i="19"/>
  <c r="J130" i="19"/>
  <c r="J131" i="19"/>
  <c r="J132" i="19"/>
  <c r="J133" i="19"/>
  <c r="J134" i="19"/>
  <c r="J135" i="19"/>
  <c r="J136" i="19"/>
  <c r="J137" i="19"/>
  <c r="J138" i="19"/>
  <c r="J139" i="19"/>
  <c r="J140" i="19"/>
  <c r="J141" i="19"/>
  <c r="J142" i="19"/>
  <c r="J143" i="19"/>
  <c r="J144" i="19"/>
  <c r="J145" i="19"/>
  <c r="J146" i="19"/>
  <c r="J147" i="19"/>
  <c r="J148" i="19"/>
  <c r="J149" i="19"/>
  <c r="J150" i="19"/>
  <c r="J151" i="19"/>
  <c r="J152" i="19"/>
  <c r="J153" i="19"/>
  <c r="J154" i="19"/>
  <c r="J155" i="19"/>
  <c r="J156" i="19"/>
  <c r="J157" i="19"/>
  <c r="J158" i="19"/>
  <c r="J159" i="19"/>
  <c r="J160" i="19"/>
  <c r="J161" i="19"/>
  <c r="J162" i="19"/>
  <c r="J163" i="19"/>
  <c r="J164" i="19"/>
  <c r="J165" i="19"/>
  <c r="J166" i="19"/>
  <c r="J167" i="19"/>
  <c r="J168" i="19"/>
  <c r="J169" i="19"/>
  <c r="J170" i="19"/>
  <c r="J171" i="19"/>
  <c r="J172" i="19"/>
  <c r="J173" i="19"/>
  <c r="J174" i="19"/>
  <c r="J175" i="19"/>
  <c r="J176" i="19"/>
  <c r="J177" i="19"/>
  <c r="J178" i="19"/>
  <c r="J179" i="19"/>
  <c r="J180" i="19"/>
  <c r="J181" i="19"/>
  <c r="J182" i="19"/>
  <c r="J183" i="19"/>
  <c r="J184" i="19"/>
  <c r="J185" i="19"/>
  <c r="J186" i="19"/>
  <c r="J187" i="19"/>
  <c r="J188" i="19"/>
  <c r="J189" i="19"/>
  <c r="J190" i="19"/>
  <c r="J191" i="19"/>
  <c r="J192" i="19"/>
  <c r="J193" i="19"/>
  <c r="J194" i="19"/>
  <c r="J195" i="19"/>
  <c r="J196" i="19"/>
  <c r="J197" i="19"/>
  <c r="J198" i="19"/>
  <c r="J199" i="19"/>
  <c r="J200" i="19"/>
  <c r="J201" i="19"/>
  <c r="J202" i="19"/>
  <c r="J203" i="19"/>
  <c r="J204" i="19"/>
  <c r="J205" i="19"/>
  <c r="J206" i="19"/>
  <c r="J207" i="19"/>
  <c r="J208" i="19"/>
  <c r="J209" i="19"/>
  <c r="J210" i="19"/>
  <c r="J211" i="19"/>
  <c r="J212" i="19"/>
  <c r="J213" i="19"/>
  <c r="J214" i="19"/>
  <c r="J215" i="19"/>
  <c r="J216" i="19"/>
  <c r="J217" i="19"/>
  <c r="J218" i="19"/>
  <c r="J219" i="19"/>
  <c r="J220" i="19"/>
  <c r="J221" i="19"/>
  <c r="J222" i="19"/>
  <c r="J223" i="19"/>
  <c r="J224" i="19"/>
  <c r="J225" i="19"/>
  <c r="J226" i="19"/>
  <c r="J227" i="19"/>
  <c r="J228" i="19"/>
  <c r="J229" i="19"/>
  <c r="J230" i="19"/>
  <c r="J231" i="19"/>
  <c r="J232" i="19"/>
  <c r="J233" i="19"/>
  <c r="J234" i="19"/>
  <c r="J235" i="19"/>
  <c r="J236" i="19"/>
  <c r="J237" i="19"/>
  <c r="J238" i="19"/>
  <c r="J239" i="19"/>
  <c r="J240" i="19"/>
  <c r="J241" i="19"/>
  <c r="J242" i="19"/>
  <c r="J243" i="19"/>
  <c r="J244" i="19"/>
  <c r="J245" i="19"/>
  <c r="J246" i="19"/>
  <c r="J247" i="19"/>
  <c r="J248" i="19"/>
  <c r="J249" i="19"/>
  <c r="J250" i="19"/>
  <c r="J251" i="19"/>
  <c r="J252" i="19"/>
  <c r="J253" i="19"/>
  <c r="J254" i="19"/>
  <c r="J255" i="19"/>
  <c r="J256" i="19"/>
  <c r="J257" i="19"/>
  <c r="J258" i="19"/>
  <c r="J259" i="19"/>
  <c r="J260" i="19"/>
  <c r="J261" i="19"/>
  <c r="J262" i="19"/>
  <c r="J263" i="19"/>
  <c r="J264" i="19"/>
  <c r="J265" i="19"/>
  <c r="J266" i="19"/>
  <c r="J267" i="19"/>
  <c r="J268" i="19"/>
  <c r="J269" i="19"/>
  <c r="J270" i="19"/>
  <c r="J271" i="19"/>
  <c r="J272" i="19"/>
  <c r="J273" i="19"/>
  <c r="J274" i="19"/>
  <c r="J275" i="19"/>
  <c r="J276" i="19"/>
  <c r="J277" i="19"/>
  <c r="J278" i="19"/>
  <c r="J279" i="19"/>
  <c r="J280" i="19"/>
  <c r="J281" i="19"/>
  <c r="J282" i="19"/>
  <c r="J283" i="19"/>
  <c r="J284" i="19"/>
  <c r="J285" i="19"/>
  <c r="J286" i="19"/>
  <c r="J287" i="19"/>
  <c r="J288" i="19"/>
  <c r="J289" i="19"/>
  <c r="J290" i="19"/>
  <c r="J291" i="19"/>
  <c r="J292" i="19"/>
  <c r="J293" i="19"/>
  <c r="J294" i="19"/>
  <c r="J295" i="19"/>
  <c r="J296" i="19"/>
  <c r="J297" i="19"/>
  <c r="J298" i="19"/>
  <c r="J299" i="19"/>
  <c r="J300" i="19"/>
  <c r="J301" i="19"/>
  <c r="J302" i="19"/>
  <c r="J303" i="19"/>
  <c r="J304" i="19"/>
  <c r="J305" i="19"/>
  <c r="J306" i="19"/>
  <c r="J307" i="19"/>
  <c r="J308" i="19"/>
  <c r="J309" i="19"/>
  <c r="J310" i="19"/>
  <c r="J311" i="19"/>
  <c r="J312" i="19"/>
  <c r="J313" i="19"/>
  <c r="J314" i="19"/>
  <c r="J315" i="19"/>
  <c r="J316" i="19"/>
  <c r="J317" i="19"/>
  <c r="J318" i="19"/>
  <c r="J319" i="19"/>
  <c r="J320" i="19"/>
  <c r="J321" i="19"/>
  <c r="J322" i="19"/>
  <c r="J323" i="19"/>
  <c r="J324" i="19"/>
  <c r="J325" i="19"/>
  <c r="J326" i="19"/>
  <c r="J327" i="19"/>
  <c r="J328" i="19"/>
  <c r="J329" i="19"/>
  <c r="J330" i="19"/>
  <c r="J331" i="19"/>
  <c r="J332" i="19"/>
  <c r="J333" i="19"/>
  <c r="J334" i="19"/>
  <c r="J335" i="19"/>
  <c r="J336" i="19"/>
  <c r="J337" i="19"/>
  <c r="J338" i="19"/>
  <c r="J339" i="19"/>
  <c r="J340" i="19"/>
  <c r="J341" i="19"/>
  <c r="J342" i="19"/>
  <c r="J343" i="19"/>
  <c r="J344" i="19"/>
  <c r="J345" i="19"/>
  <c r="J346" i="19"/>
  <c r="J347" i="19"/>
  <c r="J348" i="19"/>
  <c r="J349" i="19"/>
  <c r="J350" i="19"/>
  <c r="J351" i="19"/>
  <c r="J352" i="19"/>
  <c r="J353" i="19"/>
  <c r="J354" i="19"/>
  <c r="J355" i="19"/>
  <c r="J356" i="19"/>
  <c r="J357" i="19"/>
  <c r="J358" i="19"/>
  <c r="J359" i="19"/>
  <c r="J360" i="19"/>
  <c r="J361" i="19"/>
  <c r="J362" i="19"/>
  <c r="J363" i="19"/>
  <c r="J364" i="19"/>
  <c r="J365" i="19"/>
  <c r="J366" i="19"/>
  <c r="J367" i="19"/>
  <c r="J368" i="19"/>
  <c r="J369" i="19"/>
  <c r="J370" i="19"/>
  <c r="J371" i="19"/>
  <c r="J372" i="19"/>
  <c r="J373" i="19"/>
  <c r="J374" i="19"/>
  <c r="J375" i="19"/>
  <c r="J376" i="19"/>
  <c r="J377" i="19"/>
  <c r="J378" i="19"/>
  <c r="J379" i="19"/>
  <c r="J380" i="19"/>
  <c r="J381" i="19"/>
  <c r="J382" i="19"/>
  <c r="J383" i="19"/>
  <c r="J384" i="19"/>
  <c r="J385" i="19"/>
  <c r="J386" i="19"/>
  <c r="J387" i="19"/>
  <c r="J388" i="19"/>
  <c r="J389" i="19"/>
  <c r="J390" i="19"/>
  <c r="J391" i="19"/>
  <c r="J392" i="19"/>
  <c r="J393" i="19"/>
  <c r="J394" i="19"/>
  <c r="J395" i="19"/>
  <c r="J396" i="19"/>
  <c r="J397" i="19"/>
  <c r="J398" i="19"/>
  <c r="J399" i="19"/>
  <c r="J400" i="19"/>
  <c r="J401" i="19"/>
  <c r="J402" i="19"/>
  <c r="J403" i="19"/>
  <c r="J404" i="19"/>
  <c r="J405" i="19"/>
  <c r="J406" i="19"/>
  <c r="J407" i="19"/>
  <c r="J408" i="19"/>
  <c r="J409" i="19"/>
  <c r="J410" i="19"/>
  <c r="J411" i="19"/>
  <c r="J412" i="19"/>
  <c r="J413" i="19"/>
  <c r="J414" i="19"/>
  <c r="J415" i="19"/>
  <c r="J416" i="19"/>
  <c r="J417" i="19"/>
  <c r="J418" i="19"/>
  <c r="J419" i="19"/>
  <c r="J420" i="19"/>
  <c r="J421" i="19"/>
  <c r="J422" i="19"/>
  <c r="J423" i="19"/>
  <c r="J424" i="19"/>
  <c r="J425" i="19"/>
  <c r="J426" i="19"/>
  <c r="J427" i="19"/>
  <c r="J428" i="19"/>
  <c r="J429" i="19"/>
  <c r="J430" i="19"/>
  <c r="J431" i="19"/>
  <c r="J432" i="19"/>
  <c r="J433" i="19"/>
  <c r="J434" i="19"/>
  <c r="J435" i="19"/>
  <c r="J436" i="19"/>
  <c r="J437" i="19"/>
  <c r="J438" i="19"/>
  <c r="J439" i="19"/>
  <c r="J440" i="19"/>
  <c r="J441" i="19"/>
  <c r="J442" i="19"/>
  <c r="J443" i="19"/>
  <c r="J444" i="19"/>
  <c r="J445" i="19"/>
  <c r="J446" i="19"/>
  <c r="J447" i="19"/>
  <c r="J448" i="19"/>
  <c r="J449" i="19"/>
  <c r="J450" i="19"/>
  <c r="J451" i="19"/>
  <c r="J452" i="19"/>
  <c r="J453" i="19"/>
  <c r="J454" i="19"/>
  <c r="J455" i="19"/>
  <c r="J456" i="19"/>
  <c r="J457" i="19"/>
  <c r="J458" i="19"/>
  <c r="J459" i="19"/>
  <c r="J460" i="19"/>
  <c r="J461" i="19"/>
  <c r="J462" i="19"/>
  <c r="J463" i="19"/>
  <c r="J464" i="19"/>
  <c r="J465" i="19"/>
  <c r="J466" i="19"/>
  <c r="J467" i="19"/>
  <c r="J468" i="19"/>
  <c r="J469" i="19"/>
  <c r="J470" i="19"/>
  <c r="J471" i="19"/>
  <c r="J472" i="19"/>
  <c r="J473" i="19"/>
  <c r="J474" i="19"/>
  <c r="J475" i="19"/>
  <c r="J476" i="19"/>
  <c r="J477" i="19"/>
  <c r="J478" i="19"/>
  <c r="J479" i="19"/>
  <c r="J480" i="19"/>
  <c r="J481" i="19"/>
  <c r="J482" i="19"/>
  <c r="J483" i="19"/>
  <c r="J484" i="19"/>
  <c r="J485" i="19"/>
  <c r="J486" i="19"/>
  <c r="J487" i="19"/>
  <c r="J488" i="19"/>
  <c r="J489" i="19"/>
  <c r="J490" i="19"/>
  <c r="J491" i="19"/>
  <c r="J492" i="19"/>
  <c r="J493" i="19"/>
  <c r="J494" i="19"/>
  <c r="J495" i="19"/>
  <c r="J496" i="19"/>
  <c r="J497" i="19"/>
  <c r="J498" i="19"/>
  <c r="J499" i="19"/>
  <c r="J500" i="19"/>
  <c r="J501" i="19"/>
  <c r="J502" i="19"/>
  <c r="J503" i="19"/>
  <c r="J504" i="19"/>
  <c r="J5" i="19"/>
  <c r="M5" i="19" s="1"/>
  <c r="J6" i="19"/>
  <c r="M6" i="19" s="1"/>
  <c r="J7" i="19"/>
  <c r="M7" i="19" s="1"/>
  <c r="J8" i="19"/>
  <c r="M8" i="19" s="1"/>
  <c r="J9" i="19"/>
  <c r="J10" i="19"/>
  <c r="M10" i="19" s="1"/>
  <c r="J11" i="19"/>
  <c r="M11" i="19" s="1"/>
  <c r="M13" i="19"/>
  <c r="L13" i="19" s="1"/>
  <c r="M14" i="19"/>
  <c r="L14" i="19" s="1"/>
  <c r="M15" i="19"/>
  <c r="M16" i="19"/>
  <c r="M17" i="19"/>
  <c r="L17" i="19" s="1"/>
  <c r="M18" i="19"/>
  <c r="L18" i="19" s="1"/>
  <c r="M19" i="19"/>
  <c r="M20" i="19"/>
  <c r="M21" i="19"/>
  <c r="L21" i="19" s="1"/>
  <c r="M22" i="19"/>
  <c r="L22" i="19" s="1"/>
  <c r="M23" i="19"/>
  <c r="M24" i="19"/>
  <c r="M25" i="19"/>
  <c r="L25" i="19" s="1"/>
  <c r="M26" i="19"/>
  <c r="L26" i="19" s="1"/>
  <c r="M27" i="19"/>
  <c r="M28" i="19"/>
  <c r="M29" i="19"/>
  <c r="L29" i="19" s="1"/>
  <c r="M30" i="19"/>
  <c r="L30" i="19" s="1"/>
  <c r="M31" i="19"/>
  <c r="M32" i="19"/>
  <c r="M33" i="19"/>
  <c r="L33" i="19" s="1"/>
  <c r="M34" i="19"/>
  <c r="L34" i="19" s="1"/>
  <c r="M35" i="19"/>
  <c r="M36" i="19"/>
  <c r="M37" i="19"/>
  <c r="L37" i="19" s="1"/>
  <c r="M38" i="19"/>
  <c r="L38" i="19" s="1"/>
  <c r="M39" i="19"/>
  <c r="M40" i="19"/>
  <c r="M41" i="19"/>
  <c r="L41" i="19" s="1"/>
  <c r="M42" i="19"/>
  <c r="L42" i="19" s="1"/>
  <c r="M43" i="19"/>
  <c r="M44" i="19"/>
  <c r="M45" i="19"/>
  <c r="L45" i="19" s="1"/>
  <c r="M46" i="19"/>
  <c r="L46" i="19" s="1"/>
  <c r="M47" i="19"/>
  <c r="M48" i="19"/>
  <c r="M49" i="19"/>
  <c r="L49" i="19" s="1"/>
  <c r="M50" i="19"/>
  <c r="L50" i="19" s="1"/>
  <c r="M51" i="19"/>
  <c r="M52" i="19"/>
  <c r="M53" i="19"/>
  <c r="L53" i="19" s="1"/>
  <c r="M54" i="19"/>
  <c r="L54" i="19" s="1"/>
  <c r="M55" i="19"/>
  <c r="M56" i="19"/>
  <c r="M57" i="19"/>
  <c r="L57" i="19" s="1"/>
  <c r="M58" i="19"/>
  <c r="L58" i="19" s="1"/>
  <c r="M59" i="19"/>
  <c r="M60" i="19"/>
  <c r="M61" i="19"/>
  <c r="L61" i="19" s="1"/>
  <c r="M62" i="19"/>
  <c r="L62" i="19" s="1"/>
  <c r="M63" i="19"/>
  <c r="M64" i="19"/>
  <c r="M65" i="19"/>
  <c r="L65" i="19" s="1"/>
  <c r="M66" i="19"/>
  <c r="L66" i="19" s="1"/>
  <c r="M67" i="19"/>
  <c r="M68" i="19"/>
  <c r="M69" i="19"/>
  <c r="L69" i="19" s="1"/>
  <c r="M70" i="19"/>
  <c r="L70" i="19" s="1"/>
  <c r="M71" i="19"/>
  <c r="M72" i="19"/>
  <c r="M73" i="19"/>
  <c r="L73" i="19" s="1"/>
  <c r="M74" i="19"/>
  <c r="L74" i="19" s="1"/>
  <c r="M75" i="19"/>
  <c r="M76" i="19"/>
  <c r="M77" i="19"/>
  <c r="L77" i="19" s="1"/>
  <c r="M78" i="19"/>
  <c r="L78" i="19" s="1"/>
  <c r="M79" i="19"/>
  <c r="M80" i="19"/>
  <c r="M81" i="19"/>
  <c r="L81" i="19" s="1"/>
  <c r="M82" i="19"/>
  <c r="L82" i="19" s="1"/>
  <c r="M83" i="19"/>
  <c r="M84" i="19"/>
  <c r="M85" i="19"/>
  <c r="L85" i="19" s="1"/>
  <c r="M86" i="19"/>
  <c r="L86" i="19" s="1"/>
  <c r="M87" i="19"/>
  <c r="M88" i="19"/>
  <c r="M89" i="19"/>
  <c r="L89" i="19" s="1"/>
  <c r="M90" i="19"/>
  <c r="L90" i="19" s="1"/>
  <c r="M91" i="19"/>
  <c r="M92" i="19"/>
  <c r="M93" i="19"/>
  <c r="L93" i="19" s="1"/>
  <c r="M94" i="19"/>
  <c r="M95" i="19"/>
  <c r="M96" i="19"/>
  <c r="M97" i="19"/>
  <c r="L97" i="19" s="1"/>
  <c r="M98" i="19"/>
  <c r="M99" i="19"/>
  <c r="M100" i="19"/>
  <c r="M101" i="19"/>
  <c r="L101" i="19" s="1"/>
  <c r="M102" i="19"/>
  <c r="M103" i="19"/>
  <c r="M104" i="19"/>
  <c r="M105" i="19"/>
  <c r="L105" i="19" s="1"/>
  <c r="M106" i="19"/>
  <c r="M107" i="19"/>
  <c r="M108" i="19"/>
  <c r="M109" i="19"/>
  <c r="L109" i="19" s="1"/>
  <c r="M110" i="19"/>
  <c r="M111" i="19"/>
  <c r="M112" i="19"/>
  <c r="M113" i="19"/>
  <c r="L113" i="19" s="1"/>
  <c r="M114" i="19"/>
  <c r="M115" i="19"/>
  <c r="M116" i="19"/>
  <c r="M117" i="19"/>
  <c r="L117" i="19" s="1"/>
  <c r="M118" i="19"/>
  <c r="M119" i="19"/>
  <c r="M120" i="19"/>
  <c r="M121" i="19"/>
  <c r="L121" i="19" s="1"/>
  <c r="M122" i="19"/>
  <c r="M123" i="19"/>
  <c r="M124" i="19"/>
  <c r="M125" i="19"/>
  <c r="L125" i="19" s="1"/>
  <c r="M126" i="19"/>
  <c r="M127" i="19"/>
  <c r="M128" i="19"/>
  <c r="M129" i="19"/>
  <c r="L129" i="19" s="1"/>
  <c r="M130" i="19"/>
  <c r="M131" i="19"/>
  <c r="M132" i="19"/>
  <c r="M133" i="19"/>
  <c r="L133" i="19" s="1"/>
  <c r="M134" i="19"/>
  <c r="M135" i="19"/>
  <c r="M136" i="19"/>
  <c r="M137" i="19"/>
  <c r="L137" i="19" s="1"/>
  <c r="M138" i="19"/>
  <c r="M139" i="19"/>
  <c r="M140" i="19"/>
  <c r="M141" i="19"/>
  <c r="L141" i="19" s="1"/>
  <c r="M142" i="19"/>
  <c r="M143" i="19"/>
  <c r="M144" i="19"/>
  <c r="M145" i="19"/>
  <c r="L145" i="19" s="1"/>
  <c r="M146" i="19"/>
  <c r="M147" i="19"/>
  <c r="M148" i="19"/>
  <c r="M149" i="19"/>
  <c r="L149" i="19" s="1"/>
  <c r="M150" i="19"/>
  <c r="M151" i="19"/>
  <c r="M152" i="19"/>
  <c r="M153" i="19"/>
  <c r="L153" i="19" s="1"/>
  <c r="M154" i="19"/>
  <c r="M155" i="19"/>
  <c r="M156" i="19"/>
  <c r="M157" i="19"/>
  <c r="L157" i="19" s="1"/>
  <c r="M158" i="19"/>
  <c r="M159" i="19"/>
  <c r="M160" i="19"/>
  <c r="M161" i="19"/>
  <c r="L161" i="19" s="1"/>
  <c r="M162" i="19"/>
  <c r="M163" i="19"/>
  <c r="M164" i="19"/>
  <c r="M165" i="19"/>
  <c r="L165" i="19" s="1"/>
  <c r="M166" i="19"/>
  <c r="M167" i="19"/>
  <c r="M168" i="19"/>
  <c r="M169" i="19"/>
  <c r="L169" i="19" s="1"/>
  <c r="M170" i="19"/>
  <c r="M171" i="19"/>
  <c r="M172" i="19"/>
  <c r="M173" i="19"/>
  <c r="L173" i="19" s="1"/>
  <c r="M174" i="19"/>
  <c r="M175" i="19"/>
  <c r="M176" i="19"/>
  <c r="M177" i="19"/>
  <c r="L177" i="19" s="1"/>
  <c r="M178" i="19"/>
  <c r="M179" i="19"/>
  <c r="M180" i="19"/>
  <c r="M181" i="19"/>
  <c r="L181" i="19" s="1"/>
  <c r="M182" i="19"/>
  <c r="M183" i="19"/>
  <c r="M184" i="19"/>
  <c r="M185" i="19"/>
  <c r="L185" i="19" s="1"/>
  <c r="M186" i="19"/>
  <c r="M187" i="19"/>
  <c r="M188" i="19"/>
  <c r="M189" i="19"/>
  <c r="L189" i="19" s="1"/>
  <c r="M190" i="19"/>
  <c r="M191" i="19"/>
  <c r="M192" i="19"/>
  <c r="M193" i="19"/>
  <c r="L193" i="19" s="1"/>
  <c r="M194" i="19"/>
  <c r="M195" i="19"/>
  <c r="M196" i="19"/>
  <c r="M197" i="19"/>
  <c r="L197" i="19" s="1"/>
  <c r="M198" i="19"/>
  <c r="M199" i="19"/>
  <c r="M200" i="19"/>
  <c r="M201" i="19"/>
  <c r="L201" i="19" s="1"/>
  <c r="M202" i="19"/>
  <c r="M203" i="19"/>
  <c r="M204" i="19"/>
  <c r="M205" i="19"/>
  <c r="L205" i="19" s="1"/>
  <c r="M206" i="19"/>
  <c r="M207" i="19"/>
  <c r="M208" i="19"/>
  <c r="M209" i="19"/>
  <c r="L209" i="19" s="1"/>
  <c r="M210" i="19"/>
  <c r="M211" i="19"/>
  <c r="M212" i="19"/>
  <c r="M213" i="19"/>
  <c r="L213" i="19" s="1"/>
  <c r="M214" i="19"/>
  <c r="M215" i="19"/>
  <c r="M216" i="19"/>
  <c r="M217" i="19"/>
  <c r="L217" i="19" s="1"/>
  <c r="M218" i="19"/>
  <c r="M219" i="19"/>
  <c r="M220" i="19"/>
  <c r="M221" i="19"/>
  <c r="L221" i="19" s="1"/>
  <c r="M222" i="19"/>
  <c r="M223" i="19"/>
  <c r="M224" i="19"/>
  <c r="M225" i="19"/>
  <c r="L225" i="19" s="1"/>
  <c r="M226" i="19"/>
  <c r="M227" i="19"/>
  <c r="M228" i="19"/>
  <c r="M229" i="19"/>
  <c r="L229" i="19" s="1"/>
  <c r="M230" i="19"/>
  <c r="M231" i="19"/>
  <c r="M232" i="19"/>
  <c r="M233" i="19"/>
  <c r="L233" i="19" s="1"/>
  <c r="M234" i="19"/>
  <c r="M235" i="19"/>
  <c r="M236" i="19"/>
  <c r="M237" i="19"/>
  <c r="L237" i="19" s="1"/>
  <c r="M238" i="19"/>
  <c r="M239" i="19"/>
  <c r="M240" i="19"/>
  <c r="M241" i="19"/>
  <c r="L241" i="19" s="1"/>
  <c r="M242" i="19"/>
  <c r="M243" i="19"/>
  <c r="M244" i="19"/>
  <c r="M245" i="19"/>
  <c r="L245" i="19" s="1"/>
  <c r="M246" i="19"/>
  <c r="M247" i="19"/>
  <c r="M248" i="19"/>
  <c r="M249" i="19"/>
  <c r="L249" i="19" s="1"/>
  <c r="M250" i="19"/>
  <c r="M251" i="19"/>
  <c r="M252" i="19"/>
  <c r="M253" i="19"/>
  <c r="L253" i="19" s="1"/>
  <c r="M254" i="19"/>
  <c r="M255" i="19"/>
  <c r="M256" i="19"/>
  <c r="M257" i="19"/>
  <c r="L257" i="19" s="1"/>
  <c r="M258" i="19"/>
  <c r="M259" i="19"/>
  <c r="M260" i="19"/>
  <c r="M261" i="19"/>
  <c r="L261" i="19" s="1"/>
  <c r="M262" i="19"/>
  <c r="M263" i="19"/>
  <c r="M264" i="19"/>
  <c r="M265" i="19"/>
  <c r="L265" i="19" s="1"/>
  <c r="M266" i="19"/>
  <c r="M267" i="19"/>
  <c r="M268" i="19"/>
  <c r="M269" i="19"/>
  <c r="L269" i="19" s="1"/>
  <c r="M270" i="19"/>
  <c r="M271" i="19"/>
  <c r="M272" i="19"/>
  <c r="M273" i="19"/>
  <c r="L273" i="19" s="1"/>
  <c r="M274" i="19"/>
  <c r="M275" i="19"/>
  <c r="M276" i="19"/>
  <c r="M277" i="19"/>
  <c r="L277" i="19" s="1"/>
  <c r="M278" i="19"/>
  <c r="M279" i="19"/>
  <c r="M280" i="19"/>
  <c r="M281" i="19"/>
  <c r="L281" i="19" s="1"/>
  <c r="M282" i="19"/>
  <c r="M283" i="19"/>
  <c r="M284" i="19"/>
  <c r="M285" i="19"/>
  <c r="L285" i="19" s="1"/>
  <c r="M286" i="19"/>
  <c r="M287" i="19"/>
  <c r="M288" i="19"/>
  <c r="M289" i="19"/>
  <c r="L289" i="19" s="1"/>
  <c r="M290" i="19"/>
  <c r="M291" i="19"/>
  <c r="M292" i="19"/>
  <c r="M293" i="19"/>
  <c r="L293" i="19" s="1"/>
  <c r="M294" i="19"/>
  <c r="M295" i="19"/>
  <c r="M296" i="19"/>
  <c r="M297" i="19"/>
  <c r="L297" i="19" s="1"/>
  <c r="M298" i="19"/>
  <c r="M299" i="19"/>
  <c r="M300" i="19"/>
  <c r="M301" i="19"/>
  <c r="L301" i="19" s="1"/>
  <c r="M302" i="19"/>
  <c r="M303" i="19"/>
  <c r="M304" i="19"/>
  <c r="M305" i="19"/>
  <c r="L305" i="19" s="1"/>
  <c r="M306" i="19"/>
  <c r="M307" i="19"/>
  <c r="M308" i="19"/>
  <c r="M309" i="19"/>
  <c r="L309" i="19" s="1"/>
  <c r="M310" i="19"/>
  <c r="M311" i="19"/>
  <c r="M312" i="19"/>
  <c r="M313" i="19"/>
  <c r="L313" i="19" s="1"/>
  <c r="M314" i="19"/>
  <c r="M315" i="19"/>
  <c r="M316" i="19"/>
  <c r="M317" i="19"/>
  <c r="L317" i="19" s="1"/>
  <c r="M318" i="19"/>
  <c r="M319" i="19"/>
  <c r="M320" i="19"/>
  <c r="M321" i="19"/>
  <c r="L321" i="19" s="1"/>
  <c r="M322" i="19"/>
  <c r="M323" i="19"/>
  <c r="M324" i="19"/>
  <c r="M325" i="19"/>
  <c r="L325" i="19" s="1"/>
  <c r="M326" i="19"/>
  <c r="M327" i="19"/>
  <c r="M328" i="19"/>
  <c r="M329" i="19"/>
  <c r="L329" i="19" s="1"/>
  <c r="M330" i="19"/>
  <c r="M331" i="19"/>
  <c r="M332" i="19"/>
  <c r="M333" i="19"/>
  <c r="L333" i="19" s="1"/>
  <c r="M334" i="19"/>
  <c r="M335" i="19"/>
  <c r="M336" i="19"/>
  <c r="M337" i="19"/>
  <c r="L337" i="19" s="1"/>
  <c r="M338" i="19"/>
  <c r="M339" i="19"/>
  <c r="M340" i="19"/>
  <c r="M341" i="19"/>
  <c r="L341" i="19" s="1"/>
  <c r="M342" i="19"/>
  <c r="M343" i="19"/>
  <c r="M344" i="19"/>
  <c r="M345" i="19"/>
  <c r="L345" i="19" s="1"/>
  <c r="M346" i="19"/>
  <c r="M347" i="19"/>
  <c r="M348" i="19"/>
  <c r="M349" i="19"/>
  <c r="L349" i="19" s="1"/>
  <c r="M350" i="19"/>
  <c r="M351" i="19"/>
  <c r="M352" i="19"/>
  <c r="M353" i="19"/>
  <c r="L353" i="19" s="1"/>
  <c r="M354" i="19"/>
  <c r="M355" i="19"/>
  <c r="M356" i="19"/>
  <c r="M357" i="19"/>
  <c r="L357" i="19" s="1"/>
  <c r="M358" i="19"/>
  <c r="M359" i="19"/>
  <c r="M360" i="19"/>
  <c r="M361" i="19"/>
  <c r="L361" i="19" s="1"/>
  <c r="M362" i="19"/>
  <c r="M363" i="19"/>
  <c r="M364" i="19"/>
  <c r="M365" i="19"/>
  <c r="L365" i="19" s="1"/>
  <c r="M366" i="19"/>
  <c r="M367" i="19"/>
  <c r="M368" i="19"/>
  <c r="M369" i="19"/>
  <c r="L369" i="19" s="1"/>
  <c r="M370" i="19"/>
  <c r="M371" i="19"/>
  <c r="M372" i="19"/>
  <c r="M373" i="19"/>
  <c r="L373" i="19" s="1"/>
  <c r="M374" i="19"/>
  <c r="M375" i="19"/>
  <c r="M376" i="19"/>
  <c r="M377" i="19"/>
  <c r="L377" i="19" s="1"/>
  <c r="M378" i="19"/>
  <c r="M379" i="19"/>
  <c r="M380" i="19"/>
  <c r="M381" i="19"/>
  <c r="L381" i="19" s="1"/>
  <c r="M382" i="19"/>
  <c r="M383" i="19"/>
  <c r="M384" i="19"/>
  <c r="M385" i="19"/>
  <c r="L385" i="19" s="1"/>
  <c r="M386" i="19"/>
  <c r="M387" i="19"/>
  <c r="M388" i="19"/>
  <c r="M389" i="19"/>
  <c r="L389" i="19" s="1"/>
  <c r="M390" i="19"/>
  <c r="M391" i="19"/>
  <c r="M392" i="19"/>
  <c r="M393" i="19"/>
  <c r="L393" i="19" s="1"/>
  <c r="M394" i="19"/>
  <c r="M395" i="19"/>
  <c r="M396" i="19"/>
  <c r="M397" i="19"/>
  <c r="L397" i="19" s="1"/>
  <c r="M398" i="19"/>
  <c r="M399" i="19"/>
  <c r="M400" i="19"/>
  <c r="M401" i="19"/>
  <c r="L401" i="19" s="1"/>
  <c r="M402" i="19"/>
  <c r="M403" i="19"/>
  <c r="M404" i="19"/>
  <c r="M405" i="19"/>
  <c r="L405" i="19" s="1"/>
  <c r="M406" i="19"/>
  <c r="M407" i="19"/>
  <c r="M408" i="19"/>
  <c r="M409" i="19"/>
  <c r="L409" i="19" s="1"/>
  <c r="M410" i="19"/>
  <c r="M411" i="19"/>
  <c r="M412" i="19"/>
  <c r="M413" i="19"/>
  <c r="L413" i="19" s="1"/>
  <c r="M414" i="19"/>
  <c r="M415" i="19"/>
  <c r="M416" i="19"/>
  <c r="M417" i="19"/>
  <c r="L417" i="19" s="1"/>
  <c r="M418" i="19"/>
  <c r="M419" i="19"/>
  <c r="M420" i="19"/>
  <c r="M421" i="19"/>
  <c r="L421" i="19" s="1"/>
  <c r="M422" i="19"/>
  <c r="M423" i="19"/>
  <c r="M424" i="19"/>
  <c r="M425" i="19"/>
  <c r="L425" i="19" s="1"/>
  <c r="M426" i="19"/>
  <c r="M427" i="19"/>
  <c r="M428" i="19"/>
  <c r="M429" i="19"/>
  <c r="L429" i="19" s="1"/>
  <c r="M430" i="19"/>
  <c r="M431" i="19"/>
  <c r="M432" i="19"/>
  <c r="M433" i="19"/>
  <c r="L433" i="19" s="1"/>
  <c r="M434" i="19"/>
  <c r="M435" i="19"/>
  <c r="M436" i="19"/>
  <c r="M437" i="19"/>
  <c r="L437" i="19" s="1"/>
  <c r="M438" i="19"/>
  <c r="M439" i="19"/>
  <c r="M440" i="19"/>
  <c r="M441" i="19"/>
  <c r="L441" i="19" s="1"/>
  <c r="M442" i="19"/>
  <c r="M443" i="19"/>
  <c r="M444" i="19"/>
  <c r="M445" i="19"/>
  <c r="L445" i="19" s="1"/>
  <c r="M446" i="19"/>
  <c r="M447" i="19"/>
  <c r="M448" i="19"/>
  <c r="M449" i="19"/>
  <c r="L449" i="19" s="1"/>
  <c r="M450" i="19"/>
  <c r="M451" i="19"/>
  <c r="M452" i="19"/>
  <c r="M453" i="19"/>
  <c r="L453" i="19" s="1"/>
  <c r="M454" i="19"/>
  <c r="M455" i="19"/>
  <c r="M456" i="19"/>
  <c r="M457" i="19"/>
  <c r="L457" i="19" s="1"/>
  <c r="M458" i="19"/>
  <c r="M459" i="19"/>
  <c r="M460" i="19"/>
  <c r="M461" i="19"/>
  <c r="L461" i="19" s="1"/>
  <c r="M462" i="19"/>
  <c r="M463" i="19"/>
  <c r="M464" i="19"/>
  <c r="M465" i="19"/>
  <c r="L465" i="19" s="1"/>
  <c r="M466" i="19"/>
  <c r="M467" i="19"/>
  <c r="M468" i="19"/>
  <c r="M469" i="19"/>
  <c r="L469" i="19" s="1"/>
  <c r="M470" i="19"/>
  <c r="M471" i="19"/>
  <c r="M472" i="19"/>
  <c r="M473" i="19"/>
  <c r="L473" i="19" s="1"/>
  <c r="M474" i="19"/>
  <c r="M475" i="19"/>
  <c r="M476" i="19"/>
  <c r="M477" i="19"/>
  <c r="L477" i="19" s="1"/>
  <c r="M478" i="19"/>
  <c r="M479" i="19"/>
  <c r="M480" i="19"/>
  <c r="M481" i="19"/>
  <c r="L481" i="19" s="1"/>
  <c r="M482" i="19"/>
  <c r="M483" i="19"/>
  <c r="M484" i="19"/>
  <c r="M485" i="19"/>
  <c r="L485" i="19" s="1"/>
  <c r="M486" i="19"/>
  <c r="M487" i="19"/>
  <c r="M488" i="19"/>
  <c r="M489" i="19"/>
  <c r="M490" i="19"/>
  <c r="M491" i="19"/>
  <c r="M492" i="19"/>
  <c r="M493" i="19"/>
  <c r="M494" i="19"/>
  <c r="M495" i="19"/>
  <c r="M496" i="19"/>
  <c r="M497" i="19"/>
  <c r="L497" i="19" s="1"/>
  <c r="M498" i="19"/>
  <c r="M499" i="19"/>
  <c r="M500" i="19"/>
  <c r="M501" i="19"/>
  <c r="L501" i="19" s="1"/>
  <c r="M502" i="19"/>
  <c r="M503" i="19"/>
  <c r="M504" i="19"/>
  <c r="T8" i="19" l="1"/>
  <c r="S8" i="19" s="1"/>
  <c r="L55" i="19"/>
  <c r="L323" i="19"/>
  <c r="L319" i="19"/>
  <c r="L315" i="19"/>
  <c r="L299" i="19"/>
  <c r="L295" i="19"/>
  <c r="L275" i="19"/>
  <c r="L271" i="19"/>
  <c r="L83" i="19"/>
  <c r="L79" i="19"/>
  <c r="L75" i="19"/>
  <c r="L71" i="19"/>
  <c r="L67" i="19"/>
  <c r="L63" i="19"/>
  <c r="L51" i="19"/>
  <c r="L47" i="19"/>
  <c r="L43" i="19"/>
  <c r="L39" i="19"/>
  <c r="L35" i="19"/>
  <c r="L31" i="19"/>
  <c r="L27" i="19"/>
  <c r="L23" i="19"/>
  <c r="L19" i="19"/>
  <c r="L15" i="19"/>
  <c r="L502" i="19"/>
  <c r="L498" i="19"/>
  <c r="L494" i="19"/>
  <c r="L490" i="19"/>
  <c r="L486" i="19"/>
  <c r="L482" i="19"/>
  <c r="L478" i="19"/>
  <c r="L474" i="19"/>
  <c r="L470" i="19"/>
  <c r="L466" i="19"/>
  <c r="L462" i="19"/>
  <c r="L458" i="19"/>
  <c r="L454" i="19"/>
  <c r="L450" i="19"/>
  <c r="L446" i="19"/>
  <c r="L442" i="19"/>
  <c r="L438" i="19"/>
  <c r="L434" i="19"/>
  <c r="L430" i="19"/>
  <c r="L426" i="19"/>
  <c r="L422" i="19"/>
  <c r="L418" i="19"/>
  <c r="L414" i="19"/>
  <c r="L410" i="19"/>
  <c r="L406" i="19"/>
  <c r="L402" i="19"/>
  <c r="L398" i="19"/>
  <c r="L394" i="19"/>
  <c r="L390" i="19"/>
  <c r="L386" i="19"/>
  <c r="L382" i="19"/>
  <c r="L378" i="19"/>
  <c r="L374" i="19"/>
  <c r="L370" i="19"/>
  <c r="L366" i="19"/>
  <c r="L362" i="19"/>
  <c r="L358" i="19"/>
  <c r="L354" i="19"/>
  <c r="L350" i="19"/>
  <c r="L346" i="19"/>
  <c r="L342" i="19"/>
  <c r="L338" i="19"/>
  <c r="L334" i="19"/>
  <c r="L330" i="19"/>
  <c r="L326" i="19"/>
  <c r="L322" i="19"/>
  <c r="L318" i="19"/>
  <c r="L314" i="19"/>
  <c r="L310" i="19"/>
  <c r="L306" i="19"/>
  <c r="L302" i="19"/>
  <c r="L298" i="19"/>
  <c r="L294" i="19"/>
  <c r="L290" i="19"/>
  <c r="L286" i="19"/>
  <c r="L282" i="19"/>
  <c r="L278" i="19"/>
  <c r="L274" i="19"/>
  <c r="L270" i="19"/>
  <c r="L266" i="19"/>
  <c r="L262" i="19"/>
  <c r="L258" i="19"/>
  <c r="L254" i="19"/>
  <c r="L250" i="19"/>
  <c r="L246" i="19"/>
  <c r="L242" i="19"/>
  <c r="L238" i="19"/>
  <c r="L234" i="19"/>
  <c r="L230" i="19"/>
  <c r="L226" i="19"/>
  <c r="L222" i="19"/>
  <c r="L218" i="19"/>
  <c r="L214" i="19"/>
  <c r="L210" i="19"/>
  <c r="L206" i="19"/>
  <c r="L202" i="19"/>
  <c r="L198" i="19"/>
  <c r="L194" i="19"/>
  <c r="L190" i="19"/>
  <c r="L186" i="19"/>
  <c r="L182" i="19"/>
  <c r="L178" i="19"/>
  <c r="L174" i="19"/>
  <c r="L170" i="19"/>
  <c r="L166" i="19"/>
  <c r="L162" i="19"/>
  <c r="L158" i="19"/>
  <c r="L154" i="19"/>
  <c r="L150" i="19"/>
  <c r="L146" i="19"/>
  <c r="L142" i="19"/>
  <c r="L138" i="19"/>
  <c r="L134" i="19"/>
  <c r="L130" i="19"/>
  <c r="L126" i="19"/>
  <c r="L122" i="19"/>
  <c r="L118" i="19"/>
  <c r="L114" i="19"/>
  <c r="L110" i="19"/>
  <c r="L106" i="19"/>
  <c r="L102" i="19"/>
  <c r="L98" i="19"/>
  <c r="L94" i="19"/>
  <c r="L436" i="19"/>
  <c r="L476" i="19"/>
  <c r="L456" i="19"/>
  <c r="L428" i="19"/>
  <c r="L420" i="19"/>
  <c r="L408" i="19"/>
  <c r="L472" i="19"/>
  <c r="L460" i="19"/>
  <c r="L452" i="19"/>
  <c r="L424" i="19"/>
  <c r="L412" i="19"/>
  <c r="L7" i="19"/>
  <c r="L11" i="19"/>
  <c r="L8" i="19"/>
  <c r="L10" i="19"/>
  <c r="L6" i="19"/>
  <c r="L491" i="19"/>
  <c r="L487" i="19"/>
  <c r="L471" i="19"/>
  <c r="L467" i="19"/>
  <c r="L463" i="19"/>
  <c r="L407" i="19"/>
  <c r="L396" i="19"/>
  <c r="L372" i="19"/>
  <c r="L360" i="19"/>
  <c r="L332" i="19"/>
  <c r="L324" i="19"/>
  <c r="L296" i="19"/>
  <c r="L284" i="19"/>
  <c r="L248" i="19"/>
  <c r="L236" i="19"/>
  <c r="L224" i="19"/>
  <c r="L216" i="19"/>
  <c r="L204" i="19"/>
  <c r="L124" i="19"/>
  <c r="L108" i="19"/>
  <c r="L92" i="19"/>
  <c r="L455" i="19"/>
  <c r="L439" i="19"/>
  <c r="L391" i="19"/>
  <c r="L375" i="19"/>
  <c r="L343" i="19"/>
  <c r="L279" i="19"/>
  <c r="L484" i="19"/>
  <c r="L388" i="19"/>
  <c r="L240" i="19"/>
  <c r="L212" i="19"/>
  <c r="L392" i="19"/>
  <c r="L364" i="19"/>
  <c r="L356" i="19"/>
  <c r="L328" i="19"/>
  <c r="L308" i="19"/>
  <c r="L300" i="19"/>
  <c r="L280" i="19"/>
  <c r="L244" i="19"/>
  <c r="L228" i="19"/>
  <c r="L220" i="19"/>
  <c r="L208" i="19"/>
  <c r="L132" i="19"/>
  <c r="L116" i="19"/>
  <c r="L5" i="19"/>
  <c r="T5" i="19"/>
  <c r="S5" i="19" s="1"/>
  <c r="L488" i="19"/>
  <c r="L348" i="19"/>
  <c r="L292" i="19"/>
  <c r="L260" i="19"/>
  <c r="L252" i="19"/>
  <c r="L76" i="19"/>
  <c r="L60" i="19"/>
  <c r="L36" i="19"/>
  <c r="L500" i="19"/>
  <c r="L492" i="19"/>
  <c r="L344" i="19"/>
  <c r="L268" i="19"/>
  <c r="L68" i="19"/>
  <c r="L443" i="19"/>
  <c r="L427" i="19"/>
  <c r="L423" i="19"/>
  <c r="L403" i="19"/>
  <c r="L399" i="19"/>
  <c r="L235" i="19"/>
  <c r="L231" i="19"/>
  <c r="L227" i="19"/>
  <c r="L223" i="19"/>
  <c r="L219" i="19"/>
  <c r="L215" i="19"/>
  <c r="L211" i="19"/>
  <c r="L207" i="19"/>
  <c r="L264" i="19"/>
  <c r="L84" i="19"/>
  <c r="L52" i="19"/>
  <c r="L28" i="19"/>
  <c r="L20" i="19"/>
  <c r="L59" i="19"/>
  <c r="L503" i="19"/>
  <c r="L327" i="19"/>
  <c r="L311" i="19"/>
  <c r="L451" i="19"/>
  <c r="L447" i="19"/>
  <c r="L387" i="19"/>
  <c r="L383" i="19"/>
  <c r="L379" i="19"/>
  <c r="L363" i="19"/>
  <c r="L359" i="19"/>
  <c r="L339" i="19"/>
  <c r="L335" i="19"/>
  <c r="L203" i="19"/>
  <c r="L199" i="19"/>
  <c r="L195" i="19"/>
  <c r="L191" i="19"/>
  <c r="L187" i="19"/>
  <c r="L183" i="19"/>
  <c r="L179" i="19"/>
  <c r="L175" i="19"/>
  <c r="L171" i="19"/>
  <c r="L167" i="19"/>
  <c r="L163" i="19"/>
  <c r="L159" i="19"/>
  <c r="L155" i="19"/>
  <c r="L151" i="19"/>
  <c r="L147" i="19"/>
  <c r="L143" i="19"/>
  <c r="L139" i="19"/>
  <c r="L135" i="19"/>
  <c r="L440" i="19"/>
  <c r="L468" i="19"/>
  <c r="L404" i="19"/>
  <c r="L312" i="19"/>
  <c r="L196" i="19"/>
  <c r="L188" i="19"/>
  <c r="L180" i="19"/>
  <c r="L156" i="19"/>
  <c r="L493" i="19"/>
  <c r="L489" i="19"/>
  <c r="L483" i="19"/>
  <c r="L479" i="19"/>
  <c r="L459" i="19"/>
  <c r="L419" i="19"/>
  <c r="L415" i="19"/>
  <c r="L395" i="19"/>
  <c r="L355" i="19"/>
  <c r="L351" i="19"/>
  <c r="L331" i="19"/>
  <c r="L291" i="19"/>
  <c r="L287" i="19"/>
  <c r="L267" i="19"/>
  <c r="L263" i="19"/>
  <c r="L259" i="19"/>
  <c r="L255" i="19"/>
  <c r="L251" i="19"/>
  <c r="L131" i="19"/>
  <c r="L127" i="19"/>
  <c r="L123" i="19"/>
  <c r="L119" i="19"/>
  <c r="L115" i="19"/>
  <c r="L111" i="19"/>
  <c r="L107" i="19"/>
  <c r="L103" i="19"/>
  <c r="L99" i="19"/>
  <c r="L95" i="19"/>
  <c r="L91" i="19"/>
  <c r="L87" i="19"/>
  <c r="L504" i="19"/>
  <c r="L444" i="19"/>
  <c r="L380" i="19"/>
  <c r="L376" i="19"/>
  <c r="L340" i="19"/>
  <c r="L316" i="19"/>
  <c r="L276" i="19"/>
  <c r="L192" i="19"/>
  <c r="L184" i="19"/>
  <c r="L172" i="19"/>
  <c r="L148" i="19"/>
  <c r="L140" i="19"/>
  <c r="L499" i="19"/>
  <c r="L495" i="19"/>
  <c r="L475" i="19"/>
  <c r="L435" i="19"/>
  <c r="L431" i="19"/>
  <c r="L411" i="19"/>
  <c r="L371" i="19"/>
  <c r="L367" i="19"/>
  <c r="L347" i="19"/>
  <c r="L307" i="19"/>
  <c r="L303" i="19"/>
  <c r="L283" i="19"/>
  <c r="L247" i="19"/>
  <c r="L243" i="19"/>
  <c r="L239" i="19"/>
  <c r="L48" i="19"/>
  <c r="L416" i="19"/>
  <c r="L400" i="19"/>
  <c r="L384" i="19"/>
  <c r="L368" i="19"/>
  <c r="L320" i="19"/>
  <c r="L272" i="19"/>
  <c r="L232" i="19"/>
  <c r="L200" i="19"/>
  <c r="L152" i="19"/>
  <c r="L88" i="19"/>
  <c r="L352" i="19"/>
  <c r="L304" i="19"/>
  <c r="L256" i="19"/>
  <c r="L100" i="19"/>
  <c r="L24" i="19"/>
  <c r="L496" i="19"/>
  <c r="L480" i="19"/>
  <c r="L464" i="19"/>
  <c r="L448" i="19"/>
  <c r="L432" i="19"/>
  <c r="L336" i="19"/>
  <c r="L288" i="19"/>
  <c r="L164" i="19"/>
  <c r="L44" i="19"/>
  <c r="L176" i="19"/>
  <c r="L112" i="19"/>
  <c r="L168" i="19"/>
  <c r="L128" i="19"/>
  <c r="L104" i="19"/>
  <c r="L64" i="19"/>
  <c r="L40" i="19"/>
  <c r="L144" i="19"/>
  <c r="L120" i="19"/>
  <c r="L80" i="19"/>
  <c r="L56" i="19"/>
  <c r="L16" i="19"/>
  <c r="L160" i="19"/>
  <c r="L136" i="19"/>
  <c r="L96" i="19"/>
  <c r="L72" i="19"/>
  <c r="L32" i="19"/>
  <c r="J12" i="19"/>
  <c r="M12" i="19" s="1"/>
  <c r="L12" i="19" l="1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6" i="17"/>
  <c r="Y2" i="17" l="1"/>
  <c r="Z3" i="17"/>
  <c r="A11" i="19" l="1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0" i="19"/>
  <c r="A31" i="19"/>
  <c r="A32" i="19"/>
  <c r="A33" i="19"/>
  <c r="A34" i="19"/>
  <c r="A35" i="19"/>
  <c r="A36" i="19"/>
  <c r="A37" i="19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55" i="19"/>
  <c r="A56" i="19"/>
  <c r="A57" i="19"/>
  <c r="A58" i="19"/>
  <c r="A59" i="19"/>
  <c r="A60" i="19"/>
  <c r="A61" i="19"/>
  <c r="A62" i="19"/>
  <c r="A63" i="19"/>
  <c r="A64" i="19"/>
  <c r="A65" i="19"/>
  <c r="A66" i="19"/>
  <c r="A67" i="19"/>
  <c r="A68" i="19"/>
  <c r="A69" i="19"/>
  <c r="A70" i="19"/>
  <c r="A71" i="19"/>
  <c r="A72" i="19"/>
  <c r="A73" i="19"/>
  <c r="A74" i="19"/>
  <c r="A75" i="19"/>
  <c r="A76" i="19"/>
  <c r="A77" i="19"/>
  <c r="A78" i="19"/>
  <c r="A79" i="19"/>
  <c r="A80" i="19"/>
  <c r="A81" i="19"/>
  <c r="A82" i="19"/>
  <c r="A83" i="19"/>
  <c r="A84" i="19"/>
  <c r="A85" i="19"/>
  <c r="A86" i="19"/>
  <c r="A87" i="19"/>
  <c r="A88" i="19"/>
  <c r="A89" i="19"/>
  <c r="A90" i="19"/>
  <c r="A91" i="19"/>
  <c r="A92" i="19"/>
  <c r="A93" i="19"/>
  <c r="A94" i="19"/>
  <c r="A95" i="19"/>
  <c r="A96" i="19"/>
  <c r="A97" i="19"/>
  <c r="A98" i="19"/>
  <c r="A99" i="19"/>
  <c r="A100" i="19"/>
  <c r="A101" i="19"/>
  <c r="A102" i="19"/>
  <c r="A103" i="19"/>
  <c r="A104" i="19"/>
  <c r="A105" i="19"/>
  <c r="A106" i="19"/>
  <c r="A107" i="19"/>
  <c r="A108" i="19"/>
  <c r="A109" i="19"/>
  <c r="A110" i="19"/>
  <c r="A111" i="19"/>
  <c r="A112" i="19"/>
  <c r="A113" i="19"/>
  <c r="A114" i="19"/>
  <c r="A115" i="19"/>
  <c r="A116" i="19"/>
  <c r="A117" i="19"/>
  <c r="A118" i="19"/>
  <c r="A119" i="19"/>
  <c r="A120" i="19"/>
  <c r="A121" i="19"/>
  <c r="A122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A147" i="19"/>
  <c r="A148" i="19"/>
  <c r="A149" i="19"/>
  <c r="A150" i="19"/>
  <c r="A151" i="19"/>
  <c r="A152" i="19"/>
  <c r="A153" i="19"/>
  <c r="A154" i="19"/>
  <c r="A155" i="19"/>
  <c r="A156" i="19"/>
  <c r="A157" i="19"/>
  <c r="A158" i="19"/>
  <c r="A159" i="19"/>
  <c r="A160" i="19"/>
  <c r="A161" i="19"/>
  <c r="A162" i="19"/>
  <c r="A163" i="19"/>
  <c r="A164" i="19"/>
  <c r="A165" i="19"/>
  <c r="A166" i="19"/>
  <c r="A167" i="19"/>
  <c r="A168" i="19"/>
  <c r="A169" i="19"/>
  <c r="A170" i="19"/>
  <c r="A171" i="19"/>
  <c r="A172" i="19"/>
  <c r="A173" i="19"/>
  <c r="A174" i="19"/>
  <c r="A175" i="19"/>
  <c r="A176" i="19"/>
  <c r="A177" i="19"/>
  <c r="A178" i="19"/>
  <c r="A179" i="19"/>
  <c r="A180" i="19"/>
  <c r="A181" i="19"/>
  <c r="A182" i="19"/>
  <c r="A183" i="19"/>
  <c r="A184" i="19"/>
  <c r="A185" i="19"/>
  <c r="A186" i="19"/>
  <c r="A187" i="19"/>
  <c r="A188" i="19"/>
  <c r="A189" i="19"/>
  <c r="A190" i="19"/>
  <c r="A191" i="19"/>
  <c r="A192" i="19"/>
  <c r="A193" i="19"/>
  <c r="A194" i="19"/>
  <c r="A195" i="19"/>
  <c r="A196" i="19"/>
  <c r="A197" i="19"/>
  <c r="A198" i="19"/>
  <c r="A199" i="19"/>
  <c r="A200" i="19"/>
  <c r="A201" i="19"/>
  <c r="A202" i="19"/>
  <c r="A203" i="19"/>
  <c r="A204" i="19"/>
  <c r="A205" i="19"/>
  <c r="A206" i="19"/>
  <c r="A207" i="19"/>
  <c r="A208" i="19"/>
  <c r="A209" i="19"/>
  <c r="A210" i="19"/>
  <c r="A211" i="19"/>
  <c r="A212" i="19"/>
  <c r="A213" i="19"/>
  <c r="A214" i="19"/>
  <c r="A215" i="19"/>
  <c r="A216" i="19"/>
  <c r="A217" i="19"/>
  <c r="A218" i="19"/>
  <c r="A219" i="19"/>
  <c r="A220" i="19"/>
  <c r="A221" i="19"/>
  <c r="A222" i="19"/>
  <c r="A223" i="19"/>
  <c r="A224" i="19"/>
  <c r="A225" i="19"/>
  <c r="A226" i="19"/>
  <c r="A227" i="19"/>
  <c r="A228" i="19"/>
  <c r="A229" i="19"/>
  <c r="A230" i="19"/>
  <c r="A231" i="19"/>
  <c r="A232" i="19"/>
  <c r="A233" i="19"/>
  <c r="A234" i="19"/>
  <c r="A235" i="19"/>
  <c r="A236" i="19"/>
  <c r="A237" i="19"/>
  <c r="A238" i="19"/>
  <c r="A239" i="19"/>
  <c r="A240" i="19"/>
  <c r="A241" i="19"/>
  <c r="A242" i="19"/>
  <c r="A243" i="19"/>
  <c r="A244" i="19"/>
  <c r="A245" i="19"/>
  <c r="A246" i="19"/>
  <c r="A247" i="19"/>
  <c r="A248" i="19"/>
  <c r="A249" i="19"/>
  <c r="A250" i="19"/>
  <c r="A251" i="19"/>
  <c r="A252" i="19"/>
  <c r="A253" i="19"/>
  <c r="A254" i="19"/>
  <c r="A255" i="19"/>
  <c r="A256" i="19"/>
  <c r="A257" i="19"/>
  <c r="A258" i="19"/>
  <c r="A259" i="19"/>
  <c r="A260" i="19"/>
  <c r="A261" i="19"/>
  <c r="A262" i="19"/>
  <c r="A263" i="19"/>
  <c r="A264" i="19"/>
  <c r="A265" i="19"/>
  <c r="A266" i="19"/>
  <c r="A267" i="19"/>
  <c r="A268" i="19"/>
  <c r="A269" i="19"/>
  <c r="A270" i="19"/>
  <c r="A271" i="19"/>
  <c r="A272" i="19"/>
  <c r="A273" i="19"/>
  <c r="A274" i="19"/>
  <c r="A275" i="19"/>
  <c r="A276" i="19"/>
  <c r="A277" i="19"/>
  <c r="A278" i="19"/>
  <c r="A279" i="19"/>
  <c r="A280" i="19"/>
  <c r="A281" i="19"/>
  <c r="A282" i="19"/>
  <c r="A283" i="19"/>
  <c r="A284" i="19"/>
  <c r="A285" i="19"/>
  <c r="A286" i="19"/>
  <c r="A287" i="19"/>
  <c r="A288" i="19"/>
  <c r="A289" i="19"/>
  <c r="A290" i="19"/>
  <c r="A291" i="19"/>
  <c r="A292" i="19"/>
  <c r="A293" i="19"/>
  <c r="A294" i="19"/>
  <c r="A295" i="19"/>
  <c r="A296" i="19"/>
  <c r="A297" i="19"/>
  <c r="A298" i="19"/>
  <c r="A299" i="19"/>
  <c r="A300" i="19"/>
  <c r="A301" i="19"/>
  <c r="A302" i="19"/>
  <c r="A303" i="19"/>
  <c r="A304" i="19"/>
  <c r="A305" i="19"/>
  <c r="A306" i="19"/>
  <c r="A307" i="19"/>
  <c r="A308" i="19"/>
  <c r="A309" i="19"/>
  <c r="A310" i="19"/>
  <c r="A311" i="19"/>
  <c r="A312" i="19"/>
  <c r="A313" i="19"/>
  <c r="A314" i="19"/>
  <c r="A315" i="19"/>
  <c r="A316" i="19"/>
  <c r="A317" i="19"/>
  <c r="A318" i="19"/>
  <c r="A319" i="19"/>
  <c r="A320" i="19"/>
  <c r="A321" i="19"/>
  <c r="A322" i="19"/>
  <c r="A323" i="19"/>
  <c r="A324" i="19"/>
  <c r="A325" i="19"/>
  <c r="A326" i="19"/>
  <c r="A327" i="19"/>
  <c r="A328" i="19"/>
  <c r="A329" i="19"/>
  <c r="A330" i="19"/>
  <c r="A331" i="19"/>
  <c r="A332" i="19"/>
  <c r="A333" i="19"/>
  <c r="A334" i="19"/>
  <c r="A335" i="19"/>
  <c r="A336" i="19"/>
  <c r="A337" i="19"/>
  <c r="A338" i="19"/>
  <c r="A339" i="19"/>
  <c r="A340" i="19"/>
  <c r="A341" i="19"/>
  <c r="A342" i="19"/>
  <c r="A343" i="19"/>
  <c r="A344" i="19"/>
  <c r="A345" i="19"/>
  <c r="A346" i="19"/>
  <c r="A347" i="19"/>
  <c r="A348" i="19"/>
  <c r="A349" i="19"/>
  <c r="A350" i="19"/>
  <c r="A351" i="19"/>
  <c r="A352" i="19"/>
  <c r="A353" i="19"/>
  <c r="A354" i="19"/>
  <c r="A355" i="19"/>
  <c r="A356" i="19"/>
  <c r="A357" i="19"/>
  <c r="A358" i="19"/>
  <c r="A359" i="19"/>
  <c r="A360" i="19"/>
  <c r="A361" i="19"/>
  <c r="A362" i="19"/>
  <c r="A363" i="19"/>
  <c r="A364" i="19"/>
  <c r="A365" i="19"/>
  <c r="A366" i="19"/>
  <c r="A367" i="19"/>
  <c r="A368" i="19"/>
  <c r="A369" i="19"/>
  <c r="A370" i="19"/>
  <c r="A371" i="19"/>
  <c r="A372" i="19"/>
  <c r="A373" i="19"/>
  <c r="A374" i="19"/>
  <c r="A375" i="19"/>
  <c r="A376" i="19"/>
  <c r="A377" i="19"/>
  <c r="A378" i="19"/>
  <c r="A379" i="19"/>
  <c r="A380" i="19"/>
  <c r="A381" i="19"/>
  <c r="A382" i="19"/>
  <c r="A383" i="19"/>
  <c r="A384" i="19"/>
  <c r="A385" i="19"/>
  <c r="A386" i="19"/>
  <c r="A387" i="19"/>
  <c r="A388" i="19"/>
  <c r="A389" i="19"/>
  <c r="A390" i="19"/>
  <c r="A391" i="19"/>
  <c r="A392" i="19"/>
  <c r="A393" i="19"/>
  <c r="A394" i="19"/>
  <c r="A395" i="19"/>
  <c r="A396" i="19"/>
  <c r="A397" i="19"/>
  <c r="A398" i="19"/>
  <c r="A399" i="19"/>
  <c r="A400" i="19"/>
  <c r="A401" i="19"/>
  <c r="A402" i="19"/>
  <c r="A403" i="19"/>
  <c r="A404" i="19"/>
  <c r="A405" i="19"/>
  <c r="A406" i="19"/>
  <c r="A407" i="19"/>
  <c r="A408" i="19"/>
  <c r="A409" i="19"/>
  <c r="A410" i="19"/>
  <c r="A411" i="19"/>
  <c r="A412" i="19"/>
  <c r="A413" i="19"/>
  <c r="A414" i="19"/>
  <c r="A415" i="19"/>
  <c r="A416" i="19"/>
  <c r="A417" i="19"/>
  <c r="A418" i="19"/>
  <c r="A419" i="19"/>
  <c r="A420" i="19"/>
  <c r="A421" i="19"/>
  <c r="A422" i="19"/>
  <c r="A423" i="19"/>
  <c r="A424" i="19"/>
  <c r="A425" i="19"/>
  <c r="A426" i="19"/>
  <c r="A427" i="19"/>
  <c r="A428" i="19"/>
  <c r="A429" i="19"/>
  <c r="A430" i="19"/>
  <c r="A431" i="19"/>
  <c r="A432" i="19"/>
  <c r="A433" i="19"/>
  <c r="A434" i="19"/>
  <c r="A435" i="19"/>
  <c r="A436" i="19"/>
  <c r="A437" i="19"/>
  <c r="A438" i="19"/>
  <c r="A439" i="19"/>
  <c r="A440" i="19"/>
  <c r="A441" i="19"/>
  <c r="A442" i="19"/>
  <c r="A443" i="19"/>
  <c r="A444" i="19"/>
  <c r="A445" i="19"/>
  <c r="A446" i="19"/>
  <c r="A447" i="19"/>
  <c r="A448" i="19"/>
  <c r="A449" i="19"/>
  <c r="A450" i="19"/>
  <c r="A451" i="19"/>
  <c r="A452" i="19"/>
  <c r="A453" i="19"/>
  <c r="A454" i="19"/>
  <c r="A455" i="19"/>
  <c r="A456" i="19"/>
  <c r="A457" i="19"/>
  <c r="A458" i="19"/>
  <c r="A459" i="19"/>
  <c r="A460" i="19"/>
  <c r="A461" i="19"/>
  <c r="A462" i="19"/>
  <c r="A463" i="19"/>
  <c r="A464" i="19"/>
  <c r="A465" i="19"/>
  <c r="A466" i="19"/>
  <c r="A467" i="19"/>
  <c r="A468" i="19"/>
  <c r="A469" i="19"/>
  <c r="A470" i="19"/>
  <c r="A471" i="19"/>
  <c r="A472" i="19"/>
  <c r="A473" i="19"/>
  <c r="A474" i="19"/>
  <c r="A475" i="19"/>
  <c r="A476" i="19"/>
  <c r="A477" i="19"/>
  <c r="A478" i="19"/>
  <c r="A479" i="19"/>
  <c r="A480" i="19"/>
  <c r="A481" i="19"/>
  <c r="A482" i="19"/>
  <c r="A483" i="19"/>
  <c r="A484" i="19"/>
  <c r="A485" i="19"/>
  <c r="A486" i="19"/>
  <c r="A487" i="19"/>
  <c r="A488" i="19"/>
  <c r="A489" i="19"/>
  <c r="A490" i="19"/>
  <c r="A491" i="19"/>
  <c r="A492" i="19"/>
  <c r="A493" i="19"/>
  <c r="A494" i="19"/>
  <c r="A495" i="19"/>
  <c r="A496" i="19"/>
  <c r="A497" i="19"/>
  <c r="A498" i="19"/>
  <c r="A499" i="19"/>
  <c r="A500" i="19"/>
  <c r="A501" i="19"/>
  <c r="A502" i="19"/>
  <c r="A503" i="19"/>
  <c r="A504" i="19"/>
  <c r="A5" i="19"/>
  <c r="A6" i="19"/>
  <c r="A7" i="19"/>
  <c r="A8" i="19"/>
  <c r="A9" i="19"/>
  <c r="A10" i="19"/>
  <c r="M9" i="19"/>
  <c r="L9" i="19" l="1"/>
  <c r="M125" i="6"/>
  <c r="L125" i="6"/>
  <c r="E125" i="6"/>
  <c r="M124" i="6"/>
  <c r="E124" i="6" s="1"/>
  <c r="L124" i="6"/>
  <c r="M123" i="6"/>
  <c r="L123" i="6"/>
  <c r="E123" i="6"/>
  <c r="M122" i="6"/>
  <c r="E122" i="6" s="1"/>
  <c r="L122" i="6"/>
  <c r="M121" i="6"/>
  <c r="L121" i="6"/>
  <c r="E121" i="6"/>
  <c r="M120" i="6"/>
  <c r="E120" i="6" s="1"/>
  <c r="L120" i="6"/>
  <c r="M119" i="6"/>
  <c r="L119" i="6"/>
  <c r="E119" i="6"/>
  <c r="M118" i="6"/>
  <c r="E118" i="6" s="1"/>
  <c r="L118" i="6"/>
  <c r="M117" i="6"/>
  <c r="L117" i="6"/>
  <c r="E117" i="6"/>
  <c r="M116" i="6"/>
  <c r="E116" i="6" s="1"/>
  <c r="L116" i="6"/>
  <c r="M115" i="6"/>
  <c r="M114" i="6" s="1"/>
  <c r="L115" i="6"/>
  <c r="L114" i="6" s="1"/>
  <c r="E115" i="6"/>
  <c r="T114" i="6"/>
  <c r="Q114" i="6"/>
  <c r="P114" i="6"/>
  <c r="O114" i="6"/>
  <c r="N114" i="6"/>
  <c r="K114" i="6"/>
  <c r="J114" i="6"/>
  <c r="I114" i="6"/>
  <c r="H114" i="6"/>
  <c r="G114" i="6"/>
  <c r="F114" i="6"/>
  <c r="M113" i="6"/>
  <c r="E113" i="6" s="1"/>
  <c r="M112" i="6"/>
  <c r="E112" i="6" s="1"/>
  <c r="M111" i="6"/>
  <c r="E111" i="6" s="1"/>
  <c r="T110" i="6"/>
  <c r="Q110" i="6"/>
  <c r="O110" i="6"/>
  <c r="N110" i="6"/>
  <c r="M110" i="6"/>
  <c r="K110" i="6"/>
  <c r="J110" i="6"/>
  <c r="I110" i="6"/>
  <c r="H110" i="6"/>
  <c r="G110" i="6"/>
  <c r="F110" i="6"/>
  <c r="M109" i="6"/>
  <c r="E109" i="6" s="1"/>
  <c r="L109" i="6"/>
  <c r="M108" i="6"/>
  <c r="L108" i="6"/>
  <c r="E108" i="6"/>
  <c r="M107" i="6"/>
  <c r="M105" i="6" s="1"/>
  <c r="L107" i="6"/>
  <c r="M106" i="6"/>
  <c r="L106" i="6"/>
  <c r="L105" i="6" s="1"/>
  <c r="E106" i="6"/>
  <c r="T105" i="6"/>
  <c r="Q105" i="6"/>
  <c r="P105" i="6"/>
  <c r="O105" i="6"/>
  <c r="N105" i="6"/>
  <c r="K105" i="6"/>
  <c r="J105" i="6"/>
  <c r="I105" i="6"/>
  <c r="H105" i="6"/>
  <c r="G105" i="6"/>
  <c r="F105" i="6"/>
  <c r="M104" i="6"/>
  <c r="L104" i="6"/>
  <c r="E104" i="6"/>
  <c r="M103" i="6"/>
  <c r="E103" i="6" s="1"/>
  <c r="L103" i="6"/>
  <c r="M102" i="6"/>
  <c r="L102" i="6"/>
  <c r="E102" i="6"/>
  <c r="M101" i="6"/>
  <c r="E101" i="6" s="1"/>
  <c r="L101" i="6"/>
  <c r="M100" i="6"/>
  <c r="L100" i="6"/>
  <c r="E100" i="6"/>
  <c r="M99" i="6"/>
  <c r="M97" i="6" s="1"/>
  <c r="L99" i="6"/>
  <c r="M98" i="6"/>
  <c r="L98" i="6"/>
  <c r="L97" i="6" s="1"/>
  <c r="E98" i="6"/>
  <c r="T97" i="6"/>
  <c r="Q97" i="6"/>
  <c r="P97" i="6"/>
  <c r="O97" i="6"/>
  <c r="O96" i="6" s="1"/>
  <c r="N97" i="6"/>
  <c r="N96" i="6" s="1"/>
  <c r="K97" i="6"/>
  <c r="K96" i="6" s="1"/>
  <c r="J97" i="6"/>
  <c r="J96" i="6" s="1"/>
  <c r="I97" i="6"/>
  <c r="H97" i="6"/>
  <c r="G97" i="6"/>
  <c r="G96" i="6" s="1"/>
  <c r="F97" i="6"/>
  <c r="F96" i="6" s="1"/>
  <c r="T96" i="6"/>
  <c r="Q96" i="6"/>
  <c r="I96" i="6"/>
  <c r="H96" i="6"/>
  <c r="M94" i="6"/>
  <c r="E94" i="6" s="1"/>
  <c r="L94" i="6"/>
  <c r="M93" i="6"/>
  <c r="L93" i="6"/>
  <c r="E93" i="6"/>
  <c r="M92" i="6"/>
  <c r="E92" i="6" s="1"/>
  <c r="L92" i="6"/>
  <c r="M91" i="6"/>
  <c r="L91" i="6"/>
  <c r="E91" i="6"/>
  <c r="M90" i="6"/>
  <c r="E90" i="6" s="1"/>
  <c r="L90" i="6"/>
  <c r="M89" i="6"/>
  <c r="L89" i="6"/>
  <c r="E89" i="6"/>
  <c r="M88" i="6"/>
  <c r="E88" i="6" s="1"/>
  <c r="M87" i="6"/>
  <c r="L87" i="6"/>
  <c r="E87" i="6"/>
  <c r="T86" i="6"/>
  <c r="T67" i="6" s="1"/>
  <c r="Q86" i="6"/>
  <c r="O86" i="6"/>
  <c r="N86" i="6"/>
  <c r="M86" i="6"/>
  <c r="K86" i="6"/>
  <c r="J86" i="6"/>
  <c r="I86" i="6"/>
  <c r="H86" i="6"/>
  <c r="G86" i="6"/>
  <c r="F86" i="6"/>
  <c r="M85" i="6"/>
  <c r="L85" i="6"/>
  <c r="E85" i="6"/>
  <c r="M84" i="6"/>
  <c r="E84" i="6" s="1"/>
  <c r="L84" i="6"/>
  <c r="M83" i="6"/>
  <c r="L83" i="6"/>
  <c r="E83" i="6"/>
  <c r="M82" i="6"/>
  <c r="E82" i="6" s="1"/>
  <c r="L82" i="6"/>
  <c r="M81" i="6"/>
  <c r="L81" i="6"/>
  <c r="E81" i="6"/>
  <c r="M80" i="6"/>
  <c r="E80" i="6" s="1"/>
  <c r="L80" i="6"/>
  <c r="T79" i="6"/>
  <c r="Q79" i="6"/>
  <c r="P79" i="6"/>
  <c r="O79" i="6"/>
  <c r="N79" i="6"/>
  <c r="L79" i="6"/>
  <c r="K79" i="6"/>
  <c r="J79" i="6"/>
  <c r="I79" i="6"/>
  <c r="H79" i="6"/>
  <c r="G79" i="6"/>
  <c r="F79" i="6"/>
  <c r="M78" i="6"/>
  <c r="L78" i="6"/>
  <c r="E78" i="6"/>
  <c r="M77" i="6"/>
  <c r="E77" i="6" s="1"/>
  <c r="L77" i="6"/>
  <c r="M76" i="6"/>
  <c r="E76" i="6" s="1"/>
  <c r="L76" i="6"/>
  <c r="M75" i="6"/>
  <c r="L75" i="6"/>
  <c r="E75" i="6"/>
  <c r="T74" i="6"/>
  <c r="S74" i="6"/>
  <c r="Q74" i="6"/>
  <c r="P74" i="6"/>
  <c r="O74" i="6"/>
  <c r="N74" i="6"/>
  <c r="M74" i="6"/>
  <c r="K74" i="6"/>
  <c r="J74" i="6"/>
  <c r="I74" i="6"/>
  <c r="H74" i="6"/>
  <c r="G74" i="6"/>
  <c r="F74" i="6"/>
  <c r="M73" i="6"/>
  <c r="E73" i="6" s="1"/>
  <c r="L73" i="6"/>
  <c r="M72" i="6"/>
  <c r="L72" i="6"/>
  <c r="E72" i="6"/>
  <c r="M71" i="6"/>
  <c r="L71" i="6"/>
  <c r="E71" i="6"/>
  <c r="M70" i="6"/>
  <c r="E70" i="6" s="1"/>
  <c r="L70" i="6"/>
  <c r="T69" i="6"/>
  <c r="T68" i="6" s="1"/>
  <c r="S69" i="6"/>
  <c r="Q69" i="6"/>
  <c r="P69" i="6"/>
  <c r="P68" i="6" s="1"/>
  <c r="O69" i="6"/>
  <c r="O68" i="6" s="1"/>
  <c r="O67" i="6" s="1"/>
  <c r="N69" i="6"/>
  <c r="L69" i="6"/>
  <c r="K69" i="6"/>
  <c r="K68" i="6" s="1"/>
  <c r="J69" i="6"/>
  <c r="I69" i="6"/>
  <c r="H69" i="6"/>
  <c r="H68" i="6" s="1"/>
  <c r="H67" i="6" s="1"/>
  <c r="H95" i="6" s="1"/>
  <c r="G69" i="6"/>
  <c r="G68" i="6" s="1"/>
  <c r="G67" i="6" s="1"/>
  <c r="F69" i="6"/>
  <c r="Q68" i="6"/>
  <c r="Q67" i="6" s="1"/>
  <c r="N68" i="6"/>
  <c r="N67" i="6" s="1"/>
  <c r="J68" i="6"/>
  <c r="J67" i="6" s="1"/>
  <c r="J95" i="6" s="1"/>
  <c r="I68" i="6"/>
  <c r="I67" i="6" s="1"/>
  <c r="F68" i="6"/>
  <c r="F67" i="6" s="1"/>
  <c r="F95" i="6" s="1"/>
  <c r="K67" i="6"/>
  <c r="T53" i="6"/>
  <c r="T49" i="6"/>
  <c r="T44" i="6"/>
  <c r="T36" i="6"/>
  <c r="T35" i="6" s="1"/>
  <c r="T25" i="6"/>
  <c r="T18" i="6"/>
  <c r="T13" i="6"/>
  <c r="T8" i="6"/>
  <c r="T7" i="6" s="1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E49" i="6"/>
  <c r="F49" i="6"/>
  <c r="G49" i="6"/>
  <c r="H49" i="6"/>
  <c r="I49" i="6"/>
  <c r="J49" i="6"/>
  <c r="K49" i="6"/>
  <c r="M49" i="6"/>
  <c r="N49" i="6"/>
  <c r="O49" i="6"/>
  <c r="Q49" i="6"/>
  <c r="E44" i="6"/>
  <c r="F44" i="6"/>
  <c r="F35" i="6" s="1"/>
  <c r="F5" i="6" s="1"/>
  <c r="G44" i="6"/>
  <c r="G35" i="6" s="1"/>
  <c r="G5" i="6" s="1"/>
  <c r="H44" i="6"/>
  <c r="H35" i="6" s="1"/>
  <c r="I44" i="6"/>
  <c r="J44" i="6"/>
  <c r="K44" i="6"/>
  <c r="K35" i="6" s="1"/>
  <c r="K5" i="6" s="1"/>
  <c r="M44" i="6"/>
  <c r="N44" i="6"/>
  <c r="O44" i="6"/>
  <c r="P44" i="6"/>
  <c r="Q44" i="6"/>
  <c r="J35" i="6"/>
  <c r="N35" i="6"/>
  <c r="N5" i="6" s="1"/>
  <c r="O35" i="6"/>
  <c r="O5" i="6" s="1"/>
  <c r="E36" i="6"/>
  <c r="E35" i="6" s="1"/>
  <c r="F36" i="6"/>
  <c r="G36" i="6"/>
  <c r="H36" i="6"/>
  <c r="I36" i="6"/>
  <c r="I35" i="6" s="1"/>
  <c r="J36" i="6"/>
  <c r="K36" i="6"/>
  <c r="L36" i="6"/>
  <c r="M36" i="6"/>
  <c r="M35" i="6" s="1"/>
  <c r="N36" i="6"/>
  <c r="O36" i="6"/>
  <c r="P36" i="6"/>
  <c r="Q36" i="6"/>
  <c r="Q35" i="6" s="1"/>
  <c r="E25" i="6"/>
  <c r="F25" i="6"/>
  <c r="G25" i="6"/>
  <c r="H25" i="6"/>
  <c r="I25" i="6"/>
  <c r="J25" i="6"/>
  <c r="K25" i="6"/>
  <c r="M25" i="6"/>
  <c r="N25" i="6"/>
  <c r="O25" i="6"/>
  <c r="Q25" i="6"/>
  <c r="E18" i="6"/>
  <c r="F18" i="6"/>
  <c r="G18" i="6"/>
  <c r="H18" i="6"/>
  <c r="I18" i="6"/>
  <c r="J18" i="6"/>
  <c r="K18" i="6"/>
  <c r="L18" i="6"/>
  <c r="M18" i="6"/>
  <c r="M7" i="6" s="1"/>
  <c r="M6" i="6" s="1"/>
  <c r="N18" i="6"/>
  <c r="O18" i="6"/>
  <c r="P18" i="6"/>
  <c r="Q18" i="6"/>
  <c r="E13" i="6"/>
  <c r="F13" i="6"/>
  <c r="G13" i="6"/>
  <c r="H13" i="6"/>
  <c r="I13" i="6"/>
  <c r="J13" i="6"/>
  <c r="K13" i="6"/>
  <c r="M13" i="6"/>
  <c r="N13" i="6"/>
  <c r="O13" i="6"/>
  <c r="P13" i="6"/>
  <c r="Q13" i="6"/>
  <c r="S13" i="6"/>
  <c r="F7" i="6"/>
  <c r="F6" i="6" s="1"/>
  <c r="H7" i="6"/>
  <c r="J7" i="6"/>
  <c r="J6" i="6" s="1"/>
  <c r="N7" i="6"/>
  <c r="N6" i="6" s="1"/>
  <c r="E8" i="6"/>
  <c r="F8" i="6"/>
  <c r="G8" i="6"/>
  <c r="G7" i="6" s="1"/>
  <c r="G6" i="6" s="1"/>
  <c r="H8" i="6"/>
  <c r="I8" i="6"/>
  <c r="J8" i="6"/>
  <c r="K8" i="6"/>
  <c r="K7" i="6" s="1"/>
  <c r="K6" i="6" s="1"/>
  <c r="M8" i="6"/>
  <c r="N8" i="6"/>
  <c r="O8" i="6"/>
  <c r="O7" i="6" s="1"/>
  <c r="O6" i="6" s="1"/>
  <c r="P8" i="6"/>
  <c r="Q8" i="6"/>
  <c r="S8" i="6"/>
  <c r="J5" i="6"/>
  <c r="C3" i="7"/>
  <c r="P88" i="6" s="1"/>
  <c r="L88" i="6" s="1"/>
  <c r="L86" i="6" s="1"/>
  <c r="D3" i="7"/>
  <c r="P27" i="6" s="1"/>
  <c r="P25" i="6" s="1"/>
  <c r="L38" i="6"/>
  <c r="M38" i="6"/>
  <c r="E38" i="6" s="1"/>
  <c r="L39" i="6"/>
  <c r="M39" i="6"/>
  <c r="E39" i="6" s="1"/>
  <c r="L40" i="6"/>
  <c r="M40" i="6"/>
  <c r="E40" i="6" s="1"/>
  <c r="L41" i="6"/>
  <c r="M41" i="6"/>
  <c r="E41" i="6" s="1"/>
  <c r="L42" i="6"/>
  <c r="M42" i="6"/>
  <c r="E42" i="6" s="1"/>
  <c r="L43" i="6"/>
  <c r="M43" i="6"/>
  <c r="L45" i="6"/>
  <c r="M45" i="6"/>
  <c r="E45" i="6" s="1"/>
  <c r="L46" i="6"/>
  <c r="M46" i="6"/>
  <c r="E46" i="6" s="1"/>
  <c r="L47" i="6"/>
  <c r="M47" i="6"/>
  <c r="E47" i="6" s="1"/>
  <c r="L48" i="6"/>
  <c r="M48" i="6"/>
  <c r="E48" i="6" s="1"/>
  <c r="M50" i="6"/>
  <c r="E50" i="6" s="1"/>
  <c r="M51" i="6"/>
  <c r="M52" i="6"/>
  <c r="E52" i="6" s="1"/>
  <c r="L54" i="6"/>
  <c r="M54" i="6"/>
  <c r="E54" i="6" s="1"/>
  <c r="L55" i="6"/>
  <c r="M55" i="6"/>
  <c r="L56" i="6"/>
  <c r="M56" i="6"/>
  <c r="E56" i="6" s="1"/>
  <c r="L57" i="6"/>
  <c r="M57" i="6"/>
  <c r="L58" i="6"/>
  <c r="M58" i="6"/>
  <c r="E58" i="6" s="1"/>
  <c r="L59" i="6"/>
  <c r="M59" i="6"/>
  <c r="L60" i="6"/>
  <c r="M60" i="6"/>
  <c r="E60" i="6" s="1"/>
  <c r="L61" i="6"/>
  <c r="M61" i="6"/>
  <c r="L62" i="6"/>
  <c r="M62" i="6"/>
  <c r="E62" i="6" s="1"/>
  <c r="L63" i="6"/>
  <c r="M63" i="6"/>
  <c r="L64" i="6"/>
  <c r="M64" i="6"/>
  <c r="E64" i="6" s="1"/>
  <c r="M37" i="6"/>
  <c r="E37" i="6" s="1"/>
  <c r="L37" i="6"/>
  <c r="L10" i="6"/>
  <c r="M10" i="6"/>
  <c r="L11" i="6"/>
  <c r="M11" i="6"/>
  <c r="L12" i="6"/>
  <c r="L8" i="6" s="1"/>
  <c r="M12" i="6"/>
  <c r="E12" i="6" s="1"/>
  <c r="L14" i="6"/>
  <c r="M14" i="6"/>
  <c r="L15" i="6"/>
  <c r="M15" i="6"/>
  <c r="L16" i="6"/>
  <c r="M16" i="6"/>
  <c r="E16" i="6" s="1"/>
  <c r="L17" i="6"/>
  <c r="L13" i="6" s="1"/>
  <c r="M17" i="6"/>
  <c r="E17" i="6" s="1"/>
  <c r="L19" i="6"/>
  <c r="M19" i="6"/>
  <c r="E19" i="6" s="1"/>
  <c r="L20" i="6"/>
  <c r="M20" i="6"/>
  <c r="L21" i="6"/>
  <c r="M21" i="6"/>
  <c r="E21" i="6" s="1"/>
  <c r="L22" i="6"/>
  <c r="M22" i="6"/>
  <c r="E22" i="6" s="1"/>
  <c r="L23" i="6"/>
  <c r="M23" i="6"/>
  <c r="E23" i="6" s="1"/>
  <c r="L24" i="6"/>
  <c r="M24" i="6"/>
  <c r="L26" i="6"/>
  <c r="M26" i="6"/>
  <c r="M27" i="6"/>
  <c r="E27" i="6" s="1"/>
  <c r="L28" i="6"/>
  <c r="M28" i="6"/>
  <c r="L29" i="6"/>
  <c r="M29" i="6"/>
  <c r="E29" i="6" s="1"/>
  <c r="L30" i="6"/>
  <c r="M30" i="6"/>
  <c r="L31" i="6"/>
  <c r="M31" i="6"/>
  <c r="L32" i="6"/>
  <c r="M32" i="6"/>
  <c r="L33" i="6"/>
  <c r="M33" i="6"/>
  <c r="E33" i="6" s="1"/>
  <c r="E43" i="6"/>
  <c r="E51" i="6"/>
  <c r="E55" i="6"/>
  <c r="E57" i="6"/>
  <c r="E59" i="6"/>
  <c r="E61" i="6"/>
  <c r="E63" i="6"/>
  <c r="E10" i="6"/>
  <c r="E11" i="6"/>
  <c r="E14" i="6"/>
  <c r="E15" i="6"/>
  <c r="E20" i="6"/>
  <c r="E24" i="6"/>
  <c r="E26" i="6"/>
  <c r="E28" i="6"/>
  <c r="E30" i="6"/>
  <c r="E31" i="6"/>
  <c r="E32" i="6"/>
  <c r="M9" i="6"/>
  <c r="E9" i="6" s="1"/>
  <c r="L9" i="6"/>
  <c r="D53" i="6"/>
  <c r="D25" i="6"/>
  <c r="L27" i="6" l="1"/>
  <c r="L25" i="6" s="1"/>
  <c r="L74" i="6"/>
  <c r="L68" i="6" s="1"/>
  <c r="L67" i="6" s="1"/>
  <c r="L44" i="6"/>
  <c r="L7" i="6"/>
  <c r="L6" i="6" s="1"/>
  <c r="P86" i="6"/>
  <c r="P67" i="6" s="1"/>
  <c r="T6" i="6"/>
  <c r="T34" i="6" s="1"/>
  <c r="E69" i="6"/>
  <c r="E86" i="6"/>
  <c r="N95" i="6"/>
  <c r="E74" i="6"/>
  <c r="E79" i="6"/>
  <c r="E114" i="6"/>
  <c r="M96" i="6"/>
  <c r="E110" i="6"/>
  <c r="M69" i="6"/>
  <c r="M68" i="6" s="1"/>
  <c r="M67" i="6" s="1"/>
  <c r="M79" i="6"/>
  <c r="E99" i="6"/>
  <c r="E97" i="6" s="1"/>
  <c r="E107" i="6"/>
  <c r="E105" i="6" s="1"/>
  <c r="T5" i="6"/>
  <c r="H5" i="6"/>
  <c r="Q5" i="6"/>
  <c r="M5" i="6"/>
  <c r="I5" i="6"/>
  <c r="E5" i="6"/>
  <c r="H6" i="6"/>
  <c r="Q7" i="6"/>
  <c r="Q6" i="6" s="1"/>
  <c r="I7" i="6"/>
  <c r="I6" i="6" s="1"/>
  <c r="E7" i="6"/>
  <c r="E6" i="6" s="1"/>
  <c r="P7" i="6"/>
  <c r="P6" i="6" s="1"/>
  <c r="M73" i="11"/>
  <c r="M72" i="11"/>
  <c r="L72" i="11"/>
  <c r="M71" i="11"/>
  <c r="L71" i="11"/>
  <c r="M69" i="11"/>
  <c r="L69" i="11"/>
  <c r="M68" i="11"/>
  <c r="M67" i="11"/>
  <c r="L67" i="11"/>
  <c r="M66" i="11"/>
  <c r="L66" i="11"/>
  <c r="M65" i="11"/>
  <c r="L65" i="11"/>
  <c r="M64" i="11"/>
  <c r="L64" i="11"/>
  <c r="M62" i="11"/>
  <c r="L62" i="11"/>
  <c r="M61" i="11"/>
  <c r="M60" i="11"/>
  <c r="L60" i="11"/>
  <c r="M59" i="11"/>
  <c r="L59" i="11"/>
  <c r="M58" i="11"/>
  <c r="L58" i="11"/>
  <c r="M57" i="11"/>
  <c r="L57" i="11"/>
  <c r="M56" i="11"/>
  <c r="L56" i="11"/>
  <c r="M55" i="11"/>
  <c r="L55" i="11"/>
  <c r="M54" i="11"/>
  <c r="L54" i="11"/>
  <c r="M52" i="11"/>
  <c r="L52" i="11"/>
  <c r="M50" i="11"/>
  <c r="L50" i="11"/>
  <c r="M49" i="11"/>
  <c r="L49" i="11"/>
  <c r="M48" i="11"/>
  <c r="M47" i="11"/>
  <c r="L47" i="11"/>
  <c r="M46" i="11"/>
  <c r="L46" i="11"/>
  <c r="M45" i="11"/>
  <c r="L45" i="11"/>
  <c r="M44" i="11"/>
  <c r="L44" i="11"/>
  <c r="M43" i="11"/>
  <c r="L43" i="11"/>
  <c r="M42" i="11"/>
  <c r="L42" i="11"/>
  <c r="M41" i="11"/>
  <c r="L41" i="11"/>
  <c r="M40" i="11"/>
  <c r="L40" i="11"/>
  <c r="M39" i="11"/>
  <c r="L39" i="11"/>
  <c r="M38" i="11"/>
  <c r="L38" i="11"/>
  <c r="M37" i="11"/>
  <c r="L37" i="11"/>
  <c r="M36" i="11"/>
  <c r="L36" i="11"/>
  <c r="M35" i="11"/>
  <c r="L35" i="11"/>
  <c r="M33" i="11"/>
  <c r="L33" i="11"/>
  <c r="M32" i="11"/>
  <c r="L32" i="11"/>
  <c r="M31" i="11"/>
  <c r="L31" i="11"/>
  <c r="M29" i="11"/>
  <c r="L29" i="11"/>
  <c r="M28" i="11"/>
  <c r="L28" i="11"/>
  <c r="M26" i="11"/>
  <c r="L26" i="11"/>
  <c r="M24" i="11"/>
  <c r="M23" i="11"/>
  <c r="L23" i="11"/>
  <c r="M22" i="11"/>
  <c r="L22" i="11"/>
  <c r="M21" i="11"/>
  <c r="L21" i="11"/>
  <c r="M19" i="11"/>
  <c r="M17" i="11"/>
  <c r="M16" i="11"/>
  <c r="L16" i="11"/>
  <c r="M15" i="11"/>
  <c r="L15" i="11"/>
  <c r="M14" i="11"/>
  <c r="L14" i="11"/>
  <c r="M13" i="11"/>
  <c r="L13" i="11"/>
  <c r="M11" i="11"/>
  <c r="L11" i="11"/>
  <c r="M10" i="11"/>
  <c r="L10" i="11"/>
  <c r="M9" i="11"/>
  <c r="L9" i="11"/>
  <c r="M8" i="11"/>
  <c r="L8" i="11"/>
  <c r="M7" i="11"/>
  <c r="L7" i="11"/>
  <c r="M6" i="11"/>
  <c r="L6" i="11"/>
  <c r="R13" i="11"/>
  <c r="R14" i="11"/>
  <c r="R15" i="11"/>
  <c r="R16" i="11"/>
  <c r="S16" i="11" s="1"/>
  <c r="R17" i="11"/>
  <c r="R19" i="11"/>
  <c r="R21" i="11"/>
  <c r="S21" i="11" s="1"/>
  <c r="R22" i="11"/>
  <c r="S22" i="11" s="1"/>
  <c r="R23" i="11"/>
  <c r="S23" i="11" s="1"/>
  <c r="R24" i="11"/>
  <c r="R26" i="11"/>
  <c r="S26" i="11" s="1"/>
  <c r="R28" i="11"/>
  <c r="S28" i="11" s="1"/>
  <c r="R29" i="11"/>
  <c r="S29" i="11" s="1"/>
  <c r="R31" i="11"/>
  <c r="R32" i="11"/>
  <c r="R33" i="11"/>
  <c r="S33" i="11" s="1"/>
  <c r="S30" i="11" s="1"/>
  <c r="R35" i="11"/>
  <c r="S35" i="11" s="1"/>
  <c r="R36" i="11"/>
  <c r="S36" i="11" s="1"/>
  <c r="R37" i="11"/>
  <c r="S37" i="11" s="1"/>
  <c r="R38" i="11"/>
  <c r="S38" i="11" s="1"/>
  <c r="R39" i="11"/>
  <c r="S39" i="11" s="1"/>
  <c r="R40" i="11"/>
  <c r="S40" i="11" s="1"/>
  <c r="R41" i="11"/>
  <c r="S41" i="11" s="1"/>
  <c r="R42" i="11"/>
  <c r="S42" i="11" s="1"/>
  <c r="R43" i="11"/>
  <c r="S43" i="11" s="1"/>
  <c r="R44" i="11"/>
  <c r="S44" i="11" s="1"/>
  <c r="R45" i="11"/>
  <c r="S45" i="11" s="1"/>
  <c r="R46" i="11"/>
  <c r="S46" i="11" s="1"/>
  <c r="R47" i="11"/>
  <c r="S47" i="11" s="1"/>
  <c r="R48" i="11"/>
  <c r="R49" i="11"/>
  <c r="S49" i="11" s="1"/>
  <c r="R50" i="11"/>
  <c r="S50" i="11" s="1"/>
  <c r="R52" i="11"/>
  <c r="S52" i="11" s="1"/>
  <c r="R54" i="11"/>
  <c r="S54" i="11" s="1"/>
  <c r="R55" i="11"/>
  <c r="S55" i="11" s="1"/>
  <c r="R56" i="11"/>
  <c r="S56" i="11" s="1"/>
  <c r="R57" i="11"/>
  <c r="S57" i="11" s="1"/>
  <c r="R58" i="11"/>
  <c r="S58" i="11" s="1"/>
  <c r="R59" i="11"/>
  <c r="S59" i="11" s="1"/>
  <c r="R60" i="11"/>
  <c r="S60" i="11" s="1"/>
  <c r="R61" i="11"/>
  <c r="R62" i="11"/>
  <c r="S62" i="11" s="1"/>
  <c r="R64" i="11"/>
  <c r="S64" i="11" s="1"/>
  <c r="R65" i="11"/>
  <c r="S65" i="11" s="1"/>
  <c r="R66" i="11"/>
  <c r="S66" i="11" s="1"/>
  <c r="R67" i="11"/>
  <c r="S67" i="11" s="1"/>
  <c r="R68" i="11"/>
  <c r="R69" i="11"/>
  <c r="S69" i="11"/>
  <c r="R71" i="11"/>
  <c r="S71" i="11" s="1"/>
  <c r="R72" i="11"/>
  <c r="S72" i="11" s="1"/>
  <c r="R73" i="11"/>
  <c r="S73" i="11" s="1"/>
  <c r="R7" i="11"/>
  <c r="S7" i="11" s="1"/>
  <c r="R8" i="11"/>
  <c r="S8" i="11" s="1"/>
  <c r="R9" i="11"/>
  <c r="S9" i="11" s="1"/>
  <c r="R10" i="11"/>
  <c r="S10" i="11" s="1"/>
  <c r="R11" i="11"/>
  <c r="S11" i="11" s="1"/>
  <c r="R6" i="11"/>
  <c r="P73" i="11"/>
  <c r="L73" i="11" s="1"/>
  <c r="P68" i="11"/>
  <c r="L68" i="11" s="1"/>
  <c r="P61" i="11"/>
  <c r="L61" i="11" s="1"/>
  <c r="P48" i="11"/>
  <c r="L48" i="11" s="1"/>
  <c r="P24" i="11"/>
  <c r="L24" i="11" s="1"/>
  <c r="P19" i="11"/>
  <c r="L19" i="11" s="1"/>
  <c r="P17" i="11"/>
  <c r="L17" i="11" s="1"/>
  <c r="G10" i="12"/>
  <c r="G9" i="12"/>
  <c r="G8" i="12"/>
  <c r="G7" i="12"/>
  <c r="G6" i="12"/>
  <c r="G5" i="12"/>
  <c r="G4" i="12"/>
  <c r="G3" i="12"/>
  <c r="S27" i="11" l="1"/>
  <c r="S70" i="11"/>
  <c r="R30" i="11"/>
  <c r="E96" i="6"/>
  <c r="E68" i="6"/>
  <c r="E67" i="6" s="1"/>
  <c r="S25" i="11"/>
  <c r="S53" i="11"/>
  <c r="R53" i="11"/>
  <c r="R27" i="11"/>
  <c r="S61" i="11"/>
  <c r="S48" i="11"/>
  <c r="S34" i="11" s="1"/>
  <c r="R12" i="11"/>
  <c r="R25" i="11"/>
  <c r="R51" i="11"/>
  <c r="R20" i="11"/>
  <c r="R18" i="11" s="1"/>
  <c r="S68" i="11"/>
  <c r="S63" i="11" s="1"/>
  <c r="R34" i="11"/>
  <c r="S19" i="11"/>
  <c r="S24" i="11"/>
  <c r="S20" i="11" s="1"/>
  <c r="S17" i="11"/>
  <c r="S12" i="11" s="1"/>
  <c r="R63" i="11"/>
  <c r="R70" i="11"/>
  <c r="F70" i="11"/>
  <c r="G70" i="11"/>
  <c r="H70" i="11"/>
  <c r="I70" i="11"/>
  <c r="J70" i="11"/>
  <c r="K70" i="11"/>
  <c r="L70" i="11"/>
  <c r="M70" i="11"/>
  <c r="N70" i="11"/>
  <c r="O70" i="11"/>
  <c r="Q70" i="11"/>
  <c r="T70" i="11"/>
  <c r="F63" i="11"/>
  <c r="G63" i="11"/>
  <c r="H63" i="11"/>
  <c r="I63" i="11"/>
  <c r="J63" i="11"/>
  <c r="K63" i="11"/>
  <c r="L63" i="11"/>
  <c r="M63" i="11"/>
  <c r="N63" i="11"/>
  <c r="O63" i="11"/>
  <c r="Q63" i="11"/>
  <c r="T63" i="11"/>
  <c r="T51" i="11"/>
  <c r="F53" i="11"/>
  <c r="F51" i="11" s="1"/>
  <c r="G53" i="11"/>
  <c r="G51" i="11" s="1"/>
  <c r="H53" i="11"/>
  <c r="H51" i="11" s="1"/>
  <c r="I53" i="11"/>
  <c r="I51" i="11" s="1"/>
  <c r="J53" i="11"/>
  <c r="J51" i="11" s="1"/>
  <c r="K53" i="11"/>
  <c r="K51" i="11" s="1"/>
  <c r="L53" i="11"/>
  <c r="L51" i="11" s="1"/>
  <c r="M53" i="11"/>
  <c r="M51" i="11" s="1"/>
  <c r="N53" i="11"/>
  <c r="N51" i="11" s="1"/>
  <c r="O53" i="11"/>
  <c r="O51" i="11" s="1"/>
  <c r="P53" i="11"/>
  <c r="Q53" i="11"/>
  <c r="Q51" i="11" s="1"/>
  <c r="T53" i="11"/>
  <c r="F20" i="11"/>
  <c r="F18" i="11" s="1"/>
  <c r="G20" i="11"/>
  <c r="G18" i="11" s="1"/>
  <c r="H20" i="11"/>
  <c r="H18" i="11" s="1"/>
  <c r="I20" i="11"/>
  <c r="J20" i="11"/>
  <c r="J18" i="11" s="1"/>
  <c r="K20" i="11"/>
  <c r="K18" i="11" s="1"/>
  <c r="L20" i="11"/>
  <c r="L18" i="11" s="1"/>
  <c r="M20" i="11"/>
  <c r="M18" i="11" s="1"/>
  <c r="N20" i="11"/>
  <c r="N18" i="11" s="1"/>
  <c r="O20" i="11"/>
  <c r="O18" i="11" s="1"/>
  <c r="Q20" i="11"/>
  <c r="Q18" i="11" s="1"/>
  <c r="T20" i="11"/>
  <c r="I18" i="11"/>
  <c r="T18" i="11"/>
  <c r="T12" i="11"/>
  <c r="Q12" i="11"/>
  <c r="O12" i="11"/>
  <c r="N12" i="11"/>
  <c r="M12" i="11"/>
  <c r="L12" i="11"/>
  <c r="K12" i="11"/>
  <c r="J12" i="11"/>
  <c r="I12" i="11"/>
  <c r="H12" i="11"/>
  <c r="G12" i="11"/>
  <c r="F12" i="11"/>
  <c r="E11" i="11"/>
  <c r="E13" i="11"/>
  <c r="E14" i="11"/>
  <c r="E15" i="11"/>
  <c r="E16" i="11"/>
  <c r="E17" i="11"/>
  <c r="E19" i="11"/>
  <c r="E21" i="11"/>
  <c r="E22" i="11"/>
  <c r="E23" i="11"/>
  <c r="E24" i="11"/>
  <c r="E26" i="11"/>
  <c r="E28" i="11"/>
  <c r="E29" i="11"/>
  <c r="E31" i="11"/>
  <c r="E32" i="11"/>
  <c r="E33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2" i="11"/>
  <c r="E54" i="11"/>
  <c r="E55" i="11"/>
  <c r="E56" i="11"/>
  <c r="E57" i="11"/>
  <c r="E58" i="11"/>
  <c r="E59" i="11"/>
  <c r="E60" i="11"/>
  <c r="E61" i="11"/>
  <c r="E62" i="11"/>
  <c r="E64" i="11"/>
  <c r="E65" i="11"/>
  <c r="E66" i="11"/>
  <c r="E67" i="11"/>
  <c r="E68" i="11"/>
  <c r="E69" i="11"/>
  <c r="E71" i="11"/>
  <c r="E72" i="11"/>
  <c r="E73" i="11"/>
  <c r="T5" i="11"/>
  <c r="Q5" i="11"/>
  <c r="O5" i="11"/>
  <c r="N5" i="11"/>
  <c r="M5" i="11"/>
  <c r="L5" i="11"/>
  <c r="K5" i="11"/>
  <c r="J5" i="11"/>
  <c r="J74" i="11" s="1"/>
  <c r="I5" i="11"/>
  <c r="H5" i="11"/>
  <c r="G5" i="11"/>
  <c r="F5" i="11"/>
  <c r="T34" i="11"/>
  <c r="T30" i="11"/>
  <c r="T27" i="11"/>
  <c r="T25" i="11" s="1"/>
  <c r="E7" i="11"/>
  <c r="E8" i="11"/>
  <c r="E9" i="11"/>
  <c r="E10" i="11"/>
  <c r="E6" i="11"/>
  <c r="S18" i="11" l="1"/>
  <c r="T78" i="11"/>
  <c r="S51" i="11"/>
  <c r="E53" i="11"/>
  <c r="E70" i="11"/>
  <c r="E20" i="11"/>
  <c r="E18" i="11" s="1"/>
  <c r="E5" i="11"/>
  <c r="E63" i="11"/>
  <c r="E12" i="11"/>
  <c r="K74" i="11"/>
  <c r="L74" i="11"/>
  <c r="E51" i="11"/>
  <c r="M74" i="11"/>
  <c r="T74" i="11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6" i="17"/>
  <c r="H7" i="17"/>
  <c r="L5" i="17"/>
  <c r="K5" i="17"/>
  <c r="J5" i="17"/>
  <c r="I5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6" i="17"/>
  <c r="S78" i="11" l="1"/>
  <c r="U6" i="17"/>
  <c r="U7" i="17"/>
  <c r="U8" i="17"/>
  <c r="U9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B13" i="3" l="1"/>
  <c r="M7" i="17"/>
  <c r="M8" i="17"/>
  <c r="M10" i="17"/>
  <c r="M11" i="17"/>
  <c r="M12" i="17"/>
  <c r="M13" i="17"/>
  <c r="M14" i="17"/>
  <c r="M15" i="17"/>
  <c r="M16" i="17"/>
  <c r="M17" i="17"/>
  <c r="M18" i="17"/>
  <c r="M19" i="17"/>
  <c r="M20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35" i="17"/>
  <c r="M36" i="17"/>
  <c r="M37" i="17"/>
  <c r="M38" i="17"/>
  <c r="M39" i="17"/>
  <c r="M40" i="17"/>
  <c r="M41" i="17"/>
  <c r="M42" i="17"/>
  <c r="M43" i="17"/>
  <c r="M44" i="17"/>
  <c r="M45" i="17"/>
  <c r="M46" i="17"/>
  <c r="M47" i="17"/>
  <c r="M48" i="17"/>
  <c r="M49" i="17"/>
  <c r="M50" i="17"/>
  <c r="M51" i="17"/>
  <c r="M52" i="17"/>
  <c r="M53" i="17"/>
  <c r="M54" i="17"/>
  <c r="M55" i="17"/>
  <c r="M56" i="17"/>
  <c r="M57" i="17"/>
  <c r="M58" i="17"/>
  <c r="M6" i="17"/>
  <c r="M9" i="17" l="1"/>
  <c r="N9" i="17" s="1"/>
  <c r="M2" i="17"/>
  <c r="Y3" i="17"/>
  <c r="M4" i="17"/>
  <c r="Q2" i="17"/>
  <c r="Y9" i="17"/>
  <c r="Z9" i="17" s="1"/>
  <c r="AB9" i="17" s="1"/>
  <c r="Y49" i="17"/>
  <c r="Z49" i="17" s="1"/>
  <c r="AB49" i="17" s="1"/>
  <c r="N49" i="17"/>
  <c r="Y33" i="17"/>
  <c r="Z33" i="17" s="1"/>
  <c r="AB33" i="17" s="1"/>
  <c r="N33" i="17"/>
  <c r="Y17" i="17"/>
  <c r="Z17" i="17" s="1"/>
  <c r="AB17" i="17" s="1"/>
  <c r="N17" i="17"/>
  <c r="Y52" i="17"/>
  <c r="Z52" i="17" s="1"/>
  <c r="AB52" i="17" s="1"/>
  <c r="N52" i="17"/>
  <c r="Y48" i="17"/>
  <c r="Z48" i="17" s="1"/>
  <c r="AB48" i="17" s="1"/>
  <c r="N48" i="17"/>
  <c r="Y44" i="17"/>
  <c r="Z44" i="17" s="1"/>
  <c r="AB44" i="17" s="1"/>
  <c r="N44" i="17"/>
  <c r="Y40" i="17"/>
  <c r="Z40" i="17" s="1"/>
  <c r="AB40" i="17" s="1"/>
  <c r="N40" i="17"/>
  <c r="R40" i="17" s="1"/>
  <c r="V40" i="17" s="1"/>
  <c r="Y36" i="17"/>
  <c r="Z36" i="17" s="1"/>
  <c r="AB36" i="17" s="1"/>
  <c r="N36" i="17"/>
  <c r="R36" i="17" s="1"/>
  <c r="V36" i="17" s="1"/>
  <c r="Y32" i="17"/>
  <c r="Z32" i="17" s="1"/>
  <c r="AB32" i="17" s="1"/>
  <c r="N32" i="17"/>
  <c r="R32" i="17" s="1"/>
  <c r="V32" i="17" s="1"/>
  <c r="Y28" i="17"/>
  <c r="Z28" i="17" s="1"/>
  <c r="AB28" i="17" s="1"/>
  <c r="N28" i="17"/>
  <c r="Y24" i="17"/>
  <c r="Z24" i="17" s="1"/>
  <c r="AB24" i="17" s="1"/>
  <c r="N24" i="17"/>
  <c r="R24" i="17" s="1"/>
  <c r="V24" i="17" s="1"/>
  <c r="Y20" i="17"/>
  <c r="Z20" i="17" s="1"/>
  <c r="AB20" i="17" s="1"/>
  <c r="N20" i="17"/>
  <c r="R20" i="17" s="1"/>
  <c r="V20" i="17" s="1"/>
  <c r="Y16" i="17"/>
  <c r="Z16" i="17" s="1"/>
  <c r="AB16" i="17" s="1"/>
  <c r="N16" i="17"/>
  <c r="Y12" i="17"/>
  <c r="Z12" i="17" s="1"/>
  <c r="N12" i="17"/>
  <c r="Y53" i="17"/>
  <c r="Z53" i="17" s="1"/>
  <c r="AB53" i="17" s="1"/>
  <c r="N53" i="17"/>
  <c r="Y41" i="17"/>
  <c r="Z41" i="17" s="1"/>
  <c r="AB41" i="17" s="1"/>
  <c r="N41" i="17"/>
  <c r="Y25" i="17"/>
  <c r="Z25" i="17" s="1"/>
  <c r="AB25" i="17" s="1"/>
  <c r="N25" i="17"/>
  <c r="Y56" i="17"/>
  <c r="Z56" i="17" s="1"/>
  <c r="AB56" i="17" s="1"/>
  <c r="N56" i="17"/>
  <c r="Y55" i="17"/>
  <c r="Z55" i="17" s="1"/>
  <c r="AB55" i="17" s="1"/>
  <c r="N55" i="17"/>
  <c r="R55" i="17" s="1"/>
  <c r="V55" i="17" s="1"/>
  <c r="Y43" i="17"/>
  <c r="Z43" i="17" s="1"/>
  <c r="AB43" i="17" s="1"/>
  <c r="N43" i="17"/>
  <c r="Y35" i="17"/>
  <c r="Z35" i="17" s="1"/>
  <c r="AB35" i="17" s="1"/>
  <c r="N35" i="17"/>
  <c r="R35" i="17" s="1"/>
  <c r="V35" i="17" s="1"/>
  <c r="Y23" i="17"/>
  <c r="Z23" i="17" s="1"/>
  <c r="AB23" i="17" s="1"/>
  <c r="N23" i="17"/>
  <c r="Y19" i="17"/>
  <c r="Z19" i="17" s="1"/>
  <c r="AB19" i="17" s="1"/>
  <c r="N19" i="17"/>
  <c r="P19" i="17" s="1"/>
  <c r="T19" i="17" s="1"/>
  <c r="X19" i="17" s="1"/>
  <c r="Y15" i="17"/>
  <c r="Z15" i="17" s="1"/>
  <c r="AB15" i="17" s="1"/>
  <c r="N15" i="17"/>
  <c r="Y11" i="17"/>
  <c r="Z11" i="17" s="1"/>
  <c r="AB11" i="17" s="1"/>
  <c r="N11" i="17"/>
  <c r="Y7" i="17"/>
  <c r="Z7" i="17" s="1"/>
  <c r="N7" i="17"/>
  <c r="Y57" i="17"/>
  <c r="Z57" i="17" s="1"/>
  <c r="AB57" i="17" s="1"/>
  <c r="N57" i="17"/>
  <c r="Y45" i="17"/>
  <c r="Z45" i="17" s="1"/>
  <c r="AB45" i="17" s="1"/>
  <c r="N45" i="17"/>
  <c r="Y37" i="17"/>
  <c r="Z37" i="17" s="1"/>
  <c r="AB37" i="17" s="1"/>
  <c r="N37" i="17"/>
  <c r="Y29" i="17"/>
  <c r="Z29" i="17" s="1"/>
  <c r="AB29" i="17" s="1"/>
  <c r="N29" i="17"/>
  <c r="Y13" i="17"/>
  <c r="Z13" i="17" s="1"/>
  <c r="N13" i="17"/>
  <c r="Y51" i="17"/>
  <c r="Z51" i="17" s="1"/>
  <c r="AB51" i="17" s="1"/>
  <c r="N51" i="17"/>
  <c r="Y47" i="17"/>
  <c r="Z47" i="17" s="1"/>
  <c r="AB47" i="17" s="1"/>
  <c r="N47" i="17"/>
  <c r="Y39" i="17"/>
  <c r="Z39" i="17" s="1"/>
  <c r="AB39" i="17" s="1"/>
  <c r="N39" i="17"/>
  <c r="Y31" i="17"/>
  <c r="Z31" i="17" s="1"/>
  <c r="AB31" i="17" s="1"/>
  <c r="N31" i="17"/>
  <c r="Y27" i="17"/>
  <c r="Z27" i="17" s="1"/>
  <c r="AB27" i="17" s="1"/>
  <c r="N27" i="17"/>
  <c r="N58" i="17"/>
  <c r="R58" i="17" s="1"/>
  <c r="V58" i="17" s="1"/>
  <c r="Y58" i="17"/>
  <c r="Z58" i="17" s="1"/>
  <c r="AB58" i="17" s="1"/>
  <c r="N54" i="17"/>
  <c r="R54" i="17" s="1"/>
  <c r="V54" i="17" s="1"/>
  <c r="Y54" i="17"/>
  <c r="Z54" i="17" s="1"/>
  <c r="AB54" i="17" s="1"/>
  <c r="N50" i="17"/>
  <c r="R50" i="17" s="1"/>
  <c r="V50" i="17" s="1"/>
  <c r="Y50" i="17"/>
  <c r="Z50" i="17" s="1"/>
  <c r="AB50" i="17" s="1"/>
  <c r="N46" i="17"/>
  <c r="Y46" i="17"/>
  <c r="Z46" i="17" s="1"/>
  <c r="AB46" i="17" s="1"/>
  <c r="N42" i="17"/>
  <c r="Y42" i="17"/>
  <c r="Z42" i="17" s="1"/>
  <c r="AB42" i="17" s="1"/>
  <c r="N38" i="17"/>
  <c r="Y38" i="17"/>
  <c r="Z38" i="17" s="1"/>
  <c r="AB38" i="17" s="1"/>
  <c r="N34" i="17"/>
  <c r="Y34" i="17"/>
  <c r="Z34" i="17" s="1"/>
  <c r="AB34" i="17" s="1"/>
  <c r="N30" i="17"/>
  <c r="Y30" i="17"/>
  <c r="Z30" i="17" s="1"/>
  <c r="AB30" i="17" s="1"/>
  <c r="N26" i="17"/>
  <c r="Y26" i="17"/>
  <c r="Z26" i="17" s="1"/>
  <c r="AB26" i="17" s="1"/>
  <c r="N18" i="17"/>
  <c r="Y18" i="17"/>
  <c r="Z18" i="17" s="1"/>
  <c r="AB18" i="17" s="1"/>
  <c r="Y10" i="17"/>
  <c r="Z10" i="17" s="1"/>
  <c r="AB10" i="17" s="1"/>
  <c r="N10" i="17"/>
  <c r="R10" i="17" s="1"/>
  <c r="V10" i="17" s="1"/>
  <c r="N8" i="17"/>
  <c r="R8" i="17" s="1"/>
  <c r="V8" i="17" s="1"/>
  <c r="Y8" i="17"/>
  <c r="Z8" i="17" s="1"/>
  <c r="AB8" i="17" s="1"/>
  <c r="N6" i="17"/>
  <c r="R6" i="17" s="1"/>
  <c r="V6" i="17" s="1"/>
  <c r="Y6" i="17"/>
  <c r="Z6" i="17" s="1"/>
  <c r="Y14" i="17"/>
  <c r="Z14" i="17" s="1"/>
  <c r="AB14" i="17" s="1"/>
  <c r="N14" i="17"/>
  <c r="R14" i="17" s="1"/>
  <c r="V14" i="17" s="1"/>
  <c r="AC51" i="17"/>
  <c r="AD51" i="17" s="1"/>
  <c r="AC58" i="17"/>
  <c r="M22" i="17"/>
  <c r="P22" i="17" s="1"/>
  <c r="T22" i="17" s="1"/>
  <c r="X22" i="17" s="1"/>
  <c r="M21" i="17"/>
  <c r="R47" i="17"/>
  <c r="V47" i="17" s="1"/>
  <c r="R43" i="17"/>
  <c r="V43" i="17" s="1"/>
  <c r="R39" i="17"/>
  <c r="V39" i="17" s="1"/>
  <c r="R51" i="17"/>
  <c r="V51" i="17" s="1"/>
  <c r="R44" i="17"/>
  <c r="V44" i="17" s="1"/>
  <c r="R28" i="17"/>
  <c r="V28" i="17" s="1"/>
  <c r="A6" i="6"/>
  <c r="E5" i="9"/>
  <c r="E4" i="9" s="1"/>
  <c r="A5" i="11"/>
  <c r="A7" i="11" s="1"/>
  <c r="A67" i="6"/>
  <c r="H2" i="23"/>
  <c r="H3" i="23" s="1"/>
  <c r="D4" i="7"/>
  <c r="C4" i="7"/>
  <c r="P24" i="17"/>
  <c r="T24" i="17" s="1"/>
  <c r="X24" i="17" s="1"/>
  <c r="P56" i="17"/>
  <c r="T56" i="17" s="1"/>
  <c r="X56" i="17" s="1"/>
  <c r="P52" i="17"/>
  <c r="T52" i="17" s="1"/>
  <c r="X52" i="17" s="1"/>
  <c r="P48" i="17"/>
  <c r="T48" i="17" s="1"/>
  <c r="X48" i="17" s="1"/>
  <c r="P34" i="17"/>
  <c r="T34" i="17" s="1"/>
  <c r="X34" i="17" s="1"/>
  <c r="P45" i="17"/>
  <c r="T45" i="17" s="1"/>
  <c r="X45" i="17" s="1"/>
  <c r="P40" i="17"/>
  <c r="T40" i="17" s="1"/>
  <c r="X40" i="17" s="1"/>
  <c r="P50" i="17"/>
  <c r="T50" i="17" s="1"/>
  <c r="X50" i="17" s="1"/>
  <c r="P57" i="17"/>
  <c r="T57" i="17" s="1"/>
  <c r="X57" i="17" s="1"/>
  <c r="P53" i="17"/>
  <c r="T53" i="17" s="1"/>
  <c r="X53" i="17" s="1"/>
  <c r="P49" i="17"/>
  <c r="T49" i="17" s="1"/>
  <c r="X49" i="17" s="1"/>
  <c r="P41" i="17"/>
  <c r="T41" i="17" s="1"/>
  <c r="X41" i="17" s="1"/>
  <c r="P37" i="17"/>
  <c r="T37" i="17" s="1"/>
  <c r="X37" i="17" s="1"/>
  <c r="P33" i="17"/>
  <c r="T33" i="17" s="1"/>
  <c r="X33" i="17" s="1"/>
  <c r="P29" i="17"/>
  <c r="T29" i="17" s="1"/>
  <c r="X29" i="17" s="1"/>
  <c r="P27" i="17"/>
  <c r="T27" i="17" s="1"/>
  <c r="X27" i="17" s="1"/>
  <c r="P25" i="17"/>
  <c r="T25" i="17" s="1"/>
  <c r="X25" i="17" s="1"/>
  <c r="P17" i="17"/>
  <c r="T17" i="17" s="1"/>
  <c r="X17" i="17" s="1"/>
  <c r="P31" i="17"/>
  <c r="T31" i="17" s="1"/>
  <c r="X31" i="17" s="1"/>
  <c r="P36" i="17"/>
  <c r="T36" i="17" s="1"/>
  <c r="X36" i="17" s="1"/>
  <c r="P46" i="17"/>
  <c r="T46" i="17" s="1"/>
  <c r="X46" i="17" s="1"/>
  <c r="P23" i="17"/>
  <c r="T23" i="17" s="1"/>
  <c r="X23" i="17" s="1"/>
  <c r="P32" i="17"/>
  <c r="T32" i="17" s="1"/>
  <c r="X32" i="17" s="1"/>
  <c r="P58" i="17"/>
  <c r="T58" i="17" s="1"/>
  <c r="X58" i="17" s="1"/>
  <c r="R46" i="17"/>
  <c r="V46" i="17" s="1"/>
  <c r="P42" i="17"/>
  <c r="T42" i="17" s="1"/>
  <c r="X42" i="17" s="1"/>
  <c r="P38" i="17"/>
  <c r="T38" i="17" s="1"/>
  <c r="X38" i="17" s="1"/>
  <c r="P30" i="17"/>
  <c r="T30" i="17" s="1"/>
  <c r="X30" i="17" s="1"/>
  <c r="P26" i="17"/>
  <c r="T26" i="17" s="1"/>
  <c r="X26" i="17" s="1"/>
  <c r="P18" i="17"/>
  <c r="T18" i="17" s="1"/>
  <c r="X18" i="17" s="1"/>
  <c r="P16" i="17"/>
  <c r="T16" i="17" s="1"/>
  <c r="X16" i="17" s="1"/>
  <c r="R12" i="17"/>
  <c r="V12" i="17" s="1"/>
  <c r="P44" i="17"/>
  <c r="T44" i="17" s="1"/>
  <c r="X44" i="17" s="1"/>
  <c r="P28" i="17"/>
  <c r="T28" i="17" s="1"/>
  <c r="X28" i="17" s="1"/>
  <c r="P54" i="17"/>
  <c r="T54" i="17" s="1"/>
  <c r="X54" i="17" s="1"/>
  <c r="P43" i="17"/>
  <c r="T43" i="17" s="1"/>
  <c r="X43" i="17" s="1"/>
  <c r="P39" i="17"/>
  <c r="T39" i="17" s="1"/>
  <c r="X39" i="17" s="1"/>
  <c r="P35" i="17"/>
  <c r="T35" i="17" s="1"/>
  <c r="X35" i="17" s="1"/>
  <c r="P55" i="17"/>
  <c r="T55" i="17" s="1"/>
  <c r="X55" i="17" s="1"/>
  <c r="P47" i="17"/>
  <c r="T47" i="17" s="1"/>
  <c r="X47" i="17" s="1"/>
  <c r="D44" i="6"/>
  <c r="D36" i="6"/>
  <c r="D53" i="11"/>
  <c r="D63" i="11"/>
  <c r="D12" i="11"/>
  <c r="D5" i="11"/>
  <c r="AC9" i="17" l="1"/>
  <c r="AD9" i="17" s="1"/>
  <c r="Y21" i="17"/>
  <c r="Z21" i="17" s="1"/>
  <c r="AB21" i="17" s="1"/>
  <c r="AF21" i="17" s="1"/>
  <c r="N21" i="17"/>
  <c r="R21" i="17" s="1"/>
  <c r="V21" i="17" s="1"/>
  <c r="N22" i="17"/>
  <c r="R22" i="17" s="1"/>
  <c r="V22" i="17" s="1"/>
  <c r="Y22" i="17"/>
  <c r="Z22" i="17" s="1"/>
  <c r="AB22" i="17" s="1"/>
  <c r="AF9" i="17"/>
  <c r="AC20" i="17"/>
  <c r="AC26" i="17"/>
  <c r="AC38" i="17"/>
  <c r="AC50" i="17"/>
  <c r="AC27" i="17"/>
  <c r="AC53" i="17"/>
  <c r="AC8" i="17"/>
  <c r="AD8" i="17" s="1"/>
  <c r="AC24" i="17"/>
  <c r="AC28" i="17"/>
  <c r="AC32" i="17"/>
  <c r="AC36" i="17"/>
  <c r="AC40" i="17"/>
  <c r="AC44" i="17"/>
  <c r="AC48" i="17"/>
  <c r="AC52" i="17"/>
  <c r="AC56" i="17"/>
  <c r="AC47" i="17"/>
  <c r="AF47" i="17"/>
  <c r="AC11" i="17"/>
  <c r="AC57" i="17"/>
  <c r="AD58" i="17"/>
  <c r="AH58" i="17" s="1"/>
  <c r="AF58" i="17"/>
  <c r="AC10" i="17"/>
  <c r="AC34" i="17"/>
  <c r="AC46" i="17"/>
  <c r="AC54" i="17"/>
  <c r="AF43" i="17"/>
  <c r="AC43" i="17"/>
  <c r="AF55" i="17"/>
  <c r="AC55" i="17"/>
  <c r="AC19" i="17"/>
  <c r="AF25" i="17"/>
  <c r="AC25" i="17"/>
  <c r="AF29" i="17"/>
  <c r="AC29" i="17"/>
  <c r="AC33" i="17"/>
  <c r="AF33" i="17"/>
  <c r="AC37" i="17"/>
  <c r="AC41" i="17"/>
  <c r="AC49" i="17"/>
  <c r="AC30" i="17"/>
  <c r="AC42" i="17"/>
  <c r="AC23" i="17"/>
  <c r="AC31" i="17"/>
  <c r="AF35" i="17"/>
  <c r="AC35" i="17"/>
  <c r="AF39" i="17"/>
  <c r="AC39" i="17"/>
  <c r="AC45" i="17"/>
  <c r="AC18" i="17"/>
  <c r="AC17" i="17"/>
  <c r="AC16" i="17"/>
  <c r="AF14" i="17"/>
  <c r="AC14" i="17"/>
  <c r="AC15" i="17"/>
  <c r="AF20" i="17"/>
  <c r="P51" i="17"/>
  <c r="O51" i="17" s="1"/>
  <c r="S51" i="17" s="1"/>
  <c r="W51" i="17" s="1"/>
  <c r="P21" i="17"/>
  <c r="T21" i="17" s="1"/>
  <c r="X21" i="17" s="1"/>
  <c r="P6" i="17"/>
  <c r="P20" i="17"/>
  <c r="T20" i="17" s="1"/>
  <c r="X20" i="17" s="1"/>
  <c r="R11" i="17"/>
  <c r="V11" i="17" s="1"/>
  <c r="R13" i="17"/>
  <c r="V13" i="17" s="1"/>
  <c r="R9" i="17"/>
  <c r="V9" i="17" s="1"/>
  <c r="R7" i="17"/>
  <c r="V7" i="17" s="1"/>
  <c r="R15" i="17"/>
  <c r="P9" i="17"/>
  <c r="T9" i="17" s="1"/>
  <c r="X9" i="17" s="1"/>
  <c r="A70" i="6"/>
  <c r="R70" i="6" s="1"/>
  <c r="A74" i="6"/>
  <c r="A78" i="6"/>
  <c r="R78" i="6" s="1"/>
  <c r="A82" i="6"/>
  <c r="R82" i="6" s="1"/>
  <c r="S82" i="6" s="1"/>
  <c r="A86" i="6"/>
  <c r="A90" i="6"/>
  <c r="R90" i="6" s="1"/>
  <c r="S90" i="6" s="1"/>
  <c r="A94" i="6"/>
  <c r="R94" i="6" s="1"/>
  <c r="S94" i="6" s="1"/>
  <c r="A99" i="6"/>
  <c r="R99" i="6" s="1"/>
  <c r="S99" i="6" s="1"/>
  <c r="A103" i="6"/>
  <c r="R103" i="6" s="1"/>
  <c r="S103" i="6" s="1"/>
  <c r="A107" i="6"/>
  <c r="R107" i="6" s="1"/>
  <c r="S107" i="6" s="1"/>
  <c r="A111" i="6"/>
  <c r="A115" i="6"/>
  <c r="R115" i="6" s="1"/>
  <c r="A119" i="6"/>
  <c r="R119" i="6" s="1"/>
  <c r="S119" i="6" s="1"/>
  <c r="A123" i="6"/>
  <c r="R123" i="6" s="1"/>
  <c r="S123" i="6" s="1"/>
  <c r="B65" i="6"/>
  <c r="A71" i="6"/>
  <c r="R71" i="6" s="1"/>
  <c r="A75" i="6"/>
  <c r="R75" i="6" s="1"/>
  <c r="A79" i="6"/>
  <c r="A83" i="6"/>
  <c r="R83" i="6" s="1"/>
  <c r="S83" i="6" s="1"/>
  <c r="A87" i="6"/>
  <c r="R87" i="6" s="1"/>
  <c r="A91" i="6"/>
  <c r="R91" i="6" s="1"/>
  <c r="S91" i="6" s="1"/>
  <c r="A96" i="6"/>
  <c r="A100" i="6"/>
  <c r="R100" i="6" s="1"/>
  <c r="S100" i="6" s="1"/>
  <c r="A104" i="6"/>
  <c r="R104" i="6" s="1"/>
  <c r="S104" i="6" s="1"/>
  <c r="A108" i="6"/>
  <c r="R108" i="6" s="1"/>
  <c r="S108" i="6" s="1"/>
  <c r="A112" i="6"/>
  <c r="A116" i="6"/>
  <c r="R116" i="6" s="1"/>
  <c r="S116" i="6" s="1"/>
  <c r="A120" i="6"/>
  <c r="R120" i="6" s="1"/>
  <c r="S120" i="6" s="1"/>
  <c r="A124" i="6"/>
  <c r="R124" i="6" s="1"/>
  <c r="S124" i="6" s="1"/>
  <c r="A72" i="6"/>
  <c r="R72" i="6" s="1"/>
  <c r="A76" i="6"/>
  <c r="R76" i="6" s="1"/>
  <c r="A80" i="6"/>
  <c r="R80" i="6" s="1"/>
  <c r="A84" i="6"/>
  <c r="R84" i="6" s="1"/>
  <c r="S84" i="6" s="1"/>
  <c r="A88" i="6"/>
  <c r="R88" i="6" s="1"/>
  <c r="S88" i="6" s="1"/>
  <c r="A92" i="6"/>
  <c r="R92" i="6" s="1"/>
  <c r="S92" i="6" s="1"/>
  <c r="A97" i="6"/>
  <c r="A101" i="6"/>
  <c r="R101" i="6" s="1"/>
  <c r="S101" i="6" s="1"/>
  <c r="A105" i="6"/>
  <c r="A109" i="6"/>
  <c r="R109" i="6" s="1"/>
  <c r="S109" i="6" s="1"/>
  <c r="A113" i="6"/>
  <c r="A117" i="6"/>
  <c r="R117" i="6" s="1"/>
  <c r="S117" i="6" s="1"/>
  <c r="A121" i="6"/>
  <c r="R121" i="6" s="1"/>
  <c r="S121" i="6" s="1"/>
  <c r="A125" i="6"/>
  <c r="R125" i="6" s="1"/>
  <c r="S125" i="6" s="1"/>
  <c r="A69" i="6"/>
  <c r="A73" i="6"/>
  <c r="R73" i="6" s="1"/>
  <c r="A77" i="6"/>
  <c r="R77" i="6" s="1"/>
  <c r="A81" i="6"/>
  <c r="R81" i="6" s="1"/>
  <c r="S81" i="6" s="1"/>
  <c r="A85" i="6"/>
  <c r="R85" i="6" s="1"/>
  <c r="S85" i="6" s="1"/>
  <c r="A89" i="6"/>
  <c r="R89" i="6" s="1"/>
  <c r="S89" i="6" s="1"/>
  <c r="A93" i="6"/>
  <c r="R93" i="6" s="1"/>
  <c r="S93" i="6" s="1"/>
  <c r="A98" i="6"/>
  <c r="R98" i="6" s="1"/>
  <c r="A102" i="6"/>
  <c r="R102" i="6" s="1"/>
  <c r="S102" i="6" s="1"/>
  <c r="A106" i="6"/>
  <c r="R106" i="6" s="1"/>
  <c r="A110" i="6"/>
  <c r="A114" i="6"/>
  <c r="A118" i="6"/>
  <c r="R118" i="6" s="1"/>
  <c r="S118" i="6" s="1"/>
  <c r="A122" i="6"/>
  <c r="R122" i="6" s="1"/>
  <c r="S122" i="6" s="1"/>
  <c r="A68" i="6"/>
  <c r="A60" i="11"/>
  <c r="A16" i="11"/>
  <c r="A15" i="11"/>
  <c r="A67" i="11"/>
  <c r="A45" i="6"/>
  <c r="R45" i="6" s="1"/>
  <c r="B4" i="6"/>
  <c r="A47" i="6"/>
  <c r="R47" i="6" s="1"/>
  <c r="S47" i="6" s="1"/>
  <c r="A46" i="6"/>
  <c r="R46" i="6" s="1"/>
  <c r="S46" i="6" s="1"/>
  <c r="P14" i="17"/>
  <c r="T14" i="17" s="1"/>
  <c r="X14" i="17" s="1"/>
  <c r="O24" i="17"/>
  <c r="S24" i="17" s="1"/>
  <c r="W24" i="17" s="1"/>
  <c r="AG24" i="17" s="1"/>
  <c r="O40" i="17"/>
  <c r="S40" i="17" s="1"/>
  <c r="W40" i="17" s="1"/>
  <c r="P11" i="17"/>
  <c r="O35" i="17"/>
  <c r="S35" i="17" s="1"/>
  <c r="W35" i="17" s="1"/>
  <c r="P15" i="17"/>
  <c r="O55" i="17"/>
  <c r="S55" i="17" s="1"/>
  <c r="W55" i="17" s="1"/>
  <c r="O46" i="17"/>
  <c r="S46" i="17" s="1"/>
  <c r="W46" i="17" s="1"/>
  <c r="P10" i="17"/>
  <c r="O54" i="17"/>
  <c r="S54" i="17" s="1"/>
  <c r="W54" i="17" s="1"/>
  <c r="R16" i="17"/>
  <c r="V16" i="17" s="1"/>
  <c r="O16" i="17"/>
  <c r="S16" i="17" s="1"/>
  <c r="W16" i="17" s="1"/>
  <c r="O22" i="17"/>
  <c r="S22" i="17" s="1"/>
  <c r="W22" i="17" s="1"/>
  <c r="R42" i="17"/>
  <c r="V42" i="17" s="1"/>
  <c r="O42" i="17"/>
  <c r="S42" i="17" s="1"/>
  <c r="W42" i="17" s="1"/>
  <c r="R23" i="17"/>
  <c r="V23" i="17" s="1"/>
  <c r="O23" i="17"/>
  <c r="S23" i="17" s="1"/>
  <c r="W23" i="17" s="1"/>
  <c r="O39" i="17"/>
  <c r="S39" i="17" s="1"/>
  <c r="W39" i="17" s="1"/>
  <c r="O28" i="17"/>
  <c r="S28" i="17" s="1"/>
  <c r="W28" i="17" s="1"/>
  <c r="R19" i="17"/>
  <c r="V19" i="17" s="1"/>
  <c r="O19" i="17"/>
  <c r="S19" i="17" s="1"/>
  <c r="W19" i="17" s="1"/>
  <c r="O25" i="17"/>
  <c r="S25" i="17" s="1"/>
  <c r="W25" i="17" s="1"/>
  <c r="R25" i="17"/>
  <c r="V25" i="17" s="1"/>
  <c r="O29" i="17"/>
  <c r="S29" i="17" s="1"/>
  <c r="W29" i="17" s="1"/>
  <c r="R29" i="17"/>
  <c r="V29" i="17" s="1"/>
  <c r="O37" i="17"/>
  <c r="S37" i="17" s="1"/>
  <c r="W37" i="17" s="1"/>
  <c r="R37" i="17"/>
  <c r="V37" i="17" s="1"/>
  <c r="O49" i="17"/>
  <c r="S49" i="17" s="1"/>
  <c r="W49" i="17" s="1"/>
  <c r="R49" i="17"/>
  <c r="V49" i="17" s="1"/>
  <c r="O57" i="17"/>
  <c r="S57" i="17" s="1"/>
  <c r="W57" i="17" s="1"/>
  <c r="R57" i="17"/>
  <c r="V57" i="17" s="1"/>
  <c r="O45" i="17"/>
  <c r="S45" i="17" s="1"/>
  <c r="W45" i="17" s="1"/>
  <c r="R45" i="17"/>
  <c r="V45" i="17" s="1"/>
  <c r="R48" i="17"/>
  <c r="V48" i="17" s="1"/>
  <c r="O48" i="17"/>
  <c r="S48" i="17" s="1"/>
  <c r="W48" i="17" s="1"/>
  <c r="R56" i="17"/>
  <c r="V56" i="17" s="1"/>
  <c r="O56" i="17"/>
  <c r="S56" i="17" s="1"/>
  <c r="W56" i="17" s="1"/>
  <c r="O43" i="17"/>
  <c r="S43" i="17" s="1"/>
  <c r="W43" i="17" s="1"/>
  <c r="AG43" i="17" s="1"/>
  <c r="R18" i="17"/>
  <c r="V18" i="17" s="1"/>
  <c r="O18" i="17"/>
  <c r="S18" i="17" s="1"/>
  <c r="W18" i="17" s="1"/>
  <c r="R26" i="17"/>
  <c r="V26" i="17" s="1"/>
  <c r="O26" i="17"/>
  <c r="S26" i="17" s="1"/>
  <c r="W26" i="17" s="1"/>
  <c r="R38" i="17"/>
  <c r="V38" i="17" s="1"/>
  <c r="O38" i="17"/>
  <c r="S38" i="17" s="1"/>
  <c r="W38" i="17" s="1"/>
  <c r="AG38" i="17" s="1"/>
  <c r="O36" i="17"/>
  <c r="S36" i="17" s="1"/>
  <c r="W36" i="17" s="1"/>
  <c r="R30" i="17"/>
  <c r="V30" i="17" s="1"/>
  <c r="O30" i="17"/>
  <c r="S30" i="17" s="1"/>
  <c r="W30" i="17" s="1"/>
  <c r="O47" i="17"/>
  <c r="S47" i="17" s="1"/>
  <c r="W47" i="17" s="1"/>
  <c r="AG47" i="17" s="1"/>
  <c r="P8" i="17"/>
  <c r="P12" i="17"/>
  <c r="T12" i="17" s="1"/>
  <c r="X12" i="17" s="1"/>
  <c r="O50" i="17"/>
  <c r="S50" i="17" s="1"/>
  <c r="W50" i="17" s="1"/>
  <c r="O58" i="17"/>
  <c r="S58" i="17" s="1"/>
  <c r="W58" i="17" s="1"/>
  <c r="AG58" i="17" s="1"/>
  <c r="R31" i="17"/>
  <c r="V31" i="17" s="1"/>
  <c r="O31" i="17"/>
  <c r="S31" i="17" s="1"/>
  <c r="W31" i="17" s="1"/>
  <c r="O17" i="17"/>
  <c r="S17" i="17" s="1"/>
  <c r="W17" i="17" s="1"/>
  <c r="R17" i="17"/>
  <c r="V17" i="17" s="1"/>
  <c r="R27" i="17"/>
  <c r="V27" i="17" s="1"/>
  <c r="O27" i="17"/>
  <c r="S27" i="17" s="1"/>
  <c r="W27" i="17" s="1"/>
  <c r="O33" i="17"/>
  <c r="S33" i="17" s="1"/>
  <c r="W33" i="17" s="1"/>
  <c r="R33" i="17"/>
  <c r="V33" i="17" s="1"/>
  <c r="O41" i="17"/>
  <c r="S41" i="17" s="1"/>
  <c r="W41" i="17" s="1"/>
  <c r="R41" i="17"/>
  <c r="V41" i="17" s="1"/>
  <c r="O53" i="17"/>
  <c r="S53" i="17" s="1"/>
  <c r="W53" i="17" s="1"/>
  <c r="AG53" i="17" s="1"/>
  <c r="R53" i="17"/>
  <c r="V53" i="17" s="1"/>
  <c r="O32" i="17"/>
  <c r="S32" i="17" s="1"/>
  <c r="W32" i="17" s="1"/>
  <c r="R34" i="17"/>
  <c r="V34" i="17" s="1"/>
  <c r="O34" i="17"/>
  <c r="S34" i="17" s="1"/>
  <c r="W34" i="17" s="1"/>
  <c r="O52" i="17"/>
  <c r="S52" i="17" s="1"/>
  <c r="W52" i="17" s="1"/>
  <c r="R52" i="17"/>
  <c r="V52" i="17" s="1"/>
  <c r="O44" i="17"/>
  <c r="S44" i="17" s="1"/>
  <c r="W44" i="17" s="1"/>
  <c r="AH9" i="17" l="1"/>
  <c r="AG27" i="17"/>
  <c r="AG46" i="17"/>
  <c r="AC22" i="17"/>
  <c r="AB12" i="17"/>
  <c r="AC21" i="17"/>
  <c r="AD21" i="17" s="1"/>
  <c r="AH21" i="17" s="1"/>
  <c r="AB6" i="17"/>
  <c r="AC6" i="17" s="1"/>
  <c r="AG34" i="17"/>
  <c r="AG49" i="17"/>
  <c r="AG50" i="17"/>
  <c r="AG32" i="17"/>
  <c r="AG26" i="17"/>
  <c r="AG37" i="17"/>
  <c r="AG29" i="17"/>
  <c r="AG48" i="17"/>
  <c r="AG42" i="17"/>
  <c r="AD11" i="17"/>
  <c r="AG44" i="17"/>
  <c r="AD33" i="17"/>
  <c r="AH33" i="17" s="1"/>
  <c r="AD47" i="17"/>
  <c r="AH47" i="17" s="1"/>
  <c r="AG41" i="17"/>
  <c r="AG31" i="17"/>
  <c r="AG57" i="17"/>
  <c r="AG25" i="17"/>
  <c r="AG39" i="17"/>
  <c r="AG55" i="17"/>
  <c r="AD35" i="17"/>
  <c r="AH35" i="17" s="1"/>
  <c r="AD22" i="17"/>
  <c r="AH22" i="17" s="1"/>
  <c r="AG28" i="17"/>
  <c r="AG52" i="17"/>
  <c r="AG36" i="17"/>
  <c r="AG54" i="17"/>
  <c r="AD10" i="17"/>
  <c r="AG19" i="17"/>
  <c r="AD39" i="17"/>
  <c r="AH39" i="17" s="1"/>
  <c r="AD34" i="17"/>
  <c r="AH34" i="17" s="1"/>
  <c r="AF34" i="17"/>
  <c r="AD48" i="17"/>
  <c r="AH48" i="17" s="1"/>
  <c r="AF48" i="17"/>
  <c r="AD32" i="17"/>
  <c r="AH32" i="17" s="1"/>
  <c r="AF32" i="17"/>
  <c r="AD24" i="17"/>
  <c r="AH24" i="17" s="1"/>
  <c r="AF24" i="17"/>
  <c r="AD27" i="17"/>
  <c r="AH27" i="17" s="1"/>
  <c r="AF27" i="17"/>
  <c r="AD38" i="17"/>
  <c r="AH38" i="17" s="1"/>
  <c r="AF38" i="17"/>
  <c r="AG56" i="17"/>
  <c r="AG23" i="17"/>
  <c r="AG40" i="17"/>
  <c r="AF22" i="17"/>
  <c r="AD45" i="17"/>
  <c r="AH45" i="17" s="1"/>
  <c r="AF45" i="17"/>
  <c r="AD23" i="17"/>
  <c r="AH23" i="17" s="1"/>
  <c r="AF23" i="17"/>
  <c r="AD30" i="17"/>
  <c r="AH30" i="17" s="1"/>
  <c r="AF30" i="17"/>
  <c r="AD49" i="17"/>
  <c r="AH49" i="17" s="1"/>
  <c r="AF49" i="17"/>
  <c r="AD29" i="17"/>
  <c r="AH29" i="17" s="1"/>
  <c r="AD43" i="17"/>
  <c r="AH43" i="17" s="1"/>
  <c r="AD26" i="17"/>
  <c r="AH26" i="17" s="1"/>
  <c r="AF26" i="17"/>
  <c r="AD31" i="17"/>
  <c r="AH31" i="17" s="1"/>
  <c r="AF31" i="17"/>
  <c r="AD42" i="17"/>
  <c r="AH42" i="17" s="1"/>
  <c r="AF42" i="17"/>
  <c r="AD37" i="17"/>
  <c r="AH37" i="17" s="1"/>
  <c r="AF37" i="17"/>
  <c r="AD19" i="17"/>
  <c r="AH19" i="17" s="1"/>
  <c r="AF19" i="17"/>
  <c r="AD46" i="17"/>
  <c r="AH46" i="17" s="1"/>
  <c r="AF46" i="17"/>
  <c r="AD57" i="17"/>
  <c r="AH57" i="17" s="1"/>
  <c r="AF57" i="17"/>
  <c r="AD52" i="17"/>
  <c r="AH52" i="17" s="1"/>
  <c r="AF52" i="17"/>
  <c r="AD44" i="17"/>
  <c r="AH44" i="17" s="1"/>
  <c r="AF44" i="17"/>
  <c r="AD36" i="17"/>
  <c r="AH36" i="17" s="1"/>
  <c r="AF36" i="17"/>
  <c r="AD28" i="17"/>
  <c r="AH28" i="17" s="1"/>
  <c r="AF28" i="17"/>
  <c r="AD53" i="17"/>
  <c r="AH53" i="17" s="1"/>
  <c r="AF53" i="17"/>
  <c r="AD50" i="17"/>
  <c r="AH50" i="17" s="1"/>
  <c r="AF50" i="17"/>
  <c r="AD41" i="17"/>
  <c r="AH41" i="17" s="1"/>
  <c r="AF41" i="17"/>
  <c r="AD54" i="17"/>
  <c r="AH54" i="17" s="1"/>
  <c r="AF54" i="17"/>
  <c r="AG33" i="17"/>
  <c r="AG45" i="17"/>
  <c r="AG17" i="17"/>
  <c r="AG30" i="17"/>
  <c r="AG35" i="17"/>
  <c r="AD25" i="17"/>
  <c r="AH25" i="17" s="1"/>
  <c r="AD55" i="17"/>
  <c r="AH55" i="17" s="1"/>
  <c r="AD56" i="17"/>
  <c r="AH56" i="17" s="1"/>
  <c r="AF56" i="17"/>
  <c r="AD40" i="17"/>
  <c r="AH40" i="17" s="1"/>
  <c r="AF40" i="17"/>
  <c r="AD20" i="17"/>
  <c r="AH20" i="17" s="1"/>
  <c r="AG16" i="17"/>
  <c r="AG18" i="17"/>
  <c r="AD18" i="17"/>
  <c r="AH18" i="17" s="1"/>
  <c r="AF18" i="17"/>
  <c r="AD17" i="17"/>
  <c r="AH17" i="17" s="1"/>
  <c r="AF17" i="17"/>
  <c r="AD16" i="17"/>
  <c r="AH16" i="17" s="1"/>
  <c r="AF16" i="17"/>
  <c r="AD14" i="17"/>
  <c r="AH14" i="17" s="1"/>
  <c r="AD15" i="17"/>
  <c r="AF15" i="17"/>
  <c r="T11" i="17"/>
  <c r="X11" i="17" s="1"/>
  <c r="AF11" i="17"/>
  <c r="T10" i="17"/>
  <c r="X10" i="17" s="1"/>
  <c r="AF10" i="17"/>
  <c r="T8" i="17"/>
  <c r="X8" i="17" s="1"/>
  <c r="AH8" i="17" s="1"/>
  <c r="O9" i="17"/>
  <c r="S9" i="17" s="1"/>
  <c r="W9" i="17" s="1"/>
  <c r="AG9" i="17" s="1"/>
  <c r="T51" i="17"/>
  <c r="X51" i="17" s="1"/>
  <c r="AH51" i="17" s="1"/>
  <c r="AG22" i="17"/>
  <c r="O21" i="17"/>
  <c r="S21" i="17" s="1"/>
  <c r="W21" i="17" s="1"/>
  <c r="AG21" i="17" s="1"/>
  <c r="T6" i="17"/>
  <c r="X6" i="17" s="1"/>
  <c r="O20" i="17"/>
  <c r="S20" i="17" s="1"/>
  <c r="W20" i="17" s="1"/>
  <c r="AG20" i="17" s="1"/>
  <c r="N5" i="17"/>
  <c r="P7" i="17"/>
  <c r="AB7" i="17" s="1"/>
  <c r="P13" i="17"/>
  <c r="AB13" i="17" s="1"/>
  <c r="S45" i="6"/>
  <c r="S44" i="6" s="1"/>
  <c r="R44" i="6"/>
  <c r="R113" i="6"/>
  <c r="P113" i="6"/>
  <c r="S80" i="6"/>
  <c r="S79" i="6" s="1"/>
  <c r="S68" i="6" s="1"/>
  <c r="R79" i="6"/>
  <c r="R86" i="6"/>
  <c r="S87" i="6"/>
  <c r="S86" i="6" s="1"/>
  <c r="S115" i="6"/>
  <c r="S114" i="6" s="1"/>
  <c r="B73" i="7" s="1"/>
  <c r="R114" i="6"/>
  <c r="O11" i="17"/>
  <c r="S11" i="17" s="1"/>
  <c r="W11" i="17" s="1"/>
  <c r="AG11" i="17" s="1"/>
  <c r="S98" i="6"/>
  <c r="S97" i="6" s="1"/>
  <c r="R97" i="6"/>
  <c r="R111" i="6"/>
  <c r="P111" i="6"/>
  <c r="R112" i="6"/>
  <c r="P112" i="6"/>
  <c r="S106" i="6"/>
  <c r="S105" i="6" s="1"/>
  <c r="R105" i="6"/>
  <c r="R74" i="6"/>
  <c r="R69" i="6"/>
  <c r="O14" i="17"/>
  <c r="S14" i="17" s="1"/>
  <c r="W14" i="17" s="1"/>
  <c r="AG14" i="17" s="1"/>
  <c r="R5" i="17"/>
  <c r="V15" i="17"/>
  <c r="V5" i="17" s="1"/>
  <c r="T15" i="17"/>
  <c r="O12" i="17"/>
  <c r="S12" i="17" s="1"/>
  <c r="W12" i="17" s="1"/>
  <c r="O15" i="17"/>
  <c r="O10" i="17"/>
  <c r="S10" i="17" s="1"/>
  <c r="W10" i="17" s="1"/>
  <c r="AG10" i="17" s="1"/>
  <c r="O8" i="17"/>
  <c r="S8" i="17" s="1"/>
  <c r="W8" i="17" s="1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A9" i="6"/>
  <c r="R9" i="6" s="1"/>
  <c r="A10" i="6"/>
  <c r="R10" i="6" s="1"/>
  <c r="A11" i="6"/>
  <c r="R11" i="6" s="1"/>
  <c r="A12" i="6"/>
  <c r="R12" i="6" s="1"/>
  <c r="A14" i="6"/>
  <c r="R14" i="6" s="1"/>
  <c r="A15" i="6"/>
  <c r="R15" i="6" s="1"/>
  <c r="A16" i="6"/>
  <c r="R16" i="6" s="1"/>
  <c r="A17" i="6"/>
  <c r="R17" i="6" s="1"/>
  <c r="AH11" i="17" l="1"/>
  <c r="R68" i="6"/>
  <c r="R67" i="6" s="1"/>
  <c r="AC12" i="17"/>
  <c r="AD12" i="17" s="1"/>
  <c r="AH12" i="17" s="1"/>
  <c r="AF12" i="17"/>
  <c r="AH10" i="17"/>
  <c r="T7" i="17"/>
  <c r="X7" i="17" s="1"/>
  <c r="T13" i="17"/>
  <c r="X13" i="17" s="1"/>
  <c r="AF8" i="17"/>
  <c r="AG8" i="17"/>
  <c r="AG51" i="17"/>
  <c r="AF51" i="17"/>
  <c r="AD6" i="17"/>
  <c r="AH6" i="17" s="1"/>
  <c r="AF6" i="17"/>
  <c r="O7" i="17"/>
  <c r="S7" i="17" s="1"/>
  <c r="W7" i="17" s="1"/>
  <c r="O13" i="17"/>
  <c r="S13" i="17" s="1"/>
  <c r="W13" i="17" s="1"/>
  <c r="P5" i="17"/>
  <c r="R110" i="6"/>
  <c r="R96" i="6" s="1"/>
  <c r="R8" i="6"/>
  <c r="L112" i="6"/>
  <c r="S112" i="6"/>
  <c r="R13" i="6"/>
  <c r="S67" i="6"/>
  <c r="S111" i="6"/>
  <c r="L111" i="6"/>
  <c r="P110" i="6"/>
  <c r="P96" i="6" s="1"/>
  <c r="S113" i="6"/>
  <c r="L113" i="6"/>
  <c r="X15" i="17"/>
  <c r="S15" i="17"/>
  <c r="O6" i="17"/>
  <c r="S6" i="17" s="1"/>
  <c r="W6" i="17" s="1"/>
  <c r="AG12" i="17" l="1"/>
  <c r="T5" i="17"/>
  <c r="AF7" i="17"/>
  <c r="AC7" i="17"/>
  <c r="AD7" i="17" s="1"/>
  <c r="AH7" i="17" s="1"/>
  <c r="AF13" i="17"/>
  <c r="AC13" i="17"/>
  <c r="AG13" i="17" s="1"/>
  <c r="AB5" i="17"/>
  <c r="AG6" i="17"/>
  <c r="X5" i="17"/>
  <c r="L110" i="6"/>
  <c r="L96" i="6" s="1"/>
  <c r="P95" i="6"/>
  <c r="S110" i="6"/>
  <c r="S96" i="6" s="1"/>
  <c r="S66" i="6" s="1"/>
  <c r="O5" i="17"/>
  <c r="S5" i="17"/>
  <c r="W15" i="17"/>
  <c r="AG7" i="17" l="1"/>
  <c r="AF5" i="17"/>
  <c r="AD13" i="17"/>
  <c r="AH13" i="17" s="1"/>
  <c r="W5" i="17"/>
  <c r="AH15" i="17"/>
  <c r="A1" i="3"/>
  <c r="AH5" i="17" l="1"/>
  <c r="AD5" i="17"/>
  <c r="AG15" i="17"/>
  <c r="AG5" i="17" s="1"/>
  <c r="AC5" i="17"/>
  <c r="A44" i="6"/>
  <c r="A64" i="6" l="1"/>
  <c r="R64" i="6" s="1"/>
  <c r="S64" i="6" s="1"/>
  <c r="A63" i="6"/>
  <c r="R63" i="6" s="1"/>
  <c r="S63" i="6" s="1"/>
  <c r="A62" i="6"/>
  <c r="R62" i="6" s="1"/>
  <c r="S62" i="6" s="1"/>
  <c r="A61" i="6"/>
  <c r="R61" i="6" s="1"/>
  <c r="S61" i="6" s="1"/>
  <c r="A60" i="6"/>
  <c r="R60" i="6" s="1"/>
  <c r="S60" i="6" s="1"/>
  <c r="A59" i="6"/>
  <c r="R59" i="6" s="1"/>
  <c r="S59" i="6" s="1"/>
  <c r="A58" i="6"/>
  <c r="R58" i="6" s="1"/>
  <c r="S58" i="6" s="1"/>
  <c r="A57" i="6"/>
  <c r="R57" i="6" s="1"/>
  <c r="S57" i="6" s="1"/>
  <c r="A56" i="6"/>
  <c r="R56" i="6" s="1"/>
  <c r="S56" i="6" s="1"/>
  <c r="A55" i="6"/>
  <c r="R55" i="6" s="1"/>
  <c r="S55" i="6" s="1"/>
  <c r="A54" i="6"/>
  <c r="R54" i="6" s="1"/>
  <c r="A53" i="6"/>
  <c r="A52" i="6"/>
  <c r="R52" i="6" s="1"/>
  <c r="A51" i="6"/>
  <c r="R51" i="6" s="1"/>
  <c r="A50" i="6"/>
  <c r="R50" i="6" s="1"/>
  <c r="A49" i="6"/>
  <c r="A48" i="6"/>
  <c r="R48" i="6" s="1"/>
  <c r="S48" i="6" s="1"/>
  <c r="A43" i="6"/>
  <c r="R43" i="6" s="1"/>
  <c r="S43" i="6" s="1"/>
  <c r="A42" i="6"/>
  <c r="R42" i="6" s="1"/>
  <c r="S42" i="6" s="1"/>
  <c r="A41" i="6"/>
  <c r="R41" i="6" s="1"/>
  <c r="S41" i="6" s="1"/>
  <c r="A40" i="6"/>
  <c r="R40" i="6" s="1"/>
  <c r="S40" i="6" s="1"/>
  <c r="A39" i="6"/>
  <c r="R39" i="6" s="1"/>
  <c r="S39" i="6" s="1"/>
  <c r="A38" i="6"/>
  <c r="R38" i="6" s="1"/>
  <c r="S38" i="6" s="1"/>
  <c r="A37" i="6"/>
  <c r="R37" i="6" s="1"/>
  <c r="A36" i="6"/>
  <c r="A33" i="6"/>
  <c r="R33" i="6" s="1"/>
  <c r="S33" i="6" s="1"/>
  <c r="A32" i="6"/>
  <c r="R32" i="6" s="1"/>
  <c r="S32" i="6" s="1"/>
  <c r="A31" i="6"/>
  <c r="R31" i="6" s="1"/>
  <c r="S31" i="6" s="1"/>
  <c r="A30" i="6"/>
  <c r="R30" i="6" s="1"/>
  <c r="S30" i="6" s="1"/>
  <c r="A29" i="6"/>
  <c r="R29" i="6" s="1"/>
  <c r="S29" i="6" s="1"/>
  <c r="A28" i="6"/>
  <c r="R28" i="6" s="1"/>
  <c r="S28" i="6" s="1"/>
  <c r="A27" i="6"/>
  <c r="R27" i="6" s="1"/>
  <c r="S27" i="6" s="1"/>
  <c r="A26" i="6"/>
  <c r="R26" i="6" s="1"/>
  <c r="A25" i="6"/>
  <c r="A24" i="6"/>
  <c r="R24" i="6" s="1"/>
  <c r="S24" i="6" s="1"/>
  <c r="A23" i="6"/>
  <c r="R23" i="6" s="1"/>
  <c r="S23" i="6" s="1"/>
  <c r="A22" i="6"/>
  <c r="R22" i="6" s="1"/>
  <c r="S22" i="6" s="1"/>
  <c r="A21" i="6"/>
  <c r="R21" i="6" s="1"/>
  <c r="S21" i="6" s="1"/>
  <c r="A20" i="6"/>
  <c r="R20" i="6" s="1"/>
  <c r="S20" i="6" s="1"/>
  <c r="A19" i="6"/>
  <c r="R19" i="6" s="1"/>
  <c r="A18" i="6"/>
  <c r="A13" i="6"/>
  <c r="A8" i="6"/>
  <c r="A7" i="6"/>
  <c r="A35" i="6"/>
  <c r="S19" i="6" l="1"/>
  <c r="S18" i="6" s="1"/>
  <c r="S7" i="6" s="1"/>
  <c r="R18" i="6"/>
  <c r="R7" i="6" s="1"/>
  <c r="R36" i="6"/>
  <c r="S37" i="6"/>
  <c r="S36" i="6" s="1"/>
  <c r="R49" i="6"/>
  <c r="S54" i="6"/>
  <c r="S53" i="6" s="1"/>
  <c r="R53" i="6"/>
  <c r="S26" i="6"/>
  <c r="S25" i="6" s="1"/>
  <c r="R25" i="6"/>
  <c r="H5" i="9"/>
  <c r="G5" i="9"/>
  <c r="I5" i="9"/>
  <c r="J5" i="9"/>
  <c r="K5" i="9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F5" i="9"/>
  <c r="G4" i="9"/>
  <c r="H4" i="9"/>
  <c r="I4" i="9"/>
  <c r="J4" i="9"/>
  <c r="K4" i="9"/>
  <c r="L4" i="9"/>
  <c r="M4" i="9"/>
  <c r="N4" i="9"/>
  <c r="O4" i="9"/>
  <c r="P4" i="9"/>
  <c r="Q4" i="9"/>
  <c r="R4" i="9"/>
  <c r="S4" i="9"/>
  <c r="T4" i="9"/>
  <c r="U4" i="9"/>
  <c r="V4" i="9"/>
  <c r="W4" i="9"/>
  <c r="X4" i="9"/>
  <c r="Y4" i="9"/>
  <c r="F4" i="9"/>
  <c r="R35" i="6" l="1"/>
  <c r="R6" i="6"/>
  <c r="S6" i="6"/>
  <c r="D25" i="3"/>
  <c r="A24" i="3"/>
  <c r="Q34" i="11" l="1"/>
  <c r="O34" i="11"/>
  <c r="N34" i="11"/>
  <c r="I34" i="11"/>
  <c r="H34" i="11"/>
  <c r="G34" i="11"/>
  <c r="E34" i="11" s="1"/>
  <c r="F34" i="11"/>
  <c r="Q30" i="11"/>
  <c r="O30" i="11"/>
  <c r="N30" i="11"/>
  <c r="I30" i="11"/>
  <c r="H30" i="11"/>
  <c r="G30" i="11"/>
  <c r="F30" i="11"/>
  <c r="Q27" i="11"/>
  <c r="Q25" i="11" s="1"/>
  <c r="P27" i="11"/>
  <c r="P25" i="11" s="1"/>
  <c r="O27" i="11"/>
  <c r="O25" i="11" s="1"/>
  <c r="N27" i="11"/>
  <c r="N25" i="11" s="1"/>
  <c r="I27" i="11"/>
  <c r="I25" i="11" s="1"/>
  <c r="I74" i="11" s="1"/>
  <c r="H27" i="11"/>
  <c r="H25" i="11" s="1"/>
  <c r="H74" i="11" s="1"/>
  <c r="G27" i="11"/>
  <c r="F27" i="11"/>
  <c r="F25" i="11" s="1"/>
  <c r="D70" i="11"/>
  <c r="D34" i="11"/>
  <c r="D30" i="11"/>
  <c r="D27" i="11"/>
  <c r="D25" i="11" s="1"/>
  <c r="D20" i="11"/>
  <c r="D18" i="11" s="1"/>
  <c r="F74" i="11" l="1"/>
  <c r="Q74" i="11"/>
  <c r="N74" i="11"/>
  <c r="G25" i="11"/>
  <c r="E27" i="11"/>
  <c r="O74" i="11"/>
  <c r="E30" i="11"/>
  <c r="D51" i="11"/>
  <c r="D74" i="11" s="1"/>
  <c r="E25" i="11" l="1"/>
  <c r="E74" i="11" s="1"/>
  <c r="G74" i="11"/>
  <c r="M4" i="10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7" i="9"/>
  <c r="Q198" i="9"/>
  <c r="Q199" i="9"/>
  <c r="Q200" i="9"/>
  <c r="Q201" i="9"/>
  <c r="Q202" i="9"/>
  <c r="Q203" i="9"/>
  <c r="Q204" i="9"/>
  <c r="Q205" i="9"/>
  <c r="Q206" i="9"/>
  <c r="Q207" i="9"/>
  <c r="Q208" i="9"/>
  <c r="Q209" i="9"/>
  <c r="Q210" i="9"/>
  <c r="Q211" i="9"/>
  <c r="Q212" i="9"/>
  <c r="Q213" i="9"/>
  <c r="Q214" i="9"/>
  <c r="Q215" i="9"/>
  <c r="Q216" i="9"/>
  <c r="Q217" i="9"/>
  <c r="Q218" i="9"/>
  <c r="Q219" i="9"/>
  <c r="Q220" i="9"/>
  <c r="Q221" i="9"/>
  <c r="Q222" i="9"/>
  <c r="Q223" i="9"/>
  <c r="Q224" i="9"/>
  <c r="Q225" i="9"/>
  <c r="Q226" i="9"/>
  <c r="Q227" i="9"/>
  <c r="Q228" i="9"/>
  <c r="Q229" i="9"/>
  <c r="Q230" i="9"/>
  <c r="Q231" i="9"/>
  <c r="Q232" i="9"/>
  <c r="Q233" i="9"/>
  <c r="Q234" i="9"/>
  <c r="Q235" i="9"/>
  <c r="Q236" i="9"/>
  <c r="Q237" i="9"/>
  <c r="Q238" i="9"/>
  <c r="Q239" i="9"/>
  <c r="Q240" i="9"/>
  <c r="Q241" i="9"/>
  <c r="Q242" i="9"/>
  <c r="Q243" i="9"/>
  <c r="Q244" i="9"/>
  <c r="Q245" i="9"/>
  <c r="Q246" i="9"/>
  <c r="Q247" i="9"/>
  <c r="Q248" i="9"/>
  <c r="Q249" i="9"/>
  <c r="Q250" i="9"/>
  <c r="Q251" i="9"/>
  <c r="Q252" i="9"/>
  <c r="Q253" i="9"/>
  <c r="Q254" i="9"/>
  <c r="Q255" i="9"/>
  <c r="Q256" i="9"/>
  <c r="Q257" i="9"/>
  <c r="Q258" i="9"/>
  <c r="Q259" i="9"/>
  <c r="Q260" i="9"/>
  <c r="Q261" i="9"/>
  <c r="Q262" i="9"/>
  <c r="Q263" i="9"/>
  <c r="Q264" i="9"/>
  <c r="Q265" i="9"/>
  <c r="Q266" i="9"/>
  <c r="Q267" i="9"/>
  <c r="Q268" i="9"/>
  <c r="Q269" i="9"/>
  <c r="Q270" i="9"/>
  <c r="Q271" i="9"/>
  <c r="Q272" i="9"/>
  <c r="Q273" i="9"/>
  <c r="Q274" i="9"/>
  <c r="Q275" i="9"/>
  <c r="Q276" i="9"/>
  <c r="Q277" i="9"/>
  <c r="Q278" i="9"/>
  <c r="Q279" i="9"/>
  <c r="Q280" i="9"/>
  <c r="Q281" i="9"/>
  <c r="Q282" i="9"/>
  <c r="Q283" i="9"/>
  <c r="Q284" i="9"/>
  <c r="Q285" i="9"/>
  <c r="Q286" i="9"/>
  <c r="Q287" i="9"/>
  <c r="Q288" i="9"/>
  <c r="Q289" i="9"/>
  <c r="Q290" i="9"/>
  <c r="Q291" i="9"/>
  <c r="Q292" i="9"/>
  <c r="Q293" i="9"/>
  <c r="Q294" i="9"/>
  <c r="Q295" i="9"/>
  <c r="Q296" i="9"/>
  <c r="Q297" i="9"/>
  <c r="Q298" i="9"/>
  <c r="Q299" i="9"/>
  <c r="Q300" i="9"/>
  <c r="Q301" i="9"/>
  <c r="Q302" i="9"/>
  <c r="Q303" i="9"/>
  <c r="Q304" i="9"/>
  <c r="Q305" i="9"/>
  <c r="Q306" i="9"/>
  <c r="Q307" i="9"/>
  <c r="Q308" i="9"/>
  <c r="Q309" i="9"/>
  <c r="Q310" i="9"/>
  <c r="Q311" i="9"/>
  <c r="Q312" i="9"/>
  <c r="Q313" i="9"/>
  <c r="Q314" i="9"/>
  <c r="Q315" i="9"/>
  <c r="Q316" i="9"/>
  <c r="Q317" i="9"/>
  <c r="Q318" i="9"/>
  <c r="Q319" i="9"/>
  <c r="Q320" i="9"/>
  <c r="Q321" i="9"/>
  <c r="Q322" i="9"/>
  <c r="Q323" i="9"/>
  <c r="Q324" i="9"/>
  <c r="Q325" i="9"/>
  <c r="Q326" i="9"/>
  <c r="Q327" i="9"/>
  <c r="Q328" i="9"/>
  <c r="Q329" i="9"/>
  <c r="Q330" i="9"/>
  <c r="Q331" i="9"/>
  <c r="Q332" i="9"/>
  <c r="Q333" i="9"/>
  <c r="Q334" i="9"/>
  <c r="Q335" i="9"/>
  <c r="Q336" i="9"/>
  <c r="Q337" i="9"/>
  <c r="Q338" i="9"/>
  <c r="Q339" i="9"/>
  <c r="Q340" i="9"/>
  <c r="Q341" i="9"/>
  <c r="Q342" i="9"/>
  <c r="Q343" i="9"/>
  <c r="Q344" i="9"/>
  <c r="Q345" i="9"/>
  <c r="Q346" i="9"/>
  <c r="Q347" i="9"/>
  <c r="Q348" i="9"/>
  <c r="Q349" i="9"/>
  <c r="Q350" i="9"/>
  <c r="Q351" i="9"/>
  <c r="Q352" i="9"/>
  <c r="Q353" i="9"/>
  <c r="Q354" i="9"/>
  <c r="Q355" i="9"/>
  <c r="Q356" i="9"/>
  <c r="Q357" i="9"/>
  <c r="Q358" i="9"/>
  <c r="Q359" i="9"/>
  <c r="Q360" i="9"/>
  <c r="Q361" i="9"/>
  <c r="Q362" i="9"/>
  <c r="Q363" i="9"/>
  <c r="Q364" i="9"/>
  <c r="Q365" i="9"/>
  <c r="Q366" i="9"/>
  <c r="Q367" i="9"/>
  <c r="Q368" i="9"/>
  <c r="Q369" i="9"/>
  <c r="Q370" i="9"/>
  <c r="Q371" i="9"/>
  <c r="Q372" i="9"/>
  <c r="Q373" i="9"/>
  <c r="Q374" i="9"/>
  <c r="Q375" i="9"/>
  <c r="Q376" i="9"/>
  <c r="Q377" i="9"/>
  <c r="Q378" i="9"/>
  <c r="Q379" i="9"/>
  <c r="Q380" i="9"/>
  <c r="Q381" i="9"/>
  <c r="Q382" i="9"/>
  <c r="Q383" i="9"/>
  <c r="Q384" i="9"/>
  <c r="Q385" i="9"/>
  <c r="Q386" i="9"/>
  <c r="Q387" i="9"/>
  <c r="Q388" i="9"/>
  <c r="Q389" i="9"/>
  <c r="Q390" i="9"/>
  <c r="Q391" i="9"/>
  <c r="Q392" i="9"/>
  <c r="Q393" i="9"/>
  <c r="Q394" i="9"/>
  <c r="Q395" i="9"/>
  <c r="Q396" i="9"/>
  <c r="Q397" i="9"/>
  <c r="Q398" i="9"/>
  <c r="Q399" i="9"/>
  <c r="Q400" i="9"/>
  <c r="Q401" i="9"/>
  <c r="Q402" i="9"/>
  <c r="Q403" i="9"/>
  <c r="Q404" i="9"/>
  <c r="Q405" i="9"/>
  <c r="Q406" i="9"/>
  <c r="Q407" i="9"/>
  <c r="Q408" i="9"/>
  <c r="Q409" i="9"/>
  <c r="Q410" i="9"/>
  <c r="Q411" i="9"/>
  <c r="Q412" i="9"/>
  <c r="Q413" i="9"/>
  <c r="Q414" i="9"/>
  <c r="Q415" i="9"/>
  <c r="Q416" i="9"/>
  <c r="Q417" i="9"/>
  <c r="Q418" i="9"/>
  <c r="Q419" i="9"/>
  <c r="Q420" i="9"/>
  <c r="Q421" i="9"/>
  <c r="Q422" i="9"/>
  <c r="Q423" i="9"/>
  <c r="Q424" i="9"/>
  <c r="Q425" i="9"/>
  <c r="Q426" i="9"/>
  <c r="Q427" i="9"/>
  <c r="Q428" i="9"/>
  <c r="Q429" i="9"/>
  <c r="Q430" i="9"/>
  <c r="Q431" i="9"/>
  <c r="Q432" i="9"/>
  <c r="Q433" i="9"/>
  <c r="Q434" i="9"/>
  <c r="Q435" i="9"/>
  <c r="Q436" i="9"/>
  <c r="Q437" i="9"/>
  <c r="Q438" i="9"/>
  <c r="Q439" i="9"/>
  <c r="Q440" i="9"/>
  <c r="Q441" i="9"/>
  <c r="Q442" i="9"/>
  <c r="Q443" i="9"/>
  <c r="Q444" i="9"/>
  <c r="Q445" i="9"/>
  <c r="Q446" i="9"/>
  <c r="Q447" i="9"/>
  <c r="Q448" i="9"/>
  <c r="Q449" i="9"/>
  <c r="Q450" i="9"/>
  <c r="Q451" i="9"/>
  <c r="Q452" i="9"/>
  <c r="Q453" i="9"/>
  <c r="Q454" i="9"/>
  <c r="Q455" i="9"/>
  <c r="Q456" i="9"/>
  <c r="Q457" i="9"/>
  <c r="Q458" i="9"/>
  <c r="Q459" i="9"/>
  <c r="Q460" i="9"/>
  <c r="Q461" i="9"/>
  <c r="Q462" i="9"/>
  <c r="Q463" i="9"/>
  <c r="Q464" i="9"/>
  <c r="Q465" i="9"/>
  <c r="Q466" i="9"/>
  <c r="Q467" i="9"/>
  <c r="Q468" i="9"/>
  <c r="Q469" i="9"/>
  <c r="Q470" i="9"/>
  <c r="Q471" i="9"/>
  <c r="Q472" i="9"/>
  <c r="Q473" i="9"/>
  <c r="Q474" i="9"/>
  <c r="Q475" i="9"/>
  <c r="Q476" i="9"/>
  <c r="Q477" i="9"/>
  <c r="Q478" i="9"/>
  <c r="Q479" i="9"/>
  <c r="Q480" i="9"/>
  <c r="Q481" i="9"/>
  <c r="Q482" i="9"/>
  <c r="Q483" i="9"/>
  <c r="Q484" i="9"/>
  <c r="Q485" i="9"/>
  <c r="Q486" i="9"/>
  <c r="Q487" i="9"/>
  <c r="Q488" i="9"/>
  <c r="Q489" i="9"/>
  <c r="Q490" i="9"/>
  <c r="Q491" i="9"/>
  <c r="Q492" i="9"/>
  <c r="Q493" i="9"/>
  <c r="Q494" i="9"/>
  <c r="Q495" i="9"/>
  <c r="Q496" i="9"/>
  <c r="Q497" i="9"/>
  <c r="Q498" i="9"/>
  <c r="Q499" i="9"/>
  <c r="Q500" i="9"/>
  <c r="Q501" i="9"/>
  <c r="Q502" i="9"/>
  <c r="Q503" i="9"/>
  <c r="Q504" i="9"/>
  <c r="Q505" i="9"/>
  <c r="Q6" i="9"/>
  <c r="K426" i="9"/>
  <c r="K427" i="9"/>
  <c r="K428" i="9"/>
  <c r="K429" i="9"/>
  <c r="K430" i="9"/>
  <c r="K431" i="9"/>
  <c r="K432" i="9"/>
  <c r="K433" i="9"/>
  <c r="K434" i="9"/>
  <c r="K435" i="9"/>
  <c r="K436" i="9"/>
  <c r="K437" i="9"/>
  <c r="K438" i="9"/>
  <c r="K439" i="9"/>
  <c r="K440" i="9"/>
  <c r="K441" i="9"/>
  <c r="K442" i="9"/>
  <c r="K443" i="9"/>
  <c r="K444" i="9"/>
  <c r="K445" i="9"/>
  <c r="K446" i="9"/>
  <c r="K447" i="9"/>
  <c r="K448" i="9"/>
  <c r="K449" i="9"/>
  <c r="K450" i="9"/>
  <c r="K451" i="9"/>
  <c r="K452" i="9"/>
  <c r="K453" i="9"/>
  <c r="K454" i="9"/>
  <c r="K455" i="9"/>
  <c r="K456" i="9"/>
  <c r="K457" i="9"/>
  <c r="K458" i="9"/>
  <c r="K459" i="9"/>
  <c r="K460" i="9"/>
  <c r="K461" i="9"/>
  <c r="K462" i="9"/>
  <c r="K463" i="9"/>
  <c r="K464" i="9"/>
  <c r="K465" i="9"/>
  <c r="K466" i="9"/>
  <c r="K467" i="9"/>
  <c r="K468" i="9"/>
  <c r="K469" i="9"/>
  <c r="K470" i="9"/>
  <c r="K471" i="9"/>
  <c r="K472" i="9"/>
  <c r="K473" i="9"/>
  <c r="K474" i="9"/>
  <c r="K475" i="9"/>
  <c r="K476" i="9"/>
  <c r="K477" i="9"/>
  <c r="K478" i="9"/>
  <c r="K479" i="9"/>
  <c r="K480" i="9"/>
  <c r="K481" i="9"/>
  <c r="K482" i="9"/>
  <c r="K483" i="9"/>
  <c r="K484" i="9"/>
  <c r="K485" i="9"/>
  <c r="K486" i="9"/>
  <c r="K487" i="9"/>
  <c r="K488" i="9"/>
  <c r="K489" i="9"/>
  <c r="K490" i="9"/>
  <c r="K491" i="9"/>
  <c r="K492" i="9"/>
  <c r="K493" i="9"/>
  <c r="K494" i="9"/>
  <c r="K495" i="9"/>
  <c r="K496" i="9"/>
  <c r="K497" i="9"/>
  <c r="K498" i="9"/>
  <c r="K499" i="9"/>
  <c r="K500" i="9"/>
  <c r="K501" i="9"/>
  <c r="K502" i="9"/>
  <c r="K503" i="9"/>
  <c r="K504" i="9"/>
  <c r="K505" i="9"/>
  <c r="K306" i="9"/>
  <c r="K307" i="9"/>
  <c r="K308" i="9"/>
  <c r="K309" i="9"/>
  <c r="K310" i="9"/>
  <c r="K311" i="9"/>
  <c r="K312" i="9"/>
  <c r="K313" i="9"/>
  <c r="K314" i="9"/>
  <c r="K315" i="9"/>
  <c r="K316" i="9"/>
  <c r="K317" i="9"/>
  <c r="K318" i="9"/>
  <c r="K319" i="9"/>
  <c r="K320" i="9"/>
  <c r="K321" i="9"/>
  <c r="K322" i="9"/>
  <c r="K323" i="9"/>
  <c r="K324" i="9"/>
  <c r="K325" i="9"/>
  <c r="K326" i="9"/>
  <c r="K327" i="9"/>
  <c r="K328" i="9"/>
  <c r="K329" i="9"/>
  <c r="K330" i="9"/>
  <c r="K331" i="9"/>
  <c r="K332" i="9"/>
  <c r="K333" i="9"/>
  <c r="K334" i="9"/>
  <c r="K335" i="9"/>
  <c r="K336" i="9"/>
  <c r="K337" i="9"/>
  <c r="K338" i="9"/>
  <c r="K339" i="9"/>
  <c r="K340" i="9"/>
  <c r="K341" i="9"/>
  <c r="K342" i="9"/>
  <c r="K343" i="9"/>
  <c r="K344" i="9"/>
  <c r="K345" i="9"/>
  <c r="K346" i="9"/>
  <c r="K347" i="9"/>
  <c r="K348" i="9"/>
  <c r="K349" i="9"/>
  <c r="K350" i="9"/>
  <c r="K351" i="9"/>
  <c r="K352" i="9"/>
  <c r="K353" i="9"/>
  <c r="K354" i="9"/>
  <c r="K355" i="9"/>
  <c r="K356" i="9"/>
  <c r="K357" i="9"/>
  <c r="K358" i="9"/>
  <c r="K359" i="9"/>
  <c r="K360" i="9"/>
  <c r="K361" i="9"/>
  <c r="K362" i="9"/>
  <c r="K363" i="9"/>
  <c r="K364" i="9"/>
  <c r="K365" i="9"/>
  <c r="K366" i="9"/>
  <c r="K367" i="9"/>
  <c r="K368" i="9"/>
  <c r="K369" i="9"/>
  <c r="K370" i="9"/>
  <c r="K371" i="9"/>
  <c r="K372" i="9"/>
  <c r="K373" i="9"/>
  <c r="K374" i="9"/>
  <c r="K375" i="9"/>
  <c r="K376" i="9"/>
  <c r="K377" i="9"/>
  <c r="K378" i="9"/>
  <c r="K379" i="9"/>
  <c r="K380" i="9"/>
  <c r="K381" i="9"/>
  <c r="K382" i="9"/>
  <c r="K383" i="9"/>
  <c r="K384" i="9"/>
  <c r="K385" i="9"/>
  <c r="K386" i="9"/>
  <c r="K387" i="9"/>
  <c r="K388" i="9"/>
  <c r="K389" i="9"/>
  <c r="K390" i="9"/>
  <c r="K391" i="9"/>
  <c r="K392" i="9"/>
  <c r="K393" i="9"/>
  <c r="K394" i="9"/>
  <c r="K395" i="9"/>
  <c r="K396" i="9"/>
  <c r="K397" i="9"/>
  <c r="K398" i="9"/>
  <c r="K399" i="9"/>
  <c r="K400" i="9"/>
  <c r="K401" i="9"/>
  <c r="K402" i="9"/>
  <c r="K403" i="9"/>
  <c r="K404" i="9"/>
  <c r="K405" i="9"/>
  <c r="K406" i="9"/>
  <c r="K407" i="9"/>
  <c r="K408" i="9"/>
  <c r="K409" i="9"/>
  <c r="K410" i="9"/>
  <c r="K411" i="9"/>
  <c r="K412" i="9"/>
  <c r="K413" i="9"/>
  <c r="K414" i="9"/>
  <c r="K415" i="9"/>
  <c r="K416" i="9"/>
  <c r="K417" i="9"/>
  <c r="K418" i="9"/>
  <c r="K419" i="9"/>
  <c r="K420" i="9"/>
  <c r="K421" i="9"/>
  <c r="K422" i="9"/>
  <c r="K423" i="9"/>
  <c r="K424" i="9"/>
  <c r="K425" i="9"/>
  <c r="J4" i="10" l="1"/>
  <c r="E4" i="10"/>
  <c r="L4" i="10"/>
  <c r="O4" i="10"/>
  <c r="W4" i="10"/>
  <c r="U4" i="10"/>
  <c r="T4" i="10"/>
  <c r="R4" i="10"/>
  <c r="Q10" i="9" l="1"/>
  <c r="K10" i="9"/>
  <c r="Q11" i="9"/>
  <c r="K11" i="9"/>
  <c r="Q7" i="9"/>
  <c r="K7" i="9"/>
  <c r="Q8" i="9"/>
  <c r="K8" i="9"/>
  <c r="Q13" i="9"/>
  <c r="Q12" i="9"/>
  <c r="Q15" i="9"/>
  <c r="Q14" i="9"/>
  <c r="Q16" i="9"/>
  <c r="Q9" i="9"/>
  <c r="K6" i="9" l="1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201" i="9"/>
  <c r="K202" i="9"/>
  <c r="K203" i="9"/>
  <c r="K204" i="9"/>
  <c r="K205" i="9"/>
  <c r="K206" i="9"/>
  <c r="K207" i="9"/>
  <c r="K208" i="9"/>
  <c r="K209" i="9"/>
  <c r="K210" i="9"/>
  <c r="K211" i="9"/>
  <c r="K212" i="9"/>
  <c r="K213" i="9"/>
  <c r="K214" i="9"/>
  <c r="K215" i="9"/>
  <c r="K216" i="9"/>
  <c r="K217" i="9"/>
  <c r="K218" i="9"/>
  <c r="K219" i="9"/>
  <c r="K220" i="9"/>
  <c r="K221" i="9"/>
  <c r="K222" i="9"/>
  <c r="K223" i="9"/>
  <c r="K224" i="9"/>
  <c r="K225" i="9"/>
  <c r="K226" i="9"/>
  <c r="K227" i="9"/>
  <c r="K228" i="9"/>
  <c r="K229" i="9"/>
  <c r="K230" i="9"/>
  <c r="K231" i="9"/>
  <c r="K232" i="9"/>
  <c r="K233" i="9"/>
  <c r="K234" i="9"/>
  <c r="K235" i="9"/>
  <c r="K236" i="9"/>
  <c r="K237" i="9"/>
  <c r="K238" i="9"/>
  <c r="K239" i="9"/>
  <c r="K240" i="9"/>
  <c r="K241" i="9"/>
  <c r="K242" i="9"/>
  <c r="K243" i="9"/>
  <c r="K244" i="9"/>
  <c r="K245" i="9"/>
  <c r="K246" i="9"/>
  <c r="K247" i="9"/>
  <c r="K248" i="9"/>
  <c r="K249" i="9"/>
  <c r="K250" i="9"/>
  <c r="K251" i="9"/>
  <c r="K252" i="9"/>
  <c r="K253" i="9"/>
  <c r="K254" i="9"/>
  <c r="K255" i="9"/>
  <c r="K256" i="9"/>
  <c r="K257" i="9"/>
  <c r="K258" i="9"/>
  <c r="K259" i="9"/>
  <c r="K260" i="9"/>
  <c r="K261" i="9"/>
  <c r="K262" i="9"/>
  <c r="K263" i="9"/>
  <c r="K264" i="9"/>
  <c r="K265" i="9"/>
  <c r="K266" i="9"/>
  <c r="K267" i="9"/>
  <c r="K268" i="9"/>
  <c r="K269" i="9"/>
  <c r="K270" i="9"/>
  <c r="K271" i="9"/>
  <c r="K272" i="9"/>
  <c r="K273" i="9"/>
  <c r="K274" i="9"/>
  <c r="K275" i="9"/>
  <c r="K276" i="9"/>
  <c r="K277" i="9"/>
  <c r="K278" i="9"/>
  <c r="K279" i="9"/>
  <c r="K280" i="9"/>
  <c r="K281" i="9"/>
  <c r="K282" i="9"/>
  <c r="K283" i="9"/>
  <c r="K284" i="9"/>
  <c r="K285" i="9"/>
  <c r="K286" i="9"/>
  <c r="K287" i="9"/>
  <c r="K288" i="9"/>
  <c r="K289" i="9"/>
  <c r="K290" i="9"/>
  <c r="K291" i="9"/>
  <c r="K292" i="9"/>
  <c r="K293" i="9"/>
  <c r="K294" i="9"/>
  <c r="K295" i="9"/>
  <c r="K296" i="9"/>
  <c r="K297" i="9"/>
  <c r="K298" i="9"/>
  <c r="K299" i="9"/>
  <c r="K300" i="9"/>
  <c r="K301" i="9"/>
  <c r="K302" i="9"/>
  <c r="K303" i="9"/>
  <c r="K304" i="9"/>
  <c r="K305" i="9"/>
  <c r="K13" i="9"/>
  <c r="K12" i="9"/>
  <c r="K15" i="9"/>
  <c r="K14" i="9"/>
  <c r="K16" i="9"/>
  <c r="K9" i="9"/>
  <c r="D8" i="6" l="1"/>
  <c r="D13" i="6"/>
  <c r="D18" i="6"/>
  <c r="D7" i="6" l="1"/>
  <c r="D6" i="6" l="1"/>
  <c r="B19" i="3" l="1"/>
  <c r="A61" i="11" l="1"/>
  <c r="N34" i="6" l="1"/>
  <c r="H34" i="6"/>
  <c r="F34" i="6"/>
  <c r="P51" i="11" l="1"/>
  <c r="D52" i="6"/>
  <c r="P52" i="6"/>
  <c r="S52" i="6" s="1"/>
  <c r="L52" i="6" l="1"/>
  <c r="A78" i="11"/>
  <c r="A77" i="11"/>
  <c r="A76" i="11"/>
  <c r="A75" i="11"/>
  <c r="A74" i="11"/>
  <c r="A73" i="11"/>
  <c r="A72" i="11"/>
  <c r="A71" i="11"/>
  <c r="A70" i="11"/>
  <c r="A69" i="11"/>
  <c r="A68" i="11"/>
  <c r="A66" i="11"/>
  <c r="A65" i="11"/>
  <c r="A64" i="11"/>
  <c r="A63" i="11"/>
  <c r="A62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4" i="11"/>
  <c r="A13" i="11"/>
  <c r="A12" i="11"/>
  <c r="A11" i="11"/>
  <c r="A10" i="11"/>
  <c r="A8" i="11"/>
  <c r="A9" i="11"/>
  <c r="A6" i="11"/>
  <c r="B4" i="11"/>
  <c r="R5" i="11" l="1"/>
  <c r="R74" i="11" s="1"/>
  <c r="A16" i="3"/>
  <c r="P12" i="11" l="1"/>
  <c r="P5" i="11"/>
  <c r="S5" i="11"/>
  <c r="S74" i="11" s="1"/>
  <c r="P63" i="11"/>
  <c r="P20" i="11"/>
  <c r="P18" i="11" s="1"/>
  <c r="P70" i="11"/>
  <c r="P30" i="11"/>
  <c r="P34" i="11"/>
  <c r="P51" i="6"/>
  <c r="D51" i="6"/>
  <c r="D50" i="6"/>
  <c r="P50" i="6"/>
  <c r="L50" i="6" l="1"/>
  <c r="P49" i="6"/>
  <c r="P35" i="6" s="1"/>
  <c r="P5" i="6" s="1"/>
  <c r="S50" i="6"/>
  <c r="L51" i="6"/>
  <c r="S51" i="6"/>
  <c r="P74" i="11"/>
  <c r="D49" i="6"/>
  <c r="D35" i="6" s="1"/>
  <c r="D5" i="6" s="1"/>
  <c r="S49" i="6" l="1"/>
  <c r="S35" i="6" s="1"/>
  <c r="L49" i="6"/>
  <c r="L35" i="6" s="1"/>
  <c r="L5" i="6" s="1"/>
  <c r="B72" i="7"/>
  <c r="P34" i="6" l="1"/>
  <c r="A18" i="3" l="1"/>
  <c r="S5" i="6" l="1"/>
  <c r="J34" i="6" l="1"/>
  <c r="D34" i="6"/>
</calcChain>
</file>

<file path=xl/comments1.xml><?xml version="1.0" encoding="utf-8"?>
<comments xmlns="http://schemas.openxmlformats.org/spreadsheetml/2006/main">
  <authors>
    <author>René Wiederhold</author>
  </authors>
  <commentList>
    <comment ref="A45" authorId="0" shapeId="0">
      <text>
        <r>
          <rPr>
            <b/>
            <sz val="9"/>
            <color indexed="81"/>
            <rFont val="Segoe UI"/>
            <family val="2"/>
          </rPr>
          <t>René Wiederhold:</t>
        </r>
        <r>
          <rPr>
            <sz val="9"/>
            <color indexed="81"/>
            <rFont val="Segoe UI"/>
            <family val="2"/>
          </rPr>
          <t xml:space="preserve">
ND-Annahmen/Bänder?</t>
        </r>
      </text>
    </comment>
  </commentList>
</comments>
</file>

<file path=xl/sharedStrings.xml><?xml version="1.0" encoding="utf-8"?>
<sst xmlns="http://schemas.openxmlformats.org/spreadsheetml/2006/main" count="910" uniqueCount="593">
  <si>
    <t>Firma:</t>
  </si>
  <si>
    <t>GewSt-Hebesatz:</t>
  </si>
  <si>
    <t>Eigentumsanteil in %:</t>
  </si>
  <si>
    <t>Kapazitätsanteil in %:</t>
  </si>
  <si>
    <t>Firma</t>
  </si>
  <si>
    <t>Beschaffungsverfahren</t>
  </si>
  <si>
    <t>Anlagevermögen</t>
  </si>
  <si>
    <t>I.</t>
  </si>
  <si>
    <t>Immaterielle Vermögensgegenstände</t>
  </si>
  <si>
    <t>Geschäfts- oder Firmenwert</t>
  </si>
  <si>
    <t>geleistete Anzahlungen</t>
  </si>
  <si>
    <t>II.</t>
  </si>
  <si>
    <t>Sachanlagen</t>
  </si>
  <si>
    <t>Grundstücke, grundstücksgleiche Rechte und Bauten einschließlich der Bauten auf fremden Grundstücken</t>
  </si>
  <si>
    <t>technische Anlagen und Maschinen</t>
  </si>
  <si>
    <t>andere Anlagen, Betriebs- und Geschäftsausstattung</t>
  </si>
  <si>
    <t>geleistete Anzahlungen und Anlagen im Bau</t>
  </si>
  <si>
    <t>Finanzanlagen</t>
  </si>
  <si>
    <t>Anteile an verbundenen Unternehmen</t>
  </si>
  <si>
    <t>Ausleihungen an verbundene Unternehmen</t>
  </si>
  <si>
    <t>Beteiligungen</t>
  </si>
  <si>
    <t>Ausleihungen an Unternehmen, mit denen ein Beteiligungsverhältnis besteht</t>
  </si>
  <si>
    <t>Wertpapiere des Anlagevermögens</t>
  </si>
  <si>
    <t>sonstige Ausleihungen</t>
  </si>
  <si>
    <t xml:space="preserve">Sonstige
Sparten gesamt
 </t>
  </si>
  <si>
    <t xml:space="preserve">Sonstige
Sparten davon geschlüsselt  </t>
  </si>
  <si>
    <t>Strom gesamt</t>
  </si>
  <si>
    <t>Strom davon geschlüsselt</t>
  </si>
  <si>
    <t>Gas gesamt</t>
  </si>
  <si>
    <t>Gas davon geschlüsselt</t>
  </si>
  <si>
    <t>1</t>
  </si>
  <si>
    <t>Umsatzerlöse</t>
  </si>
  <si>
    <t>1.1</t>
  </si>
  <si>
    <t>Umsatzerlöse aus Netzentgelten Gas</t>
  </si>
  <si>
    <t>1.1.1</t>
  </si>
  <si>
    <t>1.1.2</t>
  </si>
  <si>
    <t>1.1.3</t>
  </si>
  <si>
    <t>1.1.4</t>
  </si>
  <si>
    <t>1.2</t>
  </si>
  <si>
    <t>1.2.1</t>
  </si>
  <si>
    <t>1.2.2</t>
  </si>
  <si>
    <t>1.2.3</t>
  </si>
  <si>
    <t>1.2.4</t>
  </si>
  <si>
    <t>1.3</t>
  </si>
  <si>
    <t>Umsatzerlöse aus Netzentgelten Strom</t>
  </si>
  <si>
    <t>2</t>
  </si>
  <si>
    <t>Bestandsveränderungen</t>
  </si>
  <si>
    <t>3</t>
  </si>
  <si>
    <t>andere aktivierte Eigenleistungen</t>
  </si>
  <si>
    <t>4</t>
  </si>
  <si>
    <t>sonstige betriebliche Erträge</t>
  </si>
  <si>
    <t>4.1</t>
  </si>
  <si>
    <t>4.2</t>
  </si>
  <si>
    <t>Andere sonstige Erträge</t>
  </si>
  <si>
    <t>5</t>
  </si>
  <si>
    <t>Materialaufwand</t>
  </si>
  <si>
    <t>5.1</t>
  </si>
  <si>
    <t>Sonstiges</t>
  </si>
  <si>
    <t>5.2</t>
  </si>
  <si>
    <t>5.2.1</t>
  </si>
  <si>
    <t>Aufwendungen an vorgelagerte Netzbetreiber</t>
  </si>
  <si>
    <t>5.2.2</t>
  </si>
  <si>
    <t>Aufwendungen für überlassene Netzinfrastruktur</t>
  </si>
  <si>
    <t>5.2.3</t>
  </si>
  <si>
    <t>5.2.4</t>
  </si>
  <si>
    <t>Personalaufwand</t>
  </si>
  <si>
    <t>6.1</t>
  </si>
  <si>
    <t>Löhne und Gehälter</t>
  </si>
  <si>
    <t>6.2</t>
  </si>
  <si>
    <t>Soziale Abgaben und Aufwendungen für Altersversorgung und für Unterstützung</t>
  </si>
  <si>
    <t>6.2.1</t>
  </si>
  <si>
    <t>6.2.2</t>
  </si>
  <si>
    <t>Abschreibungen</t>
  </si>
  <si>
    <t>7.1</t>
  </si>
  <si>
    <t>7.2</t>
  </si>
  <si>
    <t>Abschreibungen des Sachanlagevermögens</t>
  </si>
  <si>
    <t>7.3</t>
  </si>
  <si>
    <t>sonstige betriebliche Aufwendungen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</si>
  <si>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</si>
  <si>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</si>
  <si>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</si>
  <si>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</si>
  <si>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</si>
  <si>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</si>
  <si>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</si>
  <si>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</si>
  <si>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</si>
  <si>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</si>
  <si>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</si>
  <si>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</si>
  <si>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</si>
  <si>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</si>
  <si>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9</t>
  </si>
  <si>
    <t>10</t>
  </si>
  <si>
    <t>11</t>
  </si>
  <si>
    <t>Sonstige Zinsen und ähnliche Erträge</t>
  </si>
  <si>
    <t>11.1</t>
  </si>
  <si>
    <t>Erträge aus Finanzanlagen</t>
  </si>
  <si>
    <t>11.2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</si>
  <si>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</si>
  <si>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</si>
  <si>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</si>
  <si>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</si>
  <si>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11.2.3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</si>
  <si>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</si>
  <si>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</si>
  <si>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</si>
  <si>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</si>
  <si>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</si>
  <si>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</si>
  <si>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Andere sonstige Zinsen und ähnliche Erträge</t>
  </si>
  <si>
    <t>12</t>
  </si>
  <si>
    <t>Abschreibungen auf Finanzanlagen und auf Wertpapiere des Umlaufvermögens</t>
  </si>
  <si>
    <t>Zinsen und ähnliche Aufwendungen</t>
  </si>
  <si>
    <t>13.1</t>
  </si>
  <si>
    <t>13.2</t>
  </si>
  <si>
    <t>13.3</t>
  </si>
  <si>
    <t>13.4</t>
  </si>
  <si>
    <t>14</t>
  </si>
  <si>
    <t>15</t>
  </si>
  <si>
    <t>16</t>
  </si>
  <si>
    <t>17</t>
  </si>
  <si>
    <t>18</t>
  </si>
  <si>
    <t>Steuern vom Einkommen und vom Ertrag</t>
  </si>
  <si>
    <t>19</t>
  </si>
  <si>
    <t>sonstige betriebliche Steuern</t>
  </si>
  <si>
    <t>20</t>
  </si>
  <si>
    <t>Jahresüberschuss/Jahresfehlbetrag vor Ergebnisabführung</t>
  </si>
  <si>
    <t>Kalkulatorische Abschreibungen</t>
  </si>
  <si>
    <t>Kalkulatorische Eigenkapitalverzinsung</t>
  </si>
  <si>
    <t>Kalkulatorische Gewerbesteuer</t>
  </si>
  <si>
    <t>Jahr</t>
  </si>
  <si>
    <t>Bezeichnung der Einzelposition</t>
  </si>
  <si>
    <t>Position in der GuV</t>
  </si>
  <si>
    <t>Betrag</t>
  </si>
  <si>
    <t>Erläuterung</t>
  </si>
  <si>
    <t>Eigenkapitalquote</t>
  </si>
  <si>
    <t>Aktivseite</t>
  </si>
  <si>
    <t>Selbst geschaffene gewerbliche Schutzrechte und ähnliche Rechte und Werte</t>
  </si>
  <si>
    <t>entgeltlich erworbene Konzessionen, gewerbliche Schutzrechte und ähnliche Rechte und Werte sowie Lizenzen an solchen Rechten und Werten</t>
  </si>
  <si>
    <t>1.3.1</t>
  </si>
  <si>
    <t>1.3.2</t>
  </si>
  <si>
    <t>1.3.3</t>
  </si>
  <si>
    <t>1.3.4</t>
  </si>
  <si>
    <t>1.3.5</t>
  </si>
  <si>
    <t>1.3.6</t>
  </si>
  <si>
    <t>Umlaufvermögen</t>
  </si>
  <si>
    <t>2.1</t>
  </si>
  <si>
    <t>Vorräte</t>
  </si>
  <si>
    <t>2.2</t>
  </si>
  <si>
    <t>Forderungen und sonstige Vermögensgegenstände</t>
  </si>
  <si>
    <t>2.3</t>
  </si>
  <si>
    <t>Wertpapiere</t>
  </si>
  <si>
    <t>2.4</t>
  </si>
  <si>
    <t>Kassenbestand, Bundesbankguthaben, Guthaben bei Kreditinstituten und Schecks</t>
  </si>
  <si>
    <t>2.5</t>
  </si>
  <si>
    <t>Kapitalausgleichsposten</t>
  </si>
  <si>
    <t>Rechnungsabgrenzungsposten</t>
  </si>
  <si>
    <t>Aktive latente Steuern</t>
  </si>
  <si>
    <t>Aktiver Unterschiedsbetrag aus der Vermögensverrechnung</t>
  </si>
  <si>
    <t>Passivseite</t>
  </si>
  <si>
    <t>6</t>
  </si>
  <si>
    <t>Eigenkapital</t>
  </si>
  <si>
    <t>Gezeichnetes Kapital</t>
  </si>
  <si>
    <t>Kapitalrücklage</t>
  </si>
  <si>
    <t>6.3</t>
  </si>
  <si>
    <t>Gewinnrücklagen</t>
  </si>
  <si>
    <t>7</t>
  </si>
  <si>
    <t>8</t>
  </si>
  <si>
    <t>Sonderposten mit Rücklageanteil</t>
  </si>
  <si>
    <t>Rückstellungen</t>
  </si>
  <si>
    <t>Rückstellungen für Pensionen und ähnliche Verpflichtungen</t>
  </si>
  <si>
    <t>Steuerrückstellungen</t>
  </si>
  <si>
    <t>sonstige Rückstellungen</t>
  </si>
  <si>
    <t>Verbindlichkeiten</t>
  </si>
  <si>
    <t>10.1</t>
  </si>
  <si>
    <t>Anleihen, davon konvertibel</t>
  </si>
  <si>
    <t>10.2</t>
  </si>
  <si>
    <t>Verbindlichkeiten gegenüber Kreditinstituten</t>
  </si>
  <si>
    <t>10.3</t>
  </si>
  <si>
    <t>erhaltene Anzahlungen auf Bestellungen</t>
  </si>
  <si>
    <t>Verbindlichkeiten aus Lieferungen und Leistungen</t>
  </si>
  <si>
    <t>Verbindlichkeiten aus der Annahme gezogener Wechsel und der Ausstellung eigener Wechsel</t>
  </si>
  <si>
    <t>Verbindlichkeiten gegenüber verbundenen Unternehmen</t>
  </si>
  <si>
    <t>sonstige Verbindlichkeiten</t>
  </si>
  <si>
    <t>Passive latente Steuern</t>
  </si>
  <si>
    <t>13</t>
  </si>
  <si>
    <t>Allgemeine Angaben zu den Rückstellungen</t>
  </si>
  <si>
    <t>Kategorie der Rückstellung</t>
  </si>
  <si>
    <t>Bezeichnung der Rückstellung</t>
  </si>
  <si>
    <t xml:space="preserve">Anfangsbestand                      </t>
  </si>
  <si>
    <t>Verbrauch</t>
  </si>
  <si>
    <t>Auflösung</t>
  </si>
  <si>
    <t xml:space="preserve">Endbestand              </t>
  </si>
  <si>
    <t xml:space="preserve">Auflösung </t>
  </si>
  <si>
    <t xml:space="preserve">Endbestand  </t>
  </si>
  <si>
    <t>Position in der Bilanz</t>
  </si>
  <si>
    <t>Summe</t>
  </si>
  <si>
    <t>5.2.1 Aufwendungen an vorgelagerte Netzbetreiber</t>
  </si>
  <si>
    <t>Anlagengruppe</t>
  </si>
  <si>
    <t>Betriebsgebäude</t>
  </si>
  <si>
    <t>I. Angaben zum Netzbetreiber</t>
  </si>
  <si>
    <t>Gesamtunternehmen</t>
  </si>
  <si>
    <t>Gewinn- und Verlustrechnung</t>
  </si>
  <si>
    <t>davon geschlüsselt</t>
  </si>
  <si>
    <t>nach Sparten</t>
  </si>
  <si>
    <t>Erläuterungen im Bericht nach § 28 GasNEV - Gliederungspunkt/Seite</t>
  </si>
  <si>
    <t>1.1.1 Selbst geschaffene gewerbliche Schutzrechte und ähnliche Rechte und Werte</t>
  </si>
  <si>
    <t>1.2.3 andere Anlagen, Betriebs- und Geschäftsausstattung</t>
  </si>
  <si>
    <t>Tätigkeitsbereiche Gasverteilung/Gasfernleitung (Netz)</t>
  </si>
  <si>
    <t>Anlagengruppen</t>
  </si>
  <si>
    <t>GuV_Pos</t>
  </si>
  <si>
    <t>Bilanz_Pos</t>
  </si>
  <si>
    <t>RSt_Arten</t>
  </si>
  <si>
    <t>Jahre</t>
  </si>
  <si>
    <t>Berücksichtigung in GuV vor Hinzurechnungen/Kürzungen</t>
  </si>
  <si>
    <t>1.1.2 entgeltlich erworbene Konzessionen, gewerbliche Schutzrechte und ähnliche Rechte und Werte sowie Lizenzen an solchen Rechten und Werten</t>
  </si>
  <si>
    <t>1.1.3 Geschäfts- oder Firmenwert</t>
  </si>
  <si>
    <t>1.1.4 geleistete Anzahlungen</t>
  </si>
  <si>
    <t>1.2.1 Grundstücke, grundstücksgleiche Rechte und Bauten einschließlich der Bauten auf fremden Grundstücken</t>
  </si>
  <si>
    <t>1.2.2 technische Anlagen und Maschinen</t>
  </si>
  <si>
    <t>1.2.4 geleistete Anzahlungen und Anlagen im Bau</t>
  </si>
  <si>
    <t>1.3.1 Anteile an verbundenen Unternehmen</t>
  </si>
  <si>
    <t>1.3.2 Ausleihungen an verbundene Unternehmen</t>
  </si>
  <si>
    <t>1.3.3 Beteiligungen</t>
  </si>
  <si>
    <t>1.3.5 Wertpapiere des Anlagevermögens</t>
  </si>
  <si>
    <t>1.3.6 sonstige Ausleihungen</t>
  </si>
  <si>
    <t>2.4 Kassenbestand, Bundesbankguthaben, Guthaben bei Kreditinstituten und Schecks</t>
  </si>
  <si>
    <t>2.5 Kapitalausgleichsposten</t>
  </si>
  <si>
    <t>3 Rechnungsabgrenzungsposten</t>
  </si>
  <si>
    <t>4 Aktive latente Steuern</t>
  </si>
  <si>
    <t>5 Aktiver Unterschiedsbetrag aus der Vermögensverrechnung</t>
  </si>
  <si>
    <t>6.1 Gezeichnetes Kapital</t>
  </si>
  <si>
    <t>6.2 Kapitalrücklage</t>
  </si>
  <si>
    <t>2 Bestandsveränderungen</t>
  </si>
  <si>
    <t>3 andere aktivierte Eigenleistungen</t>
  </si>
  <si>
    <t>5.2.2 Aufwendungen für überlassene Netzinfrastruktur</t>
  </si>
  <si>
    <t>6.1 Löhne und Gehälter</t>
  </si>
  <si>
    <t>7.2 Abschreibungen des Sachanlagevermögens</t>
  </si>
  <si>
    <t>11.2.1 Erträge aus Forderungen aus Lieferungen und Leistungen</t>
  </si>
  <si>
    <t>11.2.3 Erträge aus Forderungen gegen Unternehmen, mit denen ein Beteiligungsverhältnis besteht</t>
  </si>
  <si>
    <t>11.2.4 Erträge aus sonstigen Vermögensgegenständen</t>
  </si>
  <si>
    <t>11.2.5 Erträge aus Wertpapieren des Umlaufvermögens</t>
  </si>
  <si>
    <t>11.2.6 Erträge aus Kassenbestand, Guthaben bei der Bundesbank und Kreditinstituten</t>
  </si>
  <si>
    <t>Grundstücksanlagen, Bauten für Transportwesen</t>
  </si>
  <si>
    <t>Verwaltungsgebäude</t>
  </si>
  <si>
    <t>Gleisanlagen, Eisenbahnwagen</t>
  </si>
  <si>
    <t>Geschäftsausstattung (ohne EDV, Werkzeuge/Geräte); Vermittlungseinrichtungen</t>
  </si>
  <si>
    <t>Lagereinrichtung</t>
  </si>
  <si>
    <t>Hardware</t>
  </si>
  <si>
    <t>Software</t>
  </si>
  <si>
    <t>Gasbehälter</t>
  </si>
  <si>
    <t>Gasreinigungsanlagen</t>
  </si>
  <si>
    <t>Leit- und Energietechnik (Erdgasverdichteranlagen)</t>
  </si>
  <si>
    <t>Nebenanlagen (Erdgasverdichteranlagen)</t>
  </si>
  <si>
    <t>Verkehrswege</t>
  </si>
  <si>
    <t>Hausdruckregler/Zählerregler</t>
  </si>
  <si>
    <t>Regeleinrichtungen</t>
  </si>
  <si>
    <t>Sicherheitseinrichtungen (Mess-, Regel- und Zähleranlagen)</t>
  </si>
  <si>
    <t>Leit- und Energietechnik (Mess-, Regel- und Zähleranlagen)</t>
  </si>
  <si>
    <t>Nebenanlagen (Mess-, Regel- und Zähleranlagen)</t>
  </si>
  <si>
    <t>Gebäude (Mess-, Regel- und Zähleranlagen)</t>
  </si>
  <si>
    <t>Werkzeuge/Geräte</t>
  </si>
  <si>
    <t>Leichtfahrzeuge</t>
  </si>
  <si>
    <t>Schwerfahrzeuge</t>
  </si>
  <si>
    <t>Erdgasverdichtung</t>
  </si>
  <si>
    <t>Piping und Armaturen</t>
  </si>
  <si>
    <t>Gasmessanlagen</t>
  </si>
  <si>
    <t>Sicherheitseinrichtungen (Erdgasverdichteranlagen)</t>
  </si>
  <si>
    <t>Armaturen/Armaturenstationen</t>
  </si>
  <si>
    <t>Molchschleusen</t>
  </si>
  <si>
    <t>Gaszähler der Verteilung</t>
  </si>
  <si>
    <t>Messeinrichtungen</t>
  </si>
  <si>
    <t>Verdichter in Gasmischanlagen</t>
  </si>
  <si>
    <t>Fernwirkanlagen</t>
  </si>
  <si>
    <t>Rohrleitungen/HAL Stahl PE ummantelt &lt;= 16 bar</t>
  </si>
  <si>
    <t>Rohrleitungen/HAL Stahl PE ummantelt &gt; 16 bar</t>
  </si>
  <si>
    <t>Rohrleitungen/HAL Stahl kathodisch geschützt &lt;= 16 bar</t>
  </si>
  <si>
    <t>Rohrleitungen/HAL Stahl kathodisch geschützt &gt; 16 bar</t>
  </si>
  <si>
    <t>Rohrleitungen/HAL Stahl bituminiert &lt;= 16 bar</t>
  </si>
  <si>
    <t>Rohrleitungen/HAL Stahl bituminiert &gt; 16 bar</t>
  </si>
  <si>
    <t>Rohrleitungen/HAL Grauguss (&gt; DN 150)</t>
  </si>
  <si>
    <t>Rohrleitungen/HAL Duktiler Guss</t>
  </si>
  <si>
    <t>Rohrleitungen/HAL Polyethylen (PE-HD)</t>
  </si>
  <si>
    <t>Rohrleitungen/HAL Polyvinylchlorid (PVC)</t>
  </si>
  <si>
    <t>Sicherheitseinrichtungen (Rohrleitungen/HAL)</t>
  </si>
  <si>
    <t>NetzId</t>
  </si>
  <si>
    <t>Angaben zur Anlage/Anlagengruppe</t>
  </si>
  <si>
    <t xml:space="preserve">Darlehensspiegel des Gesamtunternehmens </t>
  </si>
  <si>
    <t>Gläubiger</t>
  </si>
  <si>
    <t>Beziehung 
zum Gläubiger</t>
  </si>
  <si>
    <t>Darlehens-/
Finanzierungsart</t>
  </si>
  <si>
    <t>Verwendungszweck gem. Darlehensvertrag</t>
  </si>
  <si>
    <t>Zinssatz zum Zeitpunkt der Aufnahme des Darlehens</t>
  </si>
  <si>
    <t xml:space="preserve">Laufzeit in Jahren
</t>
  </si>
  <si>
    <t xml:space="preserve">Berücksichtigung in Bilanzposition </t>
  </si>
  <si>
    <t>Art der Zuordnung</t>
  </si>
  <si>
    <t xml:space="preserve">Berücksichtigung in GuV-Position </t>
  </si>
  <si>
    <t>D Sachanlagevermögen</t>
  </si>
  <si>
    <t>Netzkosten</t>
  </si>
  <si>
    <t>Position</t>
  </si>
  <si>
    <t>Bilanzpositionen</t>
  </si>
  <si>
    <t>für soziale Abgaben und sonstige Aufwendungen</t>
  </si>
  <si>
    <t>Abschreibungen Immaterielles Anlagevermögen</t>
  </si>
  <si>
    <t>Wartung und Instandsetzung</t>
  </si>
  <si>
    <t>Konzessionsabgaben</t>
  </si>
  <si>
    <t>Mieten, sonstige Pachtzinsen, sonstige Leasingraten, Gebühren und Beiträge</t>
  </si>
  <si>
    <t>Bürobedarf, Drucksachen und Zeitschriften</t>
  </si>
  <si>
    <t>Rechts- und Beratungskosten</t>
  </si>
  <si>
    <t>Sponsoring, Werbung, Spenden</t>
  </si>
  <si>
    <t>Einzelwertberichtigungen</t>
  </si>
  <si>
    <t>Pauschalwertberichtigungen</t>
  </si>
  <si>
    <t>Abschreibungen auf Forderungen</t>
  </si>
  <si>
    <t>Erträge aus Forderungen gegen Unternehmen, mit denen ein Beteiligungsverhältnis besteht</t>
  </si>
  <si>
    <t>gegenüber Unternehmen, mit denen ein Beteiligungsverhältnis besteht</t>
  </si>
  <si>
    <t>gegenüber Kreditinstituten</t>
  </si>
  <si>
    <t>KFZ-Steuer</t>
  </si>
  <si>
    <t>Grundsteuer</t>
  </si>
  <si>
    <t>6.2.2 für soziale Abgaben und sonstige Aufwendungen</t>
  </si>
  <si>
    <t>13.2 gegenüber Unternehmen, mit denen ein Beteiligungsverhältnis besteht</t>
  </si>
  <si>
    <t>13.3 gegenüber Kreditinstituten</t>
  </si>
  <si>
    <t>lfd. Nr.</t>
  </si>
  <si>
    <t xml:space="preserve">Berücksichtigung in Bilanz-Position </t>
  </si>
  <si>
    <t xml:space="preserve">Sonstige Sparten 
davon geschlüsselt  </t>
  </si>
  <si>
    <t xml:space="preserve">Sonstige Sparten 
gesamt
 </t>
  </si>
  <si>
    <t>Gas 
gesamt</t>
  </si>
  <si>
    <t>11.3</t>
  </si>
  <si>
    <t>Berücksichtigung in GuV</t>
  </si>
  <si>
    <t>Elektrizität 
gesamt</t>
  </si>
  <si>
    <t>Elektrizität 
davon geschlüsselt</t>
  </si>
  <si>
    <t>geleistete Anzahlungen auf immaterielle Vermögensgegenstände</t>
  </si>
  <si>
    <t>geleistete Anzahlungen und Anlagen im Bau des Sachanlagevermögens</t>
  </si>
  <si>
    <t>Bezeichnung</t>
  </si>
  <si>
    <t>WAV-Positionen</t>
  </si>
  <si>
    <t>Andere Sonstige Rückstellungen</t>
  </si>
  <si>
    <t>Abschreibungen auf Vermögensgegenstände des Umlaufvermögens und Finanzanlagen</t>
  </si>
  <si>
    <t>11.3 Andere sonstige Zinsen und ähnliche Erträge</t>
  </si>
  <si>
    <t>Beschreibung</t>
  </si>
  <si>
    <t>Tabellenblatt</t>
  </si>
  <si>
    <t>Version</t>
  </si>
  <si>
    <t>Zellbereich</t>
  </si>
  <si>
    <t>alle</t>
  </si>
  <si>
    <t>uR</t>
  </si>
  <si>
    <t>oR</t>
  </si>
  <si>
    <t>Schlüssel</t>
  </si>
  <si>
    <t>B3 Rückstellungsspiegel</t>
  </si>
  <si>
    <t>EHB-Id</t>
  </si>
  <si>
    <t>Betriebsnummer</t>
  </si>
  <si>
    <t>Netznummer</t>
  </si>
  <si>
    <t>GewSt-Hebesatz</t>
  </si>
  <si>
    <t>Geschäftsjahr</t>
  </si>
  <si>
    <t>Erhebungsbogen für</t>
  </si>
  <si>
    <t>Leistung</t>
  </si>
  <si>
    <t>GuV-Position</t>
  </si>
  <si>
    <t>Zuführung - Zinsanteil</t>
  </si>
  <si>
    <t>Verbindlichkeiten ggü. Unternehmen, mit denen ein Beteiligungsverhältnis besteht</t>
  </si>
  <si>
    <t>grundstücksgleiche Rechte</t>
  </si>
  <si>
    <t>Grundstücke</t>
  </si>
  <si>
    <t>weitere Hinzurechnungen</t>
  </si>
  <si>
    <t>weitere Kürzungen</t>
  </si>
  <si>
    <t>Rückstellungen für Konzessionsabgaben</t>
  </si>
  <si>
    <t xml:space="preserve">Anfangs-bestand                 </t>
  </si>
  <si>
    <t>2.1 Vorräte</t>
  </si>
  <si>
    <t>C Überleitung von der handelsrechtlichen Gewinn- und Verlustrechnung</t>
  </si>
  <si>
    <t>B Überleitung von der handelsrechtlichen Bilanz</t>
  </si>
  <si>
    <t>Verbundenes Unternehmen?</t>
  </si>
  <si>
    <t>6.4</t>
  </si>
  <si>
    <t>Erläuterungen im Bericht - Gliederungs-punkt/Seite</t>
  </si>
  <si>
    <t>Sonstige Erlöse</t>
  </si>
  <si>
    <t>15.1</t>
  </si>
  <si>
    <t>15.2</t>
  </si>
  <si>
    <t>15.3</t>
  </si>
  <si>
    <t>6.2.1 für Altersversorgung</t>
  </si>
  <si>
    <t>7.3 Abschreibungen auf Vermögensgegenstände des Umlaufvermögens und Finanzanlagen</t>
  </si>
  <si>
    <t>9 Erträge aus Beteiligungen</t>
  </si>
  <si>
    <t>10 Erträge aus anderen Wertpapieren und Ausleihungen des Finanzanlagevermögens</t>
  </si>
  <si>
    <t>13.1 gegenüber verbundenen Unternehmen</t>
  </si>
  <si>
    <t>14 Steuern vom Einkommen und vom Ertrag</t>
  </si>
  <si>
    <t>15.1 KFZ-Steuer</t>
  </si>
  <si>
    <t>15.2 Grundsteuer</t>
  </si>
  <si>
    <t>15.3 Sonstiges</t>
  </si>
  <si>
    <t>GuV_Sonstige</t>
  </si>
  <si>
    <t>EHB-Id, sofern ein EHB geliefert wurde:</t>
  </si>
  <si>
    <t xml:space="preserve">IV. Informationen über Netzteile, zu denen getrennte Angaben im SAV gemacht werden </t>
  </si>
  <si>
    <t>B2 Darstellung der Hinzurechnungen und Kürzungen in der Bilanz</t>
  </si>
  <si>
    <t>C2 Darstellung der Hinzurechnungen und Kürzungen in der GuV</t>
  </si>
  <si>
    <t>Gewinnvortrag/Verlustvortrag</t>
  </si>
  <si>
    <t>Jahresüberschuss/Jahresfehlbetrag</t>
  </si>
  <si>
    <t>6.5</t>
  </si>
  <si>
    <t>6.6</t>
  </si>
  <si>
    <t>4.3</t>
  </si>
  <si>
    <t>für Altersversorgung</t>
  </si>
  <si>
    <t>Versicherungen</t>
  </si>
  <si>
    <t>Postkosten, Frachtkosten und ähnliche Kosten</t>
  </si>
  <si>
    <t>Reisekosten und Auslösungen</t>
  </si>
  <si>
    <t>Bewirtung und Geschenke</t>
  </si>
  <si>
    <t>Erträge aus Beteiligungen</t>
  </si>
  <si>
    <t>Erträge aus anderen Wertpapieren und Ausleihungen des Finanzanlagevermögens</t>
  </si>
  <si>
    <t>gegenüber verbundenen Unternehmen</t>
  </si>
  <si>
    <t>Aufwendungen für Roh-, Hilfs- und Betriebsstoffe</t>
  </si>
  <si>
    <t>Aufwendungen für bezogene Leistungen</t>
  </si>
  <si>
    <t>6.4 Gewinnvortrag/Verlustvortrag</t>
  </si>
  <si>
    <t>6.5 Kapitalausgleichsposten</t>
  </si>
  <si>
    <t>6.6 Jahresüberschuss/Jahresfehlbetrag</t>
  </si>
  <si>
    <t>Eingabefeld</t>
  </si>
  <si>
    <t>Eingabefeld mit vorgeschlagenen Wert, überschreibbar</t>
  </si>
  <si>
    <t>Berechnung</t>
  </si>
  <si>
    <t>Berechnung auf anderen Tabellenblatt</t>
  </si>
  <si>
    <t>Farblegende</t>
  </si>
  <si>
    <t>Vertrags-datum</t>
  </si>
  <si>
    <t>Nicht auszufüllen</t>
  </si>
  <si>
    <t>Zuführung - Zweckanteil</t>
  </si>
  <si>
    <t>9 Sonderposten mit Rücklageanteil</t>
  </si>
  <si>
    <t>10.1 Rückstellungen für Pensionen und ähnliche Verpflichtungen</t>
  </si>
  <si>
    <t>10.2 Steuerrückstellungen</t>
  </si>
  <si>
    <t>10.3 sonstige Rückstellungen</t>
  </si>
  <si>
    <t>11.4</t>
  </si>
  <si>
    <t>11.5</t>
  </si>
  <si>
    <t>11.6</t>
  </si>
  <si>
    <t>11.7</t>
  </si>
  <si>
    <t>11.8</t>
  </si>
  <si>
    <t>11.1 Anleihen, davon konvertibel</t>
  </si>
  <si>
    <t>11.2 Verbindlichkeiten gegenüber Kreditinstituten</t>
  </si>
  <si>
    <t>11.3 erhaltene Anzahlungen auf Bestellungen</t>
  </si>
  <si>
    <t>11.4 Verbindlichkeiten aus Lieferungen und Leistungen</t>
  </si>
  <si>
    <t>11.5 Verbindlichkeiten aus der Annahme gezogener Wechsel und der Ausstellung eigener Wechsel</t>
  </si>
  <si>
    <t>11.6 Verbindlichkeiten gegenüber verbundenen Unternehmen</t>
  </si>
  <si>
    <t>11.7 Verbindlichkeiten ggü. Unternehmen, mit denen ein Beteiligungsverhältnis besteht</t>
  </si>
  <si>
    <t>11.8 sonstige Verbindlichkeiten</t>
  </si>
  <si>
    <t>12 Rechnungsabgrenzungsposten</t>
  </si>
  <si>
    <t>13 Passive latente Steuern</t>
  </si>
  <si>
    <t>14 Kapitalausgleichsposten</t>
  </si>
  <si>
    <t>Sonderposten für Investitionszuschüsse</t>
  </si>
  <si>
    <t>1.3.4 Ausleihungen an Unternehmen, mit denen ein Beteiligungsverhältnis besteht</t>
  </si>
  <si>
    <t>davon Verbindlichkeiten gegenüber Netzkunden</t>
  </si>
  <si>
    <t>Netzbetreiber/Pächter</t>
  </si>
  <si>
    <t>Zuordnung zum Tätigkeitsbereich Gasverteilung (Netz) vor Hinzurechnungen und Kürzungen</t>
  </si>
  <si>
    <t>Sparte Wasserstoff nach Tätigkeitsbereichen</t>
  </si>
  <si>
    <t>Sonstige Aktivitäten in der Sparte Wasserstoff gesamt</t>
  </si>
  <si>
    <t>Sonstige Aktivitäten in der Sparte Wasserstoff davon geschlüsselt</t>
  </si>
  <si>
    <t>Wasserstoffnetz davon geschlüsselt</t>
  </si>
  <si>
    <t>Wasserstoffnetz gesamt</t>
  </si>
  <si>
    <t>Überleitung Wasserstoffnetz</t>
  </si>
  <si>
    <t>Ist-Kosten 2021</t>
  </si>
  <si>
    <t>Plankosten 2023</t>
  </si>
  <si>
    <t>Zuschüsse aus Fördermitteln nach §3 Abs. 1 WasserstoffNEV</t>
  </si>
  <si>
    <t>sonstige Investitionszuschüsse</t>
  </si>
  <si>
    <t>Erträge aus der Auflösung von Netzanschlussbeiträgen und BKZ</t>
  </si>
  <si>
    <t>Auflösung von Zuschüssen aus Fördermitteln nach §3 Abs. 1 WasserstoffNEV</t>
  </si>
  <si>
    <t>Auflösung von sonstigen Investitionszuschüsse</t>
  </si>
  <si>
    <t>4.4</t>
  </si>
  <si>
    <t>4.5</t>
  </si>
  <si>
    <t>Umsatzerlöse aus Netzentgelten Wasserstoff</t>
  </si>
  <si>
    <t>AnlagenId</t>
  </si>
  <si>
    <t>Altanlage</t>
  </si>
  <si>
    <t>Test</t>
  </si>
  <si>
    <t>erstmaliges historisches Anschaffungsjahr</t>
  </si>
  <si>
    <t>zu berücksichtigende Restwert im Anfangsbestand</t>
  </si>
  <si>
    <t>Restwert am Ende des Vorjahres [aus alter Prüfung]</t>
  </si>
  <si>
    <t>Abschreibnung</t>
  </si>
  <si>
    <t>Restwert im Anfangsbestand</t>
  </si>
  <si>
    <t>Restwert im Endbestand</t>
  </si>
  <si>
    <t>D2 Investitionszuschüssen, Baukostenzuschüssen und Netzanschlusskostenbeiträgen nach §3 Abs. 1, §4 und §5 WasserstoffNEV</t>
  </si>
  <si>
    <t>ZuschussId</t>
  </si>
  <si>
    <t>Art</t>
  </si>
  <si>
    <t>Aufwendungen für durch Dritte erbrachte Betriebsführung, Wartung und Instandhaltung (Dienstleistungskosten)</t>
  </si>
  <si>
    <t>für Zinsen und Gebühren für Cash-Pooling</t>
  </si>
  <si>
    <t>13.5</t>
  </si>
  <si>
    <t>Erträge aus Forderungen gegenüber verbundenen Unternehmen</t>
  </si>
  <si>
    <t>Erträge aus Cash-Pooling-Vereinbarungen</t>
  </si>
  <si>
    <t>11.2.7</t>
  </si>
  <si>
    <t>Ist-Verbindlichkeiten gesamt  (nach Hinzurechn./Kürzung)</t>
  </si>
  <si>
    <t>Suffix</t>
  </si>
  <si>
    <t>2. Verbindlichkeiten aus Netzentgelten (Ist- und Plan-Bestände)</t>
  </si>
  <si>
    <t>Übernommen aus Gasnetz</t>
  </si>
  <si>
    <t>Ja</t>
  </si>
  <si>
    <t>Nein</t>
  </si>
  <si>
    <t>geleistete Anzahlungen des immateriellen Vermögens</t>
  </si>
  <si>
    <t>Anlagen im Bau/geleistete Anzahlungen des Sachanlagevermögens</t>
  </si>
  <si>
    <t>keine</t>
  </si>
  <si>
    <t>Nutzungsdauer unterer Rand</t>
  </si>
  <si>
    <t>Erhebungsbogen für Wasserstoffnetzbetreiber nach § 6 Abs. 1 ARegV i.V.m. § 28 ff. GasNEV</t>
  </si>
  <si>
    <t>Angaben zum Jahr, für das Angaben gemacht werden</t>
  </si>
  <si>
    <t>Frontjahr</t>
  </si>
  <si>
    <t>Istjahr</t>
  </si>
  <si>
    <t>Restwert im Endbestand des Istjahres</t>
  </si>
  <si>
    <t>zu berücksichtigende Restwert im Anfangsbestand des Istjahres</t>
  </si>
  <si>
    <t>Abschreibung im Istjahr</t>
  </si>
  <si>
    <t>TNW-Faktor</t>
  </si>
  <si>
    <t xml:space="preserve">Gewebliche Betriebs-gebäude </t>
  </si>
  <si>
    <t xml:space="preserve">Ortskanäle </t>
  </si>
  <si>
    <t xml:space="preserve">Rohrleitungen aus Stahl </t>
  </si>
  <si>
    <t xml:space="preserve">Erzeuger-preise für gewerbliche Produkte </t>
  </si>
  <si>
    <t>Reihe Nr.</t>
  </si>
  <si>
    <t xml:space="preserve">Jahr </t>
  </si>
  <si>
    <t>Indexreihe gemäß § 6a Abs. 1 und 2 Nr.1 (Verkettung bis 1942)</t>
  </si>
  <si>
    <t>Indexreihe gemäß § 6a Abs. 1 und 2 Nr.2 (Verkettung bis 1942)</t>
  </si>
  <si>
    <t>Indexreihe gemäß § 6a Abs. 1 und 2 Nr.3 (Verkettung bis 1949)</t>
  </si>
  <si>
    <t>Indexreihe gemäß § 6a Abs. 1 und 2 Nr.4 (Verkettung bis 1949)</t>
  </si>
  <si>
    <t>TNWFaktoren</t>
  </si>
  <si>
    <t>TNW-Reihe</t>
  </si>
  <si>
    <t>Übernommene Anlage</t>
  </si>
  <si>
    <t>1.4</t>
  </si>
  <si>
    <t>1.1 Umsatzerlöse aus Netzentgelten Wasserstoff</t>
  </si>
  <si>
    <t>1.2 Umsatzerlöse aus Netzentgelten Gas</t>
  </si>
  <si>
    <t>1.3 Umsatzerlöse aus Netzentgelten Strom</t>
  </si>
  <si>
    <t>1.4 Sonstige Erlöse</t>
  </si>
  <si>
    <t>4.1 Erträge aus der Auflösung von Netzanschlussbeiträgen und BKZ</t>
  </si>
  <si>
    <t>4.2 Auflösung von sonstigen Investitionszuschüsse</t>
  </si>
  <si>
    <t>4.3 Auflösung von Zuschüssen aus Fördermitteln nach §3 Abs. 1 WasserstoffNEV</t>
  </si>
  <si>
    <t>4.4 Erträge aus Fördermitteln nach §3 Abs. 2 WasserstoffNEV (kein Abzugskapital)</t>
  </si>
  <si>
    <t>4.5 Andere sonstige Erträge</t>
  </si>
  <si>
    <t>5.1 Aufwendungen für Roh-, Hilfs- und Betriebsstoffe</t>
  </si>
  <si>
    <t>5.2.3 Aufwendungen für durch Dritte erbrachte Betriebsführung, Wartung und Instandhaltung (Dienstleistungskosten)</t>
  </si>
  <si>
    <t>5.2.4 Sonstiges</t>
  </si>
  <si>
    <t>7.1 Abschreibungen Immaterielles Anlagevermögen</t>
  </si>
  <si>
    <t>8.1 Wartung und Instandsetzung</t>
  </si>
  <si>
    <t>8.2 Konzessionsabgaben</t>
  </si>
  <si>
    <t>8.3 Mieten, sonstige Pachtzinsen, sonstige Leasingraten, Gebühren und Beiträge</t>
  </si>
  <si>
    <t>8.4 Versicherungen</t>
  </si>
  <si>
    <t>8.5 Bürobedarf, Drucksachen und Zeitschriften</t>
  </si>
  <si>
    <t>8.6 Postkosten, Frachtkosten und ähnliche Kosten</t>
  </si>
  <si>
    <t>8.7 Rechts- und Beratungskosten</t>
  </si>
  <si>
    <t>8.8 Sponsoring, Werbung, Spenden</t>
  </si>
  <si>
    <t>8.9 Reisekosten und Auslösungen</t>
  </si>
  <si>
    <t>8.10 Bewirtung und Geschenke</t>
  </si>
  <si>
    <t>8.11 Einzelwertberichtigungen</t>
  </si>
  <si>
    <t>8.12 Pauschalwertberichtigungen</t>
  </si>
  <si>
    <t>8.13 Abschreibungen auf Forderungen</t>
  </si>
  <si>
    <t>8.14 Sonstiges</t>
  </si>
  <si>
    <t>11.1 Erträge aus Finanzanlagen</t>
  </si>
  <si>
    <t>11.2.2 Erträge aus Forderungen gegenüber verbundenen Unternehmen</t>
  </si>
  <si>
    <t>11.2.7 Erträge aus Cash-Pooling-Vereinbarungen</t>
  </si>
  <si>
    <t>12 Abschreibungen auf Finanzanlagen und auf Wertpapiere des Umlaufvermögens</t>
  </si>
  <si>
    <t>13.4 für Zinsen und Gebühren für Cash-Pooling</t>
  </si>
  <si>
    <t>13.5 Sonstiges</t>
  </si>
  <si>
    <t>Hinzurechnung (+) 
Kürzung (-)</t>
  </si>
  <si>
    <t>Sparten</t>
  </si>
  <si>
    <t>C1 Angaben über Aufwands- und Ertragspositionen</t>
  </si>
  <si>
    <t>Wasserstoff gesamt</t>
  </si>
  <si>
    <t>Wasserstoff davon geschlüsselt</t>
  </si>
  <si>
    <t>Sonstige Aktivi-täten in der Sparte Wasserstoff davon geschlüsselt</t>
  </si>
  <si>
    <t>2.2 Forderungen und sonstige Vermögensgegenstände</t>
  </si>
  <si>
    <t>2.3 Wertpapiere</t>
  </si>
  <si>
    <t>6.3 Gewinnrücklagen</t>
  </si>
  <si>
    <t>8.1 Zuschüsse aus Fördermitteln nach §3 Abs. 1 WasserstoffNEV</t>
  </si>
  <si>
    <t>8.3 sonstige Investitionszuschüsse</t>
  </si>
  <si>
    <t>Ist-Ansätze</t>
  </si>
  <si>
    <t>Plan-Ansätze</t>
  </si>
  <si>
    <t>Erhaltene Baukostenzuschüsse und Netzanschlusskosten</t>
  </si>
  <si>
    <t>7 Erhaltene Baukostenzuschüsse und Netzanschlusskosten</t>
  </si>
  <si>
    <t>übernom-mener Netzteil</t>
  </si>
  <si>
    <t>Zugangsjahr</t>
  </si>
  <si>
    <t>zu Anschaffungs- und Herstellungskosten</t>
  </si>
  <si>
    <t>zu Tagesneuwerten</t>
  </si>
  <si>
    <t>(Nach)Aktivierung im Jahr 2023</t>
  </si>
  <si>
    <t>Restwert am Ende des Vorjahres [aus letzter Prüfung]</t>
  </si>
  <si>
    <t>Angaben zu den Anschaffungs- und Herstellungskosten</t>
  </si>
  <si>
    <t>BKZ_Arten</t>
  </si>
  <si>
    <t>Unterer Rand GasNEV</t>
  </si>
  <si>
    <t>Standard-nutzungs-dauer</t>
  </si>
  <si>
    <t>D1 Nutzungsdauern des Anlagevermögens</t>
  </si>
  <si>
    <t>Zuschüsse aus Fördermitteln nach §3 Abs. 2 WasserstoffNEV</t>
  </si>
  <si>
    <t>1. Forderungen und sonstige Vermögensgegenstände (Istbestände)</t>
  </si>
  <si>
    <t>8.2 Zuschüsse aus Fördermitteln nach §3 Abs. 2 WasserstoffNEV</t>
  </si>
  <si>
    <t>sonstige Vermögensgegenstände</t>
  </si>
  <si>
    <t>sonstige Forderungen</t>
  </si>
  <si>
    <t>Forderungen aus Netzentgelten</t>
  </si>
  <si>
    <t xml:space="preserve">B1 Angaben zu ausgewählten Bilanzpositionen </t>
  </si>
  <si>
    <t>B4 Darlehensspiegel 2021</t>
  </si>
  <si>
    <t>Zinssatz 2021</t>
  </si>
  <si>
    <t>Restschuld zum
 01.01.2021</t>
  </si>
  <si>
    <t>Tilgung in 2021</t>
  </si>
  <si>
    <t>Restschuld 
31.12.2021</t>
  </si>
  <si>
    <t>Zinsen in 2021</t>
  </si>
  <si>
    <t>Restschuld 01.01.2021</t>
  </si>
  <si>
    <t>Restschuld 31.12.2021</t>
  </si>
  <si>
    <t>Erträge aus Fördermitteln nach §3 Abs. 2 WasserstoffNEV</t>
  </si>
  <si>
    <t>UVArten</t>
  </si>
  <si>
    <t>Planzugang 2022</t>
  </si>
  <si>
    <t>Planzugang 2023</t>
  </si>
  <si>
    <t>Restauflösungsdauer zu Beginn des Istjahres</t>
  </si>
  <si>
    <t>Restauflösungsdauer 2022</t>
  </si>
  <si>
    <t>Restauflösungsdauer 2023</t>
  </si>
  <si>
    <t>2a</t>
  </si>
  <si>
    <t>Musterstadt-Netz</t>
  </si>
  <si>
    <t>finale Version</t>
  </si>
  <si>
    <t>Maßgeblich für die Befüllung des Erhebungsbogens sind die Vorgaben des Hinweispapiers</t>
  </si>
  <si>
    <t>A_Stammdaten</t>
  </si>
  <si>
    <t>u.a. A1, A3</t>
  </si>
  <si>
    <t>redaktionelle Anpassungen</t>
  </si>
  <si>
    <t>B_Bilanz</t>
  </si>
  <si>
    <t>Spalte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</si>
</sst>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\ _€_-;\-* #,##0\ _€_-;_-* &quot;-&quot;\ _€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_-* #,##0.0000\ _€_-;\-* #,##0.0000\ _€_-;_-* &quot;-&quot;\ _€_-;_-@_-"/>
    <numFmt numFmtId="168" formatCode="0.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3F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lightUp">
        <bgColor theme="0"/>
      </patternFill>
    </fill>
    <fill>
      <patternFill patternType="solid">
        <fgColor theme="5" tint="0.79998168889431442"/>
        <bgColor indexed="65"/>
      </patternFill>
    </fill>
    <fill>
      <patternFill patternType="lightUp"/>
    </fill>
    <fill>
      <patternFill patternType="solid">
        <fgColor theme="5" tint="0.59999389629810485"/>
        <bgColor indexed="65"/>
      </patternFill>
    </fill>
    <fill>
      <patternFill patternType="gray0625">
        <bgColor theme="5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/>
      <top/>
      <bottom/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rgb="FF3F3F3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3F3F3F"/>
      </bottom>
      <diagonal/>
    </border>
    <border>
      <left style="thick">
        <color theme="4" tint="-0.499984740745262"/>
      </left>
      <right style="thick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 style="thick">
        <color theme="4" tint="-0.499984740745262"/>
      </right>
      <top style="thin">
        <color rgb="FF3F3F3F"/>
      </top>
      <bottom style="thick">
        <color theme="4" tint="-0.499984740745262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auto="1"/>
      </top>
      <bottom style="thin">
        <color rgb="FF3F3F3F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3F3F3F"/>
      </left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ck">
        <color theme="3"/>
      </left>
      <right style="thick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/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ck">
        <color theme="3"/>
      </bottom>
      <diagonal/>
    </border>
    <border>
      <left style="thick">
        <color theme="4" tint="-0.499984740745262"/>
      </left>
      <right style="thick">
        <color theme="4" tint="-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 style="thin">
        <color rgb="FF3F3F3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/>
      <bottom/>
      <diagonal/>
    </border>
    <border>
      <left style="thick">
        <color theme="3"/>
      </left>
      <right style="thick">
        <color theme="3"/>
      </right>
      <top style="thin">
        <color rgb="FF3F3F3F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3"/>
      </left>
      <right style="thick">
        <color auto="1"/>
      </right>
      <top style="thick">
        <color theme="3"/>
      </top>
      <bottom style="thin">
        <color rgb="FF3F3F3F"/>
      </bottom>
      <diagonal/>
    </border>
    <border>
      <left style="thick">
        <color theme="3"/>
      </left>
      <right style="thick">
        <color auto="1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ck">
        <color auto="1"/>
      </right>
      <top/>
      <bottom/>
      <diagonal/>
    </border>
    <border>
      <left style="thick">
        <color theme="3"/>
      </left>
      <right style="thick">
        <color auto="1"/>
      </right>
      <top style="thin">
        <color rgb="FF3F3F3F"/>
      </top>
      <bottom style="thin">
        <color indexed="64"/>
      </bottom>
      <diagonal/>
    </border>
    <border>
      <left style="thick">
        <color theme="3"/>
      </left>
      <right style="thick">
        <color auto="1"/>
      </right>
      <top style="thin">
        <color indexed="64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ck">
        <color auto="1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ck">
        <color auto="1"/>
      </bottom>
      <diagonal/>
    </border>
    <border>
      <left style="thick">
        <color theme="3"/>
      </left>
      <right style="thick">
        <color auto="1"/>
      </right>
      <top style="thin">
        <color indexed="64"/>
      </top>
      <bottom style="thick">
        <color auto="1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164" fontId="2" fillId="2" borderId="1" applyAlignment="0" applyProtection="0"/>
    <xf numFmtId="164" fontId="3" fillId="2" borderId="2" applyAlignment="0" applyProtection="0"/>
    <xf numFmtId="0" fontId="9" fillId="5" borderId="0" applyNumberFormat="0" applyBorder="0" applyAlignment="0" applyProtection="0"/>
    <xf numFmtId="0" fontId="1" fillId="7" borderId="0" applyNumberFormat="0" applyBorder="0" applyAlignment="0" applyProtection="0"/>
    <xf numFmtId="164" fontId="1" fillId="9" borderId="13">
      <alignment horizontal="left" vertical="center"/>
      <protection locked="0"/>
    </xf>
    <xf numFmtId="164" fontId="1" fillId="9" borderId="2">
      <alignment horizontal="left" vertical="center"/>
      <protection locked="0"/>
    </xf>
    <xf numFmtId="164" fontId="15" fillId="12" borderId="0">
      <alignment horizontal="left" vertical="center"/>
    </xf>
    <xf numFmtId="164" fontId="6" fillId="12" borderId="0">
      <alignment horizontal="left" vertical="center"/>
    </xf>
    <xf numFmtId="164" fontId="6" fillId="11" borderId="0">
      <alignment horizontal="left" vertical="center"/>
    </xf>
    <xf numFmtId="0" fontId="16" fillId="0" borderId="0"/>
  </cellStyleXfs>
  <cellXfs count="408">
    <xf numFmtId="0" fontId="0" fillId="0" borderId="0" xfId="0"/>
    <xf numFmtId="0" fontId="6" fillId="0" borderId="0" xfId="0" applyFont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/>
    <xf numFmtId="0" fontId="6" fillId="0" borderId="0" xfId="0" applyFont="1" applyFill="1" applyProtection="1"/>
    <xf numFmtId="0" fontId="5" fillId="0" borderId="2" xfId="0" applyFont="1" applyFill="1" applyBorder="1" applyAlignment="1" applyProtection="1">
      <alignment horizontal="left" vertical="center" wrapText="1"/>
    </xf>
    <xf numFmtId="165" fontId="6" fillId="0" borderId="0" xfId="0" applyNumberFormat="1" applyFont="1" applyFill="1" applyBorder="1" applyProtection="1"/>
    <xf numFmtId="165" fontId="6" fillId="0" borderId="0" xfId="0" applyNumberFormat="1" applyFont="1" applyFill="1" applyProtection="1"/>
    <xf numFmtId="165" fontId="5" fillId="0" borderId="0" xfId="0" applyNumberFormat="1" applyFont="1" applyFill="1" applyBorder="1" applyAlignment="1" applyProtection="1"/>
    <xf numFmtId="165" fontId="5" fillId="0" borderId="0" xfId="0" applyNumberFormat="1" applyFont="1" applyFill="1" applyBorder="1" applyAlignment="1" applyProtection="1">
      <alignment wrapText="1"/>
    </xf>
    <xf numFmtId="165" fontId="5" fillId="0" borderId="0" xfId="0" applyNumberFormat="1" applyFont="1" applyFill="1" applyBorder="1" applyAlignment="1" applyProtection="1">
      <alignment wrapText="1"/>
    </xf>
    <xf numFmtId="0" fontId="6" fillId="0" borderId="0" xfId="0" applyFont="1" applyBorder="1" applyProtection="1"/>
    <xf numFmtId="0" fontId="6" fillId="0" borderId="12" xfId="0" applyFont="1" applyBorder="1" applyAlignment="1" applyProtection="1"/>
    <xf numFmtId="0" fontId="6" fillId="0" borderId="12" xfId="0" applyFont="1" applyBorder="1" applyProtection="1"/>
    <xf numFmtId="0" fontId="6" fillId="0" borderId="0" xfId="0" applyFont="1" applyBorder="1" applyProtection="1"/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Border="1" applyProtection="1"/>
    <xf numFmtId="0" fontId="5" fillId="0" borderId="0" xfId="0" applyFont="1" applyFill="1" applyBorder="1" applyAlignment="1" applyProtection="1"/>
    <xf numFmtId="0" fontId="6" fillId="0" borderId="0" xfId="0" applyFont="1" applyBorder="1" applyAlignment="1" applyProtection="1"/>
    <xf numFmtId="0" fontId="13" fillId="0" borderId="0" xfId="0" applyFont="1" applyBorder="1" applyAlignment="1" applyProtection="1">
      <alignment horizontal="left"/>
    </xf>
    <xf numFmtId="0" fontId="5" fillId="0" borderId="2" xfId="0" applyFont="1" applyFill="1" applyBorder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6" fillId="0" borderId="2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horizontal="centerContinuous" vertical="center"/>
    </xf>
    <xf numFmtId="9" fontId="2" fillId="2" borderId="16" xfId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left" vertical="center"/>
    </xf>
    <xf numFmtId="0" fontId="13" fillId="0" borderId="0" xfId="0" applyFont="1" applyProtection="1"/>
    <xf numFmtId="0" fontId="7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49" fontId="5" fillId="0" borderId="5" xfId="0" applyNumberFormat="1" applyFont="1" applyFill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 wrapText="1"/>
    </xf>
    <xf numFmtId="0" fontId="0" fillId="0" borderId="0" xfId="0" applyProtection="1"/>
    <xf numFmtId="0" fontId="6" fillId="0" borderId="0" xfId="0" applyFont="1" applyFill="1" applyProtection="1"/>
    <xf numFmtId="166" fontId="5" fillId="8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Protection="1"/>
    <xf numFmtId="0" fontId="11" fillId="0" borderId="0" xfId="0" applyFont="1" applyProtection="1"/>
    <xf numFmtId="0" fontId="0" fillId="0" borderId="2" xfId="0" applyBorder="1" applyAlignment="1" applyProtection="1">
      <alignment horizontal="left" vertical="center"/>
    </xf>
    <xf numFmtId="0" fontId="0" fillId="0" borderId="2" xfId="0" applyBorder="1" applyAlignment="1" applyProtection="1"/>
    <xf numFmtId="0" fontId="0" fillId="0" borderId="0" xfId="0" applyFill="1" applyProtection="1"/>
    <xf numFmtId="0" fontId="6" fillId="0" borderId="0" xfId="0" applyFont="1" applyFill="1" applyProtection="1"/>
    <xf numFmtId="166" fontId="6" fillId="0" borderId="0" xfId="0" applyNumberFormat="1" applyFont="1" applyFill="1" applyProtection="1"/>
    <xf numFmtId="0" fontId="8" fillId="0" borderId="0" xfId="0" applyFont="1" applyProtection="1"/>
    <xf numFmtId="164" fontId="2" fillId="2" borderId="1" xfId="2" applyNumberFormat="1" applyAlignment="1" applyProtection="1">
      <alignment vertical="center"/>
    </xf>
    <xf numFmtId="164" fontId="2" fillId="2" borderId="16" xfId="2" applyNumberFormat="1" applyBorder="1" applyAlignment="1" applyProtection="1">
      <alignment vertical="center"/>
    </xf>
    <xf numFmtId="0" fontId="0" fillId="0" borderId="2" xfId="0" applyBorder="1" applyProtection="1"/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8" fillId="0" borderId="0" xfId="0" applyFont="1"/>
    <xf numFmtId="0" fontId="0" fillId="0" borderId="2" xfId="0" applyBorder="1"/>
    <xf numFmtId="0" fontId="14" fillId="0" borderId="2" xfId="0" applyFont="1" applyBorder="1" applyProtection="1"/>
    <xf numFmtId="0" fontId="0" fillId="0" borderId="0" xfId="0" applyAlignment="1" applyProtection="1"/>
    <xf numFmtId="0" fontId="5" fillId="0" borderId="0" xfId="0" applyFont="1" applyFill="1" applyAlignment="1" applyProtection="1">
      <alignment vertical="center"/>
    </xf>
    <xf numFmtId="0" fontId="6" fillId="0" borderId="0" xfId="0" applyFont="1" applyFill="1" applyProtection="1"/>
    <xf numFmtId="0" fontId="0" fillId="0" borderId="0" xfId="0" applyAlignment="1" applyProtection="1">
      <alignment horizontal="left" vertical="center"/>
    </xf>
    <xf numFmtId="164" fontId="1" fillId="9" borderId="2" xfId="7">
      <alignment horizontal="left" vertical="center"/>
      <protection locked="0"/>
    </xf>
    <xf numFmtId="164" fontId="1" fillId="9" borderId="2" xfId="7" applyAlignment="1">
      <alignment horizontal="center" vertical="center"/>
      <protection locked="0"/>
    </xf>
    <xf numFmtId="164" fontId="0" fillId="9" borderId="2" xfId="7" applyFont="1">
      <alignment horizontal="left" vertical="center"/>
      <protection locked="0"/>
    </xf>
    <xf numFmtId="10" fontId="1" fillId="9" borderId="2" xfId="1" applyNumberFormat="1" applyFill="1" applyBorder="1" applyAlignment="1" applyProtection="1">
      <alignment horizontal="right" vertical="center"/>
      <protection locked="0"/>
    </xf>
    <xf numFmtId="164" fontId="1" fillId="10" borderId="2" xfId="7" applyFill="1">
      <alignment horizontal="left" vertical="center"/>
      <protection locked="0"/>
    </xf>
    <xf numFmtId="164" fontId="0" fillId="9" borderId="2" xfId="7" applyFont="1" applyAlignment="1">
      <alignment horizontal="center" vertical="center"/>
      <protection locked="0"/>
    </xf>
    <xf numFmtId="0" fontId="1" fillId="9" borderId="2" xfId="7" applyNumberFormat="1" applyAlignment="1">
      <alignment horizontal="right" vertical="center" indent="2"/>
      <protection locked="0"/>
    </xf>
    <xf numFmtId="0" fontId="6" fillId="5" borderId="2" xfId="4" applyFont="1" applyBorder="1" applyAlignment="1" applyProtection="1">
      <alignment horizontal="left" vertical="center"/>
    </xf>
    <xf numFmtId="0" fontId="6" fillId="5" borderId="2" xfId="4" applyFont="1" applyBorder="1" applyAlignment="1" applyProtection="1">
      <alignment horizontal="left" vertical="center" wrapText="1"/>
    </xf>
    <xf numFmtId="9" fontId="1" fillId="9" borderId="2" xfId="1" applyFill="1" applyBorder="1" applyAlignment="1" applyProtection="1">
      <alignment horizontal="right" vertical="center"/>
      <protection locked="0"/>
    </xf>
    <xf numFmtId="14" fontId="1" fillId="9" borderId="2" xfId="7" applyNumberFormat="1" applyAlignment="1">
      <alignment horizontal="right" vertical="center"/>
      <protection locked="0"/>
    </xf>
    <xf numFmtId="0" fontId="1" fillId="9" borderId="2" xfId="7" applyNumberFormat="1">
      <alignment horizontal="left" vertical="center"/>
      <protection locked="0"/>
    </xf>
    <xf numFmtId="0" fontId="0" fillId="0" borderId="0" xfId="0"/>
    <xf numFmtId="164" fontId="15" fillId="12" borderId="4" xfId="8" applyBorder="1">
      <alignment horizontal="left" vertical="center"/>
    </xf>
    <xf numFmtId="164" fontId="15" fillId="12" borderId="5" xfId="8" applyBorder="1">
      <alignment horizontal="left" vertical="center"/>
    </xf>
    <xf numFmtId="164" fontId="6" fillId="11" borderId="2" xfId="10" applyBorder="1">
      <alignment horizontal="left" vertical="center"/>
    </xf>
    <xf numFmtId="164" fontId="6" fillId="11" borderId="2" xfId="10" applyBorder="1" applyAlignment="1">
      <alignment horizontal="left" vertical="center" wrapText="1"/>
    </xf>
    <xf numFmtId="164" fontId="15" fillId="12" borderId="4" xfId="8" applyBorder="1" applyAlignment="1">
      <alignment vertical="center"/>
    </xf>
    <xf numFmtId="164" fontId="15" fillId="12" borderId="13" xfId="8" applyBorder="1" applyAlignment="1">
      <alignment vertical="center"/>
    </xf>
    <xf numFmtId="164" fontId="6" fillId="11" borderId="2" xfId="10" applyBorder="1" applyAlignment="1">
      <alignment horizontal="center" vertical="center" wrapText="1"/>
    </xf>
    <xf numFmtId="164" fontId="15" fillId="12" borderId="13" xfId="8" applyBorder="1">
      <alignment horizontal="left" vertical="center"/>
    </xf>
    <xf numFmtId="164" fontId="6" fillId="12" borderId="4" xfId="9" applyBorder="1" applyAlignment="1">
      <alignment horizontal="left" vertical="center" wrapText="1"/>
    </xf>
    <xf numFmtId="164" fontId="15" fillId="12" borderId="4" xfId="8" applyBorder="1">
      <alignment horizontal="left" vertical="center"/>
    </xf>
    <xf numFmtId="164" fontId="15" fillId="12" borderId="5" xfId="8" applyBorder="1">
      <alignment horizontal="left" vertical="center"/>
    </xf>
    <xf numFmtId="164" fontId="15" fillId="12" borderId="13" xfId="8" applyBorder="1">
      <alignment horizontal="left" vertical="center"/>
    </xf>
    <xf numFmtId="164" fontId="1" fillId="9" borderId="2" xfId="7" applyBorder="1">
      <alignment horizontal="left" vertical="center"/>
      <protection locked="0"/>
    </xf>
    <xf numFmtId="0" fontId="6" fillId="0" borderId="0" xfId="0" applyFont="1" applyFill="1" applyBorder="1" applyAlignment="1" applyProtection="1">
      <alignment vertical="center"/>
    </xf>
    <xf numFmtId="1" fontId="6" fillId="5" borderId="2" xfId="4" applyNumberFormat="1" applyFont="1" applyBorder="1" applyAlignment="1" applyProtection="1">
      <alignment horizontal="left" vertical="center" wrapText="1"/>
    </xf>
    <xf numFmtId="0" fontId="14" fillId="0" borderId="0" xfId="0" applyFont="1"/>
    <xf numFmtId="0" fontId="15" fillId="0" borderId="0" xfId="0" applyFont="1" applyFill="1" applyBorder="1" applyAlignment="1" applyProtection="1">
      <alignment vertical="center" wrapText="1"/>
    </xf>
    <xf numFmtId="164" fontId="6" fillId="11" borderId="0" xfId="10">
      <alignment horizontal="left" vertical="center"/>
    </xf>
    <xf numFmtId="164" fontId="4" fillId="12" borderId="2" xfId="8" applyFont="1" applyBorder="1" applyAlignment="1">
      <alignment horizontal="center" vertical="center" wrapText="1"/>
    </xf>
    <xf numFmtId="0" fontId="4" fillId="12" borderId="2" xfId="8" applyNumberFormat="1" applyFont="1" applyBorder="1" applyAlignment="1">
      <alignment horizontal="center" vertical="center" wrapText="1"/>
    </xf>
    <xf numFmtId="164" fontId="6" fillId="11" borderId="4" xfId="10" applyBorder="1">
      <alignment horizontal="left" vertical="center"/>
    </xf>
    <xf numFmtId="164" fontId="6" fillId="11" borderId="13" xfId="10" applyBorder="1">
      <alignment horizontal="left" vertical="center"/>
    </xf>
    <xf numFmtId="164" fontId="6" fillId="11" borderId="5" xfId="10" applyBorder="1">
      <alignment horizontal="left" vertical="center"/>
    </xf>
    <xf numFmtId="164" fontId="2" fillId="2" borderId="1" xfId="2" applyAlignment="1">
      <alignment horizontal="left" vertical="center"/>
    </xf>
    <xf numFmtId="164" fontId="2" fillId="2" borderId="22" xfId="2" applyBorder="1" applyAlignment="1">
      <alignment horizontal="left" vertical="center"/>
    </xf>
    <xf numFmtId="164" fontId="6" fillId="11" borderId="8" xfId="10" applyBorder="1" applyAlignment="1">
      <alignment horizontal="left" vertical="center" wrapText="1"/>
    </xf>
    <xf numFmtId="164" fontId="15" fillId="12" borderId="5" xfId="8" applyBorder="1" applyAlignment="1">
      <alignment vertical="center"/>
    </xf>
    <xf numFmtId="164" fontId="15" fillId="12" borderId="4" xfId="8" applyBorder="1">
      <alignment horizontal="left" vertical="center"/>
    </xf>
    <xf numFmtId="164" fontId="15" fillId="12" borderId="5" xfId="8" applyBorder="1">
      <alignment horizontal="left" vertical="center"/>
    </xf>
    <xf numFmtId="164" fontId="6" fillId="12" borderId="2" xfId="9" applyBorder="1" applyAlignment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left" vertical="center"/>
    </xf>
    <xf numFmtId="0" fontId="6" fillId="12" borderId="2" xfId="9" applyNumberFormat="1" applyBorder="1" applyAlignment="1">
      <alignment horizontal="left" vertical="center" wrapText="1"/>
    </xf>
    <xf numFmtId="10" fontId="5" fillId="2" borderId="27" xfId="2" applyNumberFormat="1" applyFont="1" applyBorder="1" applyAlignment="1" applyProtection="1">
      <alignment horizontal="center" vertical="center" wrapText="1"/>
    </xf>
    <xf numFmtId="0" fontId="0" fillId="0" borderId="3" xfId="0" applyBorder="1"/>
    <xf numFmtId="164" fontId="6" fillId="12" borderId="2" xfId="9" applyBorder="1" applyAlignment="1">
      <alignment horizontal="left" vertical="center" wrapText="1"/>
    </xf>
    <xf numFmtId="164" fontId="15" fillId="12" borderId="4" xfId="8" applyBorder="1">
      <alignment horizontal="left" vertical="center"/>
    </xf>
    <xf numFmtId="10" fontId="1" fillId="9" borderId="2" xfId="7" applyNumberFormat="1" applyAlignment="1">
      <alignment horizontal="right" vertical="center"/>
      <protection locked="0"/>
    </xf>
    <xf numFmtId="164" fontId="6" fillId="11" borderId="0" xfId="10" applyBorder="1" applyAlignment="1">
      <alignment horizontal="left" vertical="center" wrapText="1"/>
    </xf>
    <xf numFmtId="164" fontId="2" fillId="2" borderId="16" xfId="2" applyBorder="1"/>
    <xf numFmtId="0" fontId="6" fillId="11" borderId="2" xfId="10" applyNumberFormat="1" applyBorder="1" applyAlignment="1">
      <alignment horizontal="left" vertical="center" wrapText="1"/>
    </xf>
    <xf numFmtId="164" fontId="6" fillId="11" borderId="10" xfId="10" applyBorder="1" applyAlignment="1">
      <alignment horizontal="left" vertical="center" wrapText="1"/>
    </xf>
    <xf numFmtId="164" fontId="6" fillId="11" borderId="9" xfId="10" applyBorder="1" applyAlignment="1">
      <alignment horizontal="left" vertical="center" wrapText="1"/>
    </xf>
    <xf numFmtId="164" fontId="6" fillId="11" borderId="11" xfId="10" applyBorder="1" applyAlignment="1">
      <alignment horizontal="left" vertical="center" wrapText="1"/>
    </xf>
    <xf numFmtId="164" fontId="6" fillId="11" borderId="19" xfId="10" applyBorder="1" applyAlignment="1">
      <alignment horizontal="left" vertical="center" wrapText="1"/>
    </xf>
    <xf numFmtId="164" fontId="6" fillId="11" borderId="20" xfId="10" applyBorder="1" applyAlignment="1">
      <alignment horizontal="left" vertical="center" wrapText="1"/>
    </xf>
    <xf numFmtId="164" fontId="5" fillId="2" borderId="1" xfId="2" applyFont="1" applyAlignment="1">
      <alignment horizontal="left" vertical="center" wrapText="1"/>
    </xf>
    <xf numFmtId="49" fontId="6" fillId="0" borderId="5" xfId="0" applyNumberFormat="1" applyFont="1" applyFill="1" applyBorder="1" applyAlignment="1" applyProtection="1">
      <alignment horizontal="left" vertical="center" wrapText="1"/>
    </xf>
    <xf numFmtId="164" fontId="5" fillId="0" borderId="0" xfId="0" applyNumberFormat="1" applyFont="1" applyFill="1" applyBorder="1" applyAlignment="1" applyProtection="1">
      <alignment vertical="center"/>
    </xf>
    <xf numFmtId="164" fontId="2" fillId="2" borderId="23" xfId="2" applyNumberFormat="1" applyBorder="1" applyAlignment="1" applyProtection="1">
      <alignment vertical="center"/>
    </xf>
    <xf numFmtId="164" fontId="2" fillId="2" borderId="24" xfId="2" applyNumberFormat="1" applyBorder="1" applyAlignment="1" applyProtection="1">
      <alignment vertical="center"/>
    </xf>
    <xf numFmtId="0" fontId="0" fillId="0" borderId="0" xfId="0" applyAlignment="1" applyProtection="1">
      <alignment vertical="center"/>
    </xf>
    <xf numFmtId="49" fontId="6" fillId="0" borderId="0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164" fontId="15" fillId="12" borderId="10" xfId="8" applyFont="1" applyBorder="1" applyAlignment="1">
      <alignment horizontal="left" vertical="center"/>
    </xf>
    <xf numFmtId="164" fontId="15" fillId="12" borderId="11" xfId="8" applyFont="1" applyBorder="1" applyAlignment="1">
      <alignment horizontal="left" vertical="center"/>
    </xf>
    <xf numFmtId="0" fontId="6" fillId="0" borderId="0" xfId="0" applyFont="1" applyBorder="1" applyAlignment="1" applyProtection="1">
      <alignment vertical="center" textRotation="90"/>
    </xf>
    <xf numFmtId="164" fontId="15" fillId="12" borderId="6" xfId="8" applyBorder="1" applyAlignment="1">
      <alignment horizontal="left" vertical="center"/>
    </xf>
    <xf numFmtId="164" fontId="15" fillId="12" borderId="7" xfId="8" applyBorder="1" applyAlignment="1">
      <alignment horizontal="left" vertical="center"/>
    </xf>
    <xf numFmtId="0" fontId="7" fillId="0" borderId="0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164" fontId="5" fillId="2" borderId="28" xfId="2" applyFont="1" applyBorder="1" applyAlignment="1" applyProtection="1">
      <alignment vertical="center"/>
    </xf>
    <xf numFmtId="164" fontId="1" fillId="9" borderId="2" xfId="7" applyAlignment="1">
      <alignment horizontal="left" vertical="center"/>
      <protection locked="0"/>
    </xf>
    <xf numFmtId="0" fontId="6" fillId="0" borderId="13" xfId="0" applyFont="1" applyBorder="1" applyAlignment="1" applyProtection="1">
      <alignment vertical="center"/>
    </xf>
    <xf numFmtId="49" fontId="5" fillId="0" borderId="13" xfId="0" applyNumberFormat="1" applyFont="1" applyFill="1" applyBorder="1" applyAlignment="1" applyProtection="1">
      <alignment horizontal="left" vertical="center" wrapText="1"/>
    </xf>
    <xf numFmtId="0" fontId="5" fillId="0" borderId="2" xfId="11" applyFont="1" applyFill="1" applyBorder="1" applyAlignment="1" applyProtection="1">
      <alignment vertical="center" wrapText="1"/>
    </xf>
    <xf numFmtId="164" fontId="3" fillId="2" borderId="2" xfId="3" applyNumberFormat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 wrapText="1"/>
      <protection locked="0"/>
    </xf>
    <xf numFmtId="49" fontId="5" fillId="0" borderId="5" xfId="0" applyNumberFormat="1" applyFont="1" applyFill="1" applyBorder="1" applyAlignment="1" applyProtection="1">
      <alignment vertical="center"/>
    </xf>
    <xf numFmtId="0" fontId="5" fillId="4" borderId="2" xfId="0" applyFont="1" applyFill="1" applyBorder="1" applyAlignment="1" applyProtection="1">
      <alignment vertical="center" wrapText="1"/>
    </xf>
    <xf numFmtId="0" fontId="15" fillId="0" borderId="0" xfId="0" applyFont="1" applyAlignment="1" applyProtection="1">
      <alignment vertical="center"/>
    </xf>
    <xf numFmtId="164" fontId="15" fillId="12" borderId="10" xfId="8" applyBorder="1" applyAlignment="1">
      <alignment horizontal="left" vertical="center"/>
    </xf>
    <xf numFmtId="164" fontId="15" fillId="12" borderId="11" xfId="8" applyBorder="1" applyAlignment="1">
      <alignment horizontal="left" vertical="center"/>
    </xf>
    <xf numFmtId="0" fontId="12" fillId="0" borderId="0" xfId="0" applyFont="1" applyAlignment="1" applyProtection="1">
      <alignment vertical="center"/>
    </xf>
    <xf numFmtId="49" fontId="5" fillId="0" borderId="2" xfId="0" applyNumberFormat="1" applyFont="1" applyFill="1" applyBorder="1" applyAlignment="1" applyProtection="1">
      <alignment vertical="center"/>
    </xf>
    <xf numFmtId="0" fontId="5" fillId="3" borderId="2" xfId="0" applyFont="1" applyFill="1" applyBorder="1" applyAlignment="1" applyProtection="1">
      <alignment vertical="center" wrapText="1"/>
    </xf>
    <xf numFmtId="166" fontId="6" fillId="6" borderId="15" xfId="0" applyNumberFormat="1" applyFont="1" applyFill="1" applyBorder="1" applyAlignment="1" applyProtection="1">
      <alignment horizontal="right" vertical="center" wrapText="1"/>
    </xf>
    <xf numFmtId="166" fontId="6" fillId="6" borderId="0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 applyProtection="1">
      <alignment vertical="center"/>
    </xf>
    <xf numFmtId="49" fontId="5" fillId="0" borderId="2" xfId="0" quotePrefix="1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/>
    </xf>
    <xf numFmtId="166" fontId="5" fillId="8" borderId="0" xfId="0" applyNumberFormat="1" applyFont="1" applyFill="1" applyBorder="1" applyAlignment="1" applyProtection="1">
      <alignment vertical="center"/>
    </xf>
    <xf numFmtId="166" fontId="2" fillId="2" borderId="29" xfId="2" applyNumberFormat="1" applyFont="1" applyBorder="1" applyAlignment="1" applyProtection="1">
      <alignment horizontal="right" vertical="center" wrapText="1"/>
    </xf>
    <xf numFmtId="166" fontId="2" fillId="2" borderId="30" xfId="2" applyNumberFormat="1" applyFont="1" applyBorder="1" applyAlignment="1" applyProtection="1">
      <alignment horizontal="right" vertical="center" wrapText="1"/>
    </xf>
    <xf numFmtId="164" fontId="1" fillId="10" borderId="4" xfId="7" applyFill="1" applyBorder="1">
      <alignment horizontal="left" vertical="center"/>
      <protection locked="0"/>
    </xf>
    <xf numFmtId="164" fontId="2" fillId="2" borderId="4" xfId="2" applyNumberFormat="1" applyBorder="1" applyAlignment="1" applyProtection="1">
      <alignment vertical="center"/>
    </xf>
    <xf numFmtId="0" fontId="0" fillId="0" borderId="6" xfId="0" applyFill="1" applyBorder="1" applyProtection="1"/>
    <xf numFmtId="0" fontId="0" fillId="0" borderId="7" xfId="0" applyBorder="1" applyProtection="1"/>
    <xf numFmtId="0" fontId="0" fillId="0" borderId="4" xfId="0" applyBorder="1" applyProtection="1"/>
    <xf numFmtId="0" fontId="0" fillId="0" borderId="5" xfId="0" applyBorder="1" applyProtection="1"/>
    <xf numFmtId="164" fontId="3" fillId="2" borderId="15" xfId="3" applyNumberFormat="1" applyBorder="1" applyAlignment="1" applyProtection="1">
      <alignment vertical="center"/>
    </xf>
    <xf numFmtId="0" fontId="0" fillId="13" borderId="2" xfId="0" applyFill="1" applyBorder="1" applyProtection="1"/>
    <xf numFmtId="9" fontId="1" fillId="9" borderId="2" xfId="7" applyNumberFormat="1">
      <alignment horizontal="left" vertical="center"/>
      <protection locked="0"/>
    </xf>
    <xf numFmtId="0" fontId="0" fillId="0" borderId="3" xfId="0" applyBorder="1" applyAlignment="1">
      <alignment wrapText="1"/>
    </xf>
    <xf numFmtId="164" fontId="1" fillId="9" borderId="2" xfId="7" applyProtection="1">
      <alignment horizontal="left" vertical="center"/>
      <protection locked="0"/>
    </xf>
    <xf numFmtId="0" fontId="1" fillId="9" borderId="2" xfId="7" applyNumberFormat="1" applyProtection="1">
      <alignment horizontal="left" vertical="center"/>
      <protection locked="0"/>
    </xf>
    <xf numFmtId="0" fontId="0" fillId="0" borderId="0" xfId="0" quotePrefix="1" applyNumberFormat="1"/>
    <xf numFmtId="0" fontId="10" fillId="0" borderId="0" xfId="0" applyNumberFormat="1" applyFont="1" applyProtection="1"/>
    <xf numFmtId="0" fontId="0" fillId="0" borderId="3" xfId="0" applyNumberFormat="1" applyBorder="1"/>
    <xf numFmtId="0" fontId="0" fillId="0" borderId="0" xfId="0" applyNumberFormat="1"/>
    <xf numFmtId="0" fontId="0" fillId="0" borderId="0" xfId="0" applyProtection="1">
      <protection locked="0"/>
    </xf>
    <xf numFmtId="0" fontId="6" fillId="0" borderId="0" xfId="0" applyFont="1" applyFill="1" applyProtection="1">
      <protection locked="0"/>
    </xf>
    <xf numFmtId="0" fontId="6" fillId="0" borderId="0" xfId="0" applyNumberFormat="1" applyFont="1" applyFill="1" applyProtection="1">
      <protection locked="0"/>
    </xf>
    <xf numFmtId="165" fontId="6" fillId="0" borderId="0" xfId="0" applyNumberFormat="1" applyFont="1" applyFill="1" applyProtection="1">
      <protection locked="0"/>
    </xf>
    <xf numFmtId="49" fontId="6" fillId="0" borderId="0" xfId="0" applyNumberFormat="1" applyFont="1" applyFill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166" fontId="6" fillId="0" borderId="0" xfId="0" applyNumberFormat="1" applyFont="1" applyFill="1" applyProtection="1">
      <protection locked="0"/>
    </xf>
    <xf numFmtId="1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164" fontId="15" fillId="12" borderId="4" xfId="8" applyBorder="1" applyAlignment="1">
      <alignment vertical="center" wrapText="1"/>
    </xf>
    <xf numFmtId="164" fontId="15" fillId="12" borderId="13" xfId="8" applyBorder="1" applyAlignment="1">
      <alignment vertical="center" wrapText="1"/>
    </xf>
    <xf numFmtId="164" fontId="6" fillId="11" borderId="6" xfId="10" applyBorder="1" applyAlignment="1">
      <alignment horizontal="left" vertical="center" wrapText="1"/>
    </xf>
    <xf numFmtId="0" fontId="0" fillId="9" borderId="2" xfId="7" applyNumberFormat="1" applyFont="1">
      <alignment horizontal="left" vertical="center"/>
      <protection locked="0"/>
    </xf>
    <xf numFmtId="164" fontId="6" fillId="11" borderId="2" xfId="10" applyFont="1" applyBorder="1" applyAlignment="1">
      <alignment horizontal="center" vertical="center" textRotation="90" wrapText="1"/>
    </xf>
    <xf numFmtId="164" fontId="5" fillId="12" borderId="10" xfId="9" applyNumberFormat="1" applyFont="1" applyFill="1" applyBorder="1" applyAlignment="1">
      <alignment horizontal="left" vertical="center" wrapText="1"/>
    </xf>
    <xf numFmtId="164" fontId="5" fillId="12" borderId="14" xfId="9" applyNumberFormat="1" applyFont="1" applyFill="1" applyBorder="1" applyAlignment="1">
      <alignment horizontal="left" vertical="center" wrapText="1"/>
    </xf>
    <xf numFmtId="164" fontId="0" fillId="9" borderId="10" xfId="7" applyNumberFormat="1" applyFont="1" applyFill="1" applyBorder="1" applyAlignment="1">
      <alignment horizontal="left" vertical="center"/>
      <protection locked="0"/>
    </xf>
    <xf numFmtId="164" fontId="0" fillId="9" borderId="14" xfId="7" applyNumberFormat="1" applyFont="1" applyFill="1" applyBorder="1" applyAlignment="1">
      <alignment horizontal="left" vertical="center"/>
      <protection locked="0"/>
    </xf>
    <xf numFmtId="164" fontId="0" fillId="9" borderId="4" xfId="7" applyNumberFormat="1" applyFont="1" applyFill="1" applyBorder="1" applyAlignment="1">
      <alignment horizontal="left" vertical="center"/>
      <protection locked="0"/>
    </xf>
    <xf numFmtId="164" fontId="0" fillId="9" borderId="2" xfId="7" applyNumberFormat="1" applyFont="1" applyFill="1" applyBorder="1" applyAlignment="1">
      <alignment horizontal="left" vertical="center"/>
      <protection locked="0"/>
    </xf>
    <xf numFmtId="0" fontId="0" fillId="15" borderId="10" xfId="0" applyFont="1" applyFill="1" applyBorder="1"/>
    <xf numFmtId="164" fontId="3" fillId="2" borderId="10" xfId="3" applyNumberFormat="1" applyFont="1" applyFill="1" applyBorder="1" applyAlignment="1">
      <alignment horizontal="left" vertical="center"/>
    </xf>
    <xf numFmtId="0" fontId="0" fillId="0" borderId="4" xfId="0" applyFont="1" applyBorder="1"/>
    <xf numFmtId="164" fontId="3" fillId="2" borderId="4" xfId="3" applyNumberFormat="1" applyFont="1" applyFill="1" applyBorder="1" applyAlignment="1">
      <alignment horizontal="left" vertical="center"/>
    </xf>
    <xf numFmtId="0" fontId="0" fillId="9" borderId="10" xfId="7" applyNumberFormat="1" applyFont="1" applyFill="1" applyBorder="1" applyAlignment="1">
      <alignment horizontal="center" vertical="center"/>
      <protection locked="0"/>
    </xf>
    <xf numFmtId="164" fontId="2" fillId="2" borderId="10" xfId="2" applyNumberFormat="1" applyFont="1" applyFill="1" applyBorder="1" applyAlignment="1">
      <alignment horizontal="left" vertical="center"/>
    </xf>
    <xf numFmtId="0" fontId="0" fillId="14" borderId="0" xfId="0" applyFill="1" applyProtection="1"/>
    <xf numFmtId="164" fontId="15" fillId="12" borderId="10" xfId="8" applyBorder="1">
      <alignment horizontal="left" vertical="center"/>
    </xf>
    <xf numFmtId="164" fontId="15" fillId="12" borderId="9" xfId="8" applyBorder="1">
      <alignment horizontal="left" vertical="center"/>
    </xf>
    <xf numFmtId="164" fontId="15" fillId="12" borderId="11" xfId="8" applyBorder="1">
      <alignment horizontal="left" vertical="center"/>
    </xf>
    <xf numFmtId="164" fontId="1" fillId="9" borderId="6" xfId="7" applyBorder="1" applyAlignment="1">
      <alignment horizontal="left" vertical="center"/>
      <protection locked="0"/>
    </xf>
    <xf numFmtId="0" fontId="0" fillId="0" borderId="19" xfId="0" applyBorder="1" applyProtection="1"/>
    <xf numFmtId="0" fontId="0" fillId="0" borderId="20" xfId="0" applyBorder="1" applyProtection="1"/>
    <xf numFmtId="164" fontId="0" fillId="9" borderId="19" xfId="7" applyNumberFormat="1" applyFont="1" applyFill="1" applyBorder="1" applyAlignment="1">
      <alignment horizontal="left" vertical="center"/>
      <protection locked="0"/>
    </xf>
    <xf numFmtId="0" fontId="0" fillId="9" borderId="19" xfId="7" applyNumberFormat="1" applyFont="1" applyFill="1" applyBorder="1" applyAlignment="1">
      <alignment horizontal="center" vertical="center"/>
      <protection locked="0"/>
    </xf>
    <xf numFmtId="164" fontId="15" fillId="12" borderId="0" xfId="8" applyBorder="1">
      <alignment horizontal="left" vertical="center"/>
    </xf>
    <xf numFmtId="164" fontId="0" fillId="10" borderId="10" xfId="7" applyNumberFormat="1" applyFont="1" applyFill="1" applyBorder="1" applyAlignment="1">
      <alignment horizontal="left" vertical="center"/>
      <protection locked="0"/>
    </xf>
    <xf numFmtId="164" fontId="2" fillId="2" borderId="1" xfId="2" applyAlignment="1" applyProtection="1">
      <alignment horizontal="left" vertical="center"/>
      <protection locked="0"/>
    </xf>
    <xf numFmtId="9" fontId="0" fillId="9" borderId="37" xfId="7" applyNumberFormat="1" applyFont="1" applyFill="1" applyBorder="1" applyAlignment="1">
      <alignment horizontal="center" vertical="center"/>
      <protection locked="0"/>
    </xf>
    <xf numFmtId="164" fontId="2" fillId="2" borderId="1" xfId="2" applyBorder="1" applyAlignment="1" applyProtection="1">
      <alignment horizontal="left" vertical="center"/>
      <protection locked="0"/>
    </xf>
    <xf numFmtId="9" fontId="0" fillId="9" borderId="41" xfId="7" applyNumberFormat="1" applyFont="1" applyFill="1" applyBorder="1" applyAlignment="1">
      <alignment horizontal="center" vertical="center"/>
      <protection locked="0"/>
    </xf>
    <xf numFmtId="164" fontId="2" fillId="2" borderId="42" xfId="2" applyBorder="1" applyAlignment="1" applyProtection="1">
      <alignment horizontal="left" vertical="center"/>
      <protection locked="0"/>
    </xf>
    <xf numFmtId="164" fontId="5" fillId="11" borderId="35" xfId="10" applyFont="1" applyBorder="1" applyAlignment="1">
      <alignment horizontal="center" vertical="center" textRotation="90" wrapText="1"/>
    </xf>
    <xf numFmtId="164" fontId="0" fillId="9" borderId="37" xfId="7" applyNumberFormat="1" applyFont="1" applyFill="1" applyBorder="1" applyAlignment="1">
      <alignment horizontal="left" vertical="center"/>
      <protection locked="0"/>
    </xf>
    <xf numFmtId="164" fontId="0" fillId="9" borderId="41" xfId="7" applyNumberFormat="1" applyFont="1" applyFill="1" applyBorder="1" applyAlignment="1">
      <alignment horizontal="left" vertical="center"/>
      <protection locked="0"/>
    </xf>
    <xf numFmtId="164" fontId="0" fillId="9" borderId="44" xfId="7" applyNumberFormat="1" applyFont="1" applyFill="1" applyBorder="1" applyAlignment="1">
      <alignment horizontal="left" vertical="center"/>
      <protection locked="0"/>
    </xf>
    <xf numFmtId="164" fontId="3" fillId="2" borderId="2" xfId="3" applyBorder="1" applyAlignment="1" applyProtection="1">
      <alignment horizontal="left" vertical="center"/>
      <protection locked="0"/>
    </xf>
    <xf numFmtId="0" fontId="0" fillId="9" borderId="44" xfId="7" applyNumberFormat="1" applyFont="1" applyFill="1" applyBorder="1" applyAlignment="1">
      <alignment horizontal="center" vertical="center"/>
      <protection locked="0"/>
    </xf>
    <xf numFmtId="164" fontId="3" fillId="2" borderId="47" xfId="3" applyBorder="1" applyAlignment="1" applyProtection="1">
      <alignment horizontal="left" vertical="center"/>
      <protection locked="0"/>
    </xf>
    <xf numFmtId="164" fontId="6" fillId="11" borderId="35" xfId="10" applyFont="1" applyBorder="1" applyAlignment="1">
      <alignment horizontal="center" vertical="center" textRotation="90" wrapText="1"/>
    </xf>
    <xf numFmtId="164" fontId="6" fillId="11" borderId="36" xfId="10" applyFont="1" applyBorder="1" applyAlignment="1">
      <alignment horizontal="center" vertical="center" textRotation="90" wrapText="1"/>
    </xf>
    <xf numFmtId="0" fontId="0" fillId="0" borderId="0" xfId="0" applyFont="1"/>
    <xf numFmtId="9" fontId="0" fillId="9" borderId="32" xfId="7" applyNumberFormat="1" applyFont="1" applyFill="1" applyBorder="1" applyAlignment="1">
      <alignment horizontal="center" vertical="center"/>
      <protection locked="0"/>
    </xf>
    <xf numFmtId="164" fontId="2" fillId="2" borderId="18" xfId="2" applyBorder="1" applyAlignment="1" applyProtection="1">
      <alignment horizontal="left" vertical="center"/>
      <protection locked="0"/>
    </xf>
    <xf numFmtId="164" fontId="15" fillId="12" borderId="49" xfId="8" applyBorder="1">
      <alignment horizontal="left" vertical="center"/>
    </xf>
    <xf numFmtId="164" fontId="15" fillId="12" borderId="12" xfId="8" applyBorder="1">
      <alignment horizontal="left" vertical="center"/>
    </xf>
    <xf numFmtId="164" fontId="15" fillId="12" borderId="39" xfId="8" applyBorder="1">
      <alignment horizontal="left" vertical="center"/>
    </xf>
    <xf numFmtId="164" fontId="5" fillId="11" borderId="43" xfId="10" applyFont="1" applyBorder="1" applyAlignment="1">
      <alignment horizontal="center" vertical="center" textRotation="90" wrapText="1"/>
    </xf>
    <xf numFmtId="164" fontId="0" fillId="9" borderId="32" xfId="7" applyNumberFormat="1" applyFont="1" applyFill="1" applyBorder="1" applyAlignment="1">
      <alignment horizontal="left" vertical="center"/>
      <protection locked="0"/>
    </xf>
    <xf numFmtId="164" fontId="15" fillId="12" borderId="32" xfId="8" applyBorder="1">
      <alignment horizontal="left" vertical="center"/>
    </xf>
    <xf numFmtId="164" fontId="15" fillId="12" borderId="33" xfId="8" applyBorder="1">
      <alignment horizontal="left" vertical="center"/>
    </xf>
    <xf numFmtId="164" fontId="5" fillId="11" borderId="38" xfId="10" applyFont="1" applyBorder="1" applyAlignment="1">
      <alignment horizontal="center" vertical="center" textRotation="90" wrapText="1"/>
    </xf>
    <xf numFmtId="164" fontId="3" fillId="2" borderId="8" xfId="3" applyBorder="1" applyAlignment="1" applyProtection="1">
      <alignment horizontal="left" vertical="center"/>
      <protection locked="0"/>
    </xf>
    <xf numFmtId="164" fontId="3" fillId="2" borderId="31" xfId="3" applyBorder="1" applyAlignment="1" applyProtection="1">
      <alignment horizontal="left" vertical="center"/>
      <protection locked="0"/>
    </xf>
    <xf numFmtId="164" fontId="5" fillId="11" borderId="50" xfId="10" applyFont="1" applyBorder="1" applyAlignment="1">
      <alignment horizontal="center" vertical="center" textRotation="90" wrapText="1"/>
    </xf>
    <xf numFmtId="164" fontId="5" fillId="11" borderId="51" xfId="10" applyFont="1" applyBorder="1" applyAlignment="1">
      <alignment horizontal="center" vertical="center" textRotation="90" wrapText="1"/>
    </xf>
    <xf numFmtId="164" fontId="6" fillId="12" borderId="4" xfId="9" applyBorder="1">
      <alignment horizontal="left" vertical="center"/>
    </xf>
    <xf numFmtId="164" fontId="6" fillId="12" borderId="13" xfId="9" applyBorder="1">
      <alignment horizontal="left" vertical="center"/>
    </xf>
    <xf numFmtId="164" fontId="6" fillId="12" borderId="5" xfId="9" applyBorder="1">
      <alignment horizontal="left" vertical="center"/>
    </xf>
    <xf numFmtId="164" fontId="2" fillId="2" borderId="52" xfId="2" applyBorder="1" applyAlignment="1" applyProtection="1">
      <alignment horizontal="left" vertical="center"/>
      <protection locked="0"/>
    </xf>
    <xf numFmtId="164" fontId="6" fillId="12" borderId="40" xfId="9" applyBorder="1">
      <alignment horizontal="left" vertical="center"/>
    </xf>
    <xf numFmtId="164" fontId="2" fillId="2" borderId="1" xfId="2" applyBorder="1"/>
    <xf numFmtId="164" fontId="2" fillId="2" borderId="34" xfId="2" applyBorder="1"/>
    <xf numFmtId="164" fontId="2" fillId="2" borderId="42" xfId="2" applyBorder="1"/>
    <xf numFmtId="164" fontId="2" fillId="2" borderId="45" xfId="2" applyBorder="1"/>
    <xf numFmtId="164" fontId="2" fillId="2" borderId="46" xfId="2" applyBorder="1"/>
    <xf numFmtId="164" fontId="2" fillId="2" borderId="47" xfId="2" applyBorder="1"/>
    <xf numFmtId="164" fontId="5" fillId="11" borderId="47" xfId="10" applyFont="1" applyBorder="1" applyAlignment="1">
      <alignment horizontal="center" vertical="center" textRotation="90" wrapText="1"/>
    </xf>
    <xf numFmtId="164" fontId="2" fillId="2" borderId="48" xfId="2" applyBorder="1"/>
    <xf numFmtId="164" fontId="5" fillId="11" borderId="46" xfId="10" applyFont="1" applyBorder="1" applyAlignment="1">
      <alignment horizontal="center" vertical="center" textRotation="90" wrapText="1"/>
    </xf>
    <xf numFmtId="164" fontId="15" fillId="12" borderId="5" xfId="8" applyBorder="1" applyAlignment="1">
      <alignment horizontal="left" vertical="center" wrapText="1"/>
    </xf>
    <xf numFmtId="164" fontId="15" fillId="12" borderId="5" xfId="8" applyBorder="1" applyAlignment="1">
      <alignment horizontal="left" vertical="center" wrapText="1"/>
    </xf>
    <xf numFmtId="164" fontId="15" fillId="12" borderId="5" xfId="8" applyFont="1" applyBorder="1" applyAlignment="1">
      <alignment horizontal="left" vertical="center"/>
    </xf>
    <xf numFmtId="164" fontId="15" fillId="12" borderId="13" xfId="8" applyFont="1" applyBorder="1" applyAlignment="1">
      <alignment horizontal="left" vertical="center"/>
    </xf>
    <xf numFmtId="164" fontId="15" fillId="12" borderId="13" xfId="8" applyBorder="1" applyAlignment="1">
      <alignment horizontal="left" vertical="center" wrapText="1"/>
    </xf>
    <xf numFmtId="164" fontId="5" fillId="11" borderId="8" xfId="10" applyFont="1" applyBorder="1" applyAlignment="1">
      <alignment horizontal="left" vertical="center" wrapText="1"/>
    </xf>
    <xf numFmtId="164" fontId="15" fillId="12" borderId="4" xfId="8" applyBorder="1" applyAlignment="1">
      <alignment horizontal="left" vertical="center" wrapText="1"/>
    </xf>
    <xf numFmtId="164" fontId="20" fillId="9" borderId="28" xfId="7" applyFont="1" applyBorder="1" applyAlignment="1">
      <alignment horizontal="left" vertical="center"/>
      <protection locked="0"/>
    </xf>
    <xf numFmtId="166" fontId="3" fillId="2" borderId="28" xfId="3" applyNumberFormat="1" applyFont="1" applyBorder="1" applyAlignment="1" applyProtection="1">
      <alignment horizontal="right" vertical="center" wrapText="1"/>
    </xf>
    <xf numFmtId="164" fontId="1" fillId="9" borderId="28" xfId="7" applyFont="1" applyBorder="1" applyAlignment="1">
      <alignment horizontal="left" vertical="center"/>
      <protection locked="0"/>
    </xf>
    <xf numFmtId="166" fontId="19" fillId="2" borderId="28" xfId="3" applyNumberFormat="1" applyFont="1" applyBorder="1" applyAlignment="1" applyProtection="1">
      <alignment horizontal="right" vertical="center" wrapText="1"/>
    </xf>
    <xf numFmtId="166" fontId="21" fillId="2" borderId="30" xfId="2" applyNumberFormat="1" applyFont="1" applyBorder="1" applyAlignment="1" applyProtection="1">
      <alignment horizontal="right" vertical="center" wrapText="1"/>
    </xf>
    <xf numFmtId="166" fontId="21" fillId="2" borderId="1" xfId="2" applyNumberFormat="1" applyFont="1" applyAlignment="1" applyProtection="1">
      <alignment horizontal="right" vertical="center" wrapText="1"/>
    </xf>
    <xf numFmtId="166" fontId="21" fillId="2" borderId="22" xfId="2" applyNumberFormat="1" applyFont="1" applyBorder="1" applyAlignment="1" applyProtection="1">
      <alignment horizontal="right" vertical="center" wrapText="1"/>
    </xf>
    <xf numFmtId="166" fontId="21" fillId="2" borderId="2" xfId="2" applyNumberFormat="1" applyFont="1" applyBorder="1" applyAlignment="1" applyProtection="1">
      <alignment horizontal="right" vertical="center" wrapText="1"/>
    </xf>
    <xf numFmtId="166" fontId="21" fillId="2" borderId="16" xfId="2" applyNumberFormat="1" applyFont="1" applyBorder="1" applyAlignment="1" applyProtection="1">
      <alignment horizontal="right" vertical="center" wrapText="1"/>
    </xf>
    <xf numFmtId="164" fontId="1" fillId="9" borderId="2" xfId="7" applyFont="1" applyAlignment="1">
      <alignment horizontal="left" vertical="center"/>
      <protection locked="0"/>
    </xf>
    <xf numFmtId="164" fontId="1" fillId="9" borderId="4" xfId="7" applyFont="1" applyBorder="1" applyAlignment="1">
      <alignment horizontal="left" vertical="center"/>
      <protection locked="0"/>
    </xf>
    <xf numFmtId="164" fontId="1" fillId="9" borderId="5" xfId="7" applyFont="1" applyBorder="1" applyAlignment="1">
      <alignment horizontal="left" vertical="center"/>
      <protection locked="0"/>
    </xf>
    <xf numFmtId="166" fontId="21" fillId="2" borderId="55" xfId="2" applyNumberFormat="1" applyFont="1" applyBorder="1" applyAlignment="1" applyProtection="1">
      <alignment horizontal="right" vertical="center" wrapText="1"/>
    </xf>
    <xf numFmtId="166" fontId="21" fillId="2" borderId="21" xfId="2" applyNumberFormat="1" applyFont="1" applyBorder="1" applyAlignment="1" applyProtection="1">
      <alignment horizontal="right" vertical="center" wrapText="1"/>
    </xf>
    <xf numFmtId="166" fontId="2" fillId="2" borderId="1" xfId="2" applyNumberFormat="1" applyFont="1" applyAlignment="1" applyProtection="1">
      <alignment horizontal="right" vertical="center" wrapText="1"/>
    </xf>
    <xf numFmtId="166" fontId="2" fillId="2" borderId="22" xfId="2" applyNumberFormat="1" applyFont="1" applyBorder="1" applyAlignment="1" applyProtection="1">
      <alignment horizontal="right" vertical="center" wrapText="1"/>
    </xf>
    <xf numFmtId="166" fontId="2" fillId="2" borderId="2" xfId="2" applyNumberFormat="1" applyFont="1" applyBorder="1" applyAlignment="1" applyProtection="1">
      <alignment horizontal="right" vertical="center" wrapText="1"/>
    </xf>
    <xf numFmtId="166" fontId="2" fillId="2" borderId="16" xfId="2" applyNumberFormat="1" applyFont="1" applyBorder="1" applyAlignment="1" applyProtection="1">
      <alignment horizontal="right" vertical="center" wrapText="1"/>
    </xf>
    <xf numFmtId="166" fontId="2" fillId="2" borderId="27" xfId="2" applyNumberFormat="1" applyFont="1" applyBorder="1" applyAlignment="1" applyProtection="1">
      <alignment horizontal="right" vertical="center" wrapText="1"/>
    </xf>
    <xf numFmtId="164" fontId="20" fillId="9" borderId="2" xfId="7" applyFont="1" applyAlignment="1">
      <alignment horizontal="left" vertical="center"/>
      <protection locked="0"/>
    </xf>
    <xf numFmtId="164" fontId="20" fillId="9" borderId="4" xfId="7" applyFont="1" applyBorder="1" applyAlignment="1">
      <alignment horizontal="left" vertical="center"/>
      <protection locked="0"/>
    </xf>
    <xf numFmtId="164" fontId="20" fillId="9" borderId="5" xfId="7" applyFont="1" applyBorder="1" applyAlignment="1">
      <alignment horizontal="left" vertical="center"/>
      <protection locked="0"/>
    </xf>
    <xf numFmtId="166" fontId="2" fillId="2" borderId="55" xfId="2" applyNumberFormat="1" applyFont="1" applyBorder="1" applyAlignment="1" applyProtection="1">
      <alignment horizontal="right" vertical="center" wrapText="1"/>
    </xf>
    <xf numFmtId="166" fontId="2" fillId="2" borderId="56" xfId="2" applyNumberFormat="1" applyFont="1" applyBorder="1" applyAlignment="1" applyProtection="1">
      <alignment horizontal="right" vertical="center" wrapText="1"/>
    </xf>
    <xf numFmtId="166" fontId="2" fillId="2" borderId="21" xfId="2" applyNumberFormat="1" applyFont="1" applyBorder="1" applyAlignment="1" applyProtection="1">
      <alignment horizontal="right" vertical="center" wrapText="1"/>
    </xf>
    <xf numFmtId="166" fontId="2" fillId="2" borderId="17" xfId="2" applyNumberFormat="1" applyFont="1" applyBorder="1" applyAlignment="1" applyProtection="1">
      <alignment horizontal="right" vertical="center" wrapText="1"/>
    </xf>
    <xf numFmtId="166" fontId="2" fillId="2" borderId="53" xfId="2" applyNumberFormat="1" applyFont="1" applyBorder="1" applyAlignment="1" applyProtection="1">
      <alignment horizontal="right" vertical="center" wrapText="1"/>
    </xf>
    <xf numFmtId="166" fontId="2" fillId="2" borderId="54" xfId="2" applyNumberFormat="1" applyFont="1" applyBorder="1" applyAlignment="1" applyProtection="1">
      <alignment horizontal="right" vertical="center" wrapText="1"/>
    </xf>
    <xf numFmtId="166" fontId="2" fillId="2" borderId="57" xfId="2" applyNumberFormat="1" applyFont="1" applyBorder="1" applyAlignment="1" applyProtection="1">
      <alignment horizontal="right" vertical="center" wrapText="1"/>
    </xf>
    <xf numFmtId="49" fontId="6" fillId="3" borderId="2" xfId="0" quotePrefix="1" applyNumberFormat="1" applyFont="1" applyFill="1" applyBorder="1" applyAlignment="1" applyProtection="1">
      <alignment horizontal="left" vertical="center" wrapText="1"/>
    </xf>
    <xf numFmtId="49" fontId="6" fillId="3" borderId="2" xfId="0" applyNumberFormat="1" applyFont="1" applyFill="1" applyBorder="1" applyAlignment="1" applyProtection="1">
      <alignment horizontal="left" vertical="center" wrapText="1"/>
    </xf>
    <xf numFmtId="14" fontId="6" fillId="0" borderId="2" xfId="0" applyNumberFormat="1" applyFont="1" applyFill="1" applyBorder="1" applyAlignment="1" applyProtection="1">
      <alignment horizontal="left" vertical="center"/>
    </xf>
    <xf numFmtId="0" fontId="5" fillId="0" borderId="2" xfId="0" applyFont="1" applyBorder="1" applyAlignment="1" applyProtection="1">
      <alignment vertical="center"/>
    </xf>
    <xf numFmtId="164" fontId="20" fillId="9" borderId="58" xfId="7" applyFont="1" applyBorder="1" applyAlignment="1">
      <alignment horizontal="left" vertical="center"/>
      <protection locked="0"/>
    </xf>
    <xf numFmtId="164" fontId="20" fillId="9" borderId="25" xfId="7" applyFont="1" applyBorder="1" applyAlignment="1">
      <alignment horizontal="left" vertical="center"/>
      <protection locked="0"/>
    </xf>
    <xf numFmtId="166" fontId="5" fillId="8" borderId="3" xfId="0" applyNumberFormat="1" applyFont="1" applyFill="1" applyBorder="1" applyAlignment="1" applyProtection="1">
      <alignment vertical="center"/>
    </xf>
    <xf numFmtId="166" fontId="2" fillId="2" borderId="26" xfId="2" applyNumberFormat="1" applyFont="1" applyBorder="1" applyAlignment="1" applyProtection="1">
      <alignment horizontal="center" vertical="center" wrapText="1"/>
    </xf>
    <xf numFmtId="166" fontId="5" fillId="8" borderId="19" xfId="0" applyNumberFormat="1" applyFont="1" applyFill="1" applyBorder="1" applyAlignment="1" applyProtection="1">
      <alignment horizontal="center" vertical="center" wrapText="1"/>
    </xf>
    <xf numFmtId="164" fontId="2" fillId="2" borderId="1" xfId="2" applyAlignment="1">
      <alignment horizontal="left" vertical="center" wrapText="1"/>
    </xf>
    <xf numFmtId="164" fontId="15" fillId="12" borderId="4" xfId="8" applyFont="1" applyBorder="1" applyAlignment="1">
      <alignment vertical="center"/>
    </xf>
    <xf numFmtId="164" fontId="15" fillId="12" borderId="13" xfId="8" applyFont="1" applyBorder="1" applyAlignment="1">
      <alignment vertical="center"/>
    </xf>
    <xf numFmtId="164" fontId="6" fillId="11" borderId="8" xfId="10" applyBorder="1" applyAlignment="1">
      <alignment horizontal="center" vertical="center" wrapText="1"/>
    </xf>
    <xf numFmtId="164" fontId="6" fillId="11" borderId="4" xfId="10" applyBorder="1" applyAlignment="1">
      <alignment horizontal="center" vertical="center" wrapText="1"/>
    </xf>
    <xf numFmtId="164" fontId="15" fillId="12" borderId="4" xfId="8" applyFont="1" applyBorder="1" applyAlignment="1">
      <alignment horizontal="left" vertical="center" wrapText="1"/>
    </xf>
    <xf numFmtId="164" fontId="5" fillId="11" borderId="2" xfId="10" applyFont="1" applyBorder="1" applyAlignment="1">
      <alignment horizontal="left" vertical="center" wrapText="1"/>
    </xf>
    <xf numFmtId="167" fontId="0" fillId="9" borderId="59" xfId="7" quotePrefix="1" applyNumberFormat="1" applyFont="1" applyFill="1" applyBorder="1" applyAlignment="1">
      <alignment horizontal="left" vertical="center"/>
      <protection locked="0"/>
    </xf>
    <xf numFmtId="167" fontId="0" fillId="9" borderId="60" xfId="7" quotePrefix="1" applyNumberFormat="1" applyFont="1" applyFill="1" applyBorder="1" applyAlignment="1">
      <alignment horizontal="left" vertical="center"/>
      <protection locked="0"/>
    </xf>
    <xf numFmtId="167" fontId="0" fillId="9" borderId="61" xfId="7" quotePrefix="1" applyNumberFormat="1" applyFont="1" applyFill="1" applyBorder="1" applyAlignment="1">
      <alignment horizontal="left" vertical="center"/>
      <protection locked="0"/>
    </xf>
    <xf numFmtId="164" fontId="6" fillId="12" borderId="62" xfId="9" applyBorder="1">
      <alignment horizontal="left" vertical="center"/>
    </xf>
    <xf numFmtId="164" fontId="6" fillId="12" borderId="0" xfId="9" applyAlignment="1">
      <alignment horizontal="center" vertical="center" textRotation="90"/>
    </xf>
    <xf numFmtId="164" fontId="6" fillId="11" borderId="2" xfId="10" applyBorder="1" applyAlignment="1">
      <alignment horizontal="center" vertical="center" textRotation="90" wrapText="1"/>
    </xf>
    <xf numFmtId="0" fontId="0" fillId="9" borderId="2" xfId="7" applyNumberFormat="1" applyFont="1" applyAlignment="1">
      <alignment horizontal="center" vertical="center"/>
      <protection locked="0"/>
    </xf>
    <xf numFmtId="164" fontId="6" fillId="12" borderId="0" xfId="9" applyBorder="1" applyAlignment="1">
      <alignment horizontal="centerContinuous" vertical="center"/>
    </xf>
    <xf numFmtId="164" fontId="6" fillId="12" borderId="33" xfId="9" applyBorder="1" applyAlignment="1">
      <alignment horizontal="centerContinuous" vertical="center"/>
    </xf>
    <xf numFmtId="164" fontId="6" fillId="12" borderId="32" xfId="9" applyBorder="1" applyAlignment="1">
      <alignment horizontal="left" vertical="center"/>
    </xf>
    <xf numFmtId="164" fontId="6" fillId="12" borderId="14" xfId="9" applyBorder="1">
      <alignment horizontal="left" vertical="center"/>
    </xf>
    <xf numFmtId="164" fontId="6" fillId="12" borderId="8" xfId="9" applyBorder="1" applyAlignment="1">
      <alignment horizontal="center" vertical="center" textRotation="90"/>
    </xf>
    <xf numFmtId="9" fontId="0" fillId="9" borderId="10" xfId="7" applyNumberFormat="1" applyFont="1" applyFill="1" applyBorder="1" applyAlignment="1">
      <alignment horizontal="center" vertical="center"/>
      <protection locked="0"/>
    </xf>
    <xf numFmtId="9" fontId="0" fillId="9" borderId="44" xfId="7" applyNumberFormat="1" applyFont="1" applyFill="1" applyBorder="1" applyAlignment="1">
      <alignment horizontal="center" vertical="center"/>
      <protection locked="0"/>
    </xf>
    <xf numFmtId="164" fontId="5" fillId="11" borderId="41" xfId="10" applyFont="1" applyBorder="1" applyAlignment="1">
      <alignment horizontal="center" vertical="center" textRotation="90" wrapText="1"/>
    </xf>
    <xf numFmtId="164" fontId="0" fillId="9" borderId="10" xfId="7" applyNumberFormat="1" applyFont="1" applyFill="1" applyBorder="1" applyAlignment="1">
      <alignment horizontal="center" vertical="center"/>
      <protection locked="0"/>
    </xf>
    <xf numFmtId="168" fontId="0" fillId="0" borderId="0" xfId="0" applyNumberFormat="1" applyProtection="1"/>
    <xf numFmtId="164" fontId="6" fillId="11" borderId="4" xfId="10" applyFont="1" applyBorder="1" applyAlignment="1">
      <alignment horizontal="center" vertical="center" textRotation="90" wrapText="1"/>
    </xf>
    <xf numFmtId="164" fontId="2" fillId="2" borderId="44" xfId="2" applyBorder="1"/>
    <xf numFmtId="164" fontId="0" fillId="10" borderId="37" xfId="7" applyNumberFormat="1" applyFont="1" applyFill="1" applyBorder="1" applyAlignment="1">
      <alignment horizontal="left" vertical="center"/>
      <protection locked="0"/>
    </xf>
    <xf numFmtId="164" fontId="2" fillId="2" borderId="64" xfId="2" applyBorder="1" applyAlignment="1" applyProtection="1">
      <alignment horizontal="left" vertical="center"/>
      <protection locked="0"/>
    </xf>
    <xf numFmtId="164" fontId="2" fillId="2" borderId="34" xfId="2" applyBorder="1" applyAlignment="1" applyProtection="1">
      <alignment horizontal="left" vertical="center"/>
      <protection locked="0"/>
    </xf>
    <xf numFmtId="164" fontId="0" fillId="10" borderId="41" xfId="7" applyNumberFormat="1" applyFont="1" applyFill="1" applyBorder="1" applyAlignment="1">
      <alignment horizontal="left" vertical="center"/>
      <protection locked="0"/>
    </xf>
    <xf numFmtId="164" fontId="2" fillId="2" borderId="45" xfId="2" applyBorder="1" applyAlignment="1" applyProtection="1">
      <alignment horizontal="left" vertical="center"/>
      <protection locked="0"/>
    </xf>
    <xf numFmtId="164" fontId="2" fillId="2" borderId="1" xfId="2" applyProtection="1">
      <protection locked="0"/>
    </xf>
    <xf numFmtId="164" fontId="2" fillId="2" borderId="16" xfId="2" applyBorder="1" applyAlignment="1" applyProtection="1">
      <alignment horizontal="left" vertical="center"/>
      <protection locked="0"/>
    </xf>
    <xf numFmtId="0" fontId="6" fillId="0" borderId="2" xfId="0" applyFont="1" applyBorder="1" applyProtection="1">
      <protection locked="0"/>
    </xf>
    <xf numFmtId="0" fontId="6" fillId="0" borderId="2" xfId="0" applyFont="1" applyBorder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6" fillId="0" borderId="8" xfId="0" applyFont="1" applyBorder="1" applyProtection="1">
      <protection locked="0"/>
    </xf>
    <xf numFmtId="164" fontId="2" fillId="2" borderId="65" xfId="2" applyBorder="1" applyAlignment="1" applyProtection="1">
      <alignment horizontal="left" vertical="center"/>
      <protection locked="0"/>
    </xf>
    <xf numFmtId="164" fontId="1" fillId="9" borderId="8" xfId="7" applyBorder="1">
      <alignment horizontal="left" vertical="center"/>
      <protection locked="0"/>
    </xf>
    <xf numFmtId="164" fontId="2" fillId="2" borderId="18" xfId="2" applyBorder="1" applyProtection="1">
      <protection locked="0"/>
    </xf>
    <xf numFmtId="0" fontId="21" fillId="2" borderId="1" xfId="2" applyNumberFormat="1" applyFont="1" applyAlignment="1" applyProtection="1">
      <alignment horizontal="center" vertical="center"/>
      <protection locked="0"/>
    </xf>
    <xf numFmtId="164" fontId="21" fillId="2" borderId="52" xfId="2" applyFont="1" applyBorder="1" applyAlignment="1" applyProtection="1">
      <alignment horizontal="left" vertical="center"/>
      <protection locked="0"/>
    </xf>
    <xf numFmtId="0" fontId="5" fillId="5" borderId="2" xfId="4" applyFont="1" applyFill="1" applyBorder="1" applyAlignment="1">
      <alignment horizontal="left" vertical="center"/>
    </xf>
    <xf numFmtId="1" fontId="5" fillId="5" borderId="2" xfId="4" applyNumberFormat="1" applyFont="1" applyFill="1" applyBorder="1" applyAlignment="1">
      <alignment horizontal="left" vertical="center" wrapText="1"/>
    </xf>
    <xf numFmtId="0" fontId="5" fillId="5" borderId="2" xfId="4" applyFont="1" applyFill="1" applyBorder="1" applyAlignment="1">
      <alignment horizontal="left" vertical="center" wrapText="1"/>
    </xf>
    <xf numFmtId="164" fontId="15" fillId="12" borderId="4" xfId="8" applyBorder="1">
      <alignment horizontal="left" vertical="center"/>
    </xf>
    <xf numFmtId="164" fontId="15" fillId="12" borderId="13" xfId="8" applyBorder="1">
      <alignment horizontal="left" vertical="center"/>
    </xf>
    <xf numFmtId="164" fontId="15" fillId="12" borderId="5" xfId="8" applyBorder="1">
      <alignment horizontal="left" vertical="center"/>
    </xf>
    <xf numFmtId="164" fontId="1" fillId="9" borderId="2" xfId="7" applyNumberFormat="1">
      <alignment horizontal="left" vertical="center"/>
      <protection locked="0"/>
    </xf>
    <xf numFmtId="164" fontId="1" fillId="9" borderId="8" xfId="7" applyNumberFormat="1" applyBorder="1">
      <alignment horizontal="left" vertical="center"/>
      <protection locked="0"/>
    </xf>
    <xf numFmtId="0" fontId="1" fillId="9" borderId="8" xfId="7" applyNumberFormat="1" applyBorder="1">
      <alignment horizontal="left" vertical="center"/>
      <protection locked="0"/>
    </xf>
    <xf numFmtId="164" fontId="2" fillId="2" borderId="8" xfId="2" applyBorder="1" applyAlignment="1" applyProtection="1">
      <alignment horizontal="left" vertical="center"/>
      <protection locked="0"/>
    </xf>
    <xf numFmtId="164" fontId="1" fillId="9" borderId="2" xfId="7" applyNumberFormat="1" applyBorder="1">
      <alignment horizontal="left" vertical="center"/>
      <protection locked="0"/>
    </xf>
    <xf numFmtId="9" fontId="2" fillId="2" borderId="21" xfId="1" applyFont="1" applyFill="1" applyBorder="1" applyAlignment="1" applyProtection="1">
      <alignment horizontal="center" vertical="center" wrapText="1"/>
    </xf>
    <xf numFmtId="164" fontId="2" fillId="2" borderId="21" xfId="2" applyNumberFormat="1" applyBorder="1" applyAlignment="1" applyProtection="1">
      <alignment vertical="center"/>
    </xf>
    <xf numFmtId="164" fontId="1" fillId="9" borderId="4" xfId="7" applyBorder="1" applyAlignment="1">
      <alignment horizontal="left" vertical="center"/>
      <protection locked="0"/>
    </xf>
    <xf numFmtId="164" fontId="2" fillId="2" borderId="22" xfId="2" applyNumberFormat="1" applyBorder="1" applyAlignment="1" applyProtection="1">
      <alignment vertical="center"/>
    </xf>
    <xf numFmtId="164" fontId="2" fillId="2" borderId="66" xfId="2" applyNumberFormat="1" applyBorder="1" applyAlignment="1" applyProtection="1">
      <alignment vertical="center"/>
    </xf>
    <xf numFmtId="164" fontId="2" fillId="2" borderId="67" xfId="2" applyNumberFormat="1" applyBorder="1" applyAlignment="1" applyProtection="1">
      <alignment vertical="center"/>
    </xf>
    <xf numFmtId="164" fontId="5" fillId="2" borderId="68" xfId="2" applyFont="1" applyBorder="1" applyAlignment="1" applyProtection="1">
      <alignment vertical="center"/>
    </xf>
    <xf numFmtId="9" fontId="2" fillId="2" borderId="29" xfId="1" applyFont="1" applyFill="1" applyBorder="1" applyAlignment="1" applyProtection="1">
      <alignment horizontal="center" vertical="center" wrapText="1"/>
    </xf>
    <xf numFmtId="164" fontId="2" fillId="2" borderId="55" xfId="2" applyNumberFormat="1" applyBorder="1" applyAlignment="1" applyProtection="1">
      <alignment vertical="center"/>
    </xf>
    <xf numFmtId="164" fontId="1" fillId="9" borderId="28" xfId="7" applyBorder="1" applyAlignment="1">
      <alignment horizontal="left" vertical="center"/>
      <protection locked="0"/>
    </xf>
    <xf numFmtId="164" fontId="3" fillId="2" borderId="55" xfId="3" applyNumberFormat="1" applyBorder="1" applyAlignment="1" applyProtection="1">
      <alignment vertical="center"/>
    </xf>
    <xf numFmtId="166" fontId="6" fillId="6" borderId="69" xfId="0" applyNumberFormat="1" applyFont="1" applyFill="1" applyBorder="1" applyAlignment="1" applyProtection="1">
      <alignment horizontal="right" vertical="center" wrapText="1"/>
    </xf>
    <xf numFmtId="164" fontId="3" fillId="2" borderId="28" xfId="3" applyBorder="1" applyAlignment="1" applyProtection="1">
      <alignment horizontal="left" vertical="center"/>
      <protection locked="0"/>
    </xf>
    <xf numFmtId="164" fontId="5" fillId="0" borderId="69" xfId="0" applyNumberFormat="1" applyFont="1" applyFill="1" applyBorder="1" applyAlignment="1" applyProtection="1">
      <alignment vertical="center"/>
    </xf>
    <xf numFmtId="164" fontId="2" fillId="0" borderId="69" xfId="2" applyNumberFormat="1" applyFill="1" applyBorder="1" applyAlignment="1" applyProtection="1">
      <alignment vertical="center"/>
    </xf>
    <xf numFmtId="164" fontId="2" fillId="2" borderId="70" xfId="2" applyNumberFormat="1" applyBorder="1" applyAlignment="1" applyProtection="1">
      <alignment vertical="center"/>
    </xf>
    <xf numFmtId="164" fontId="3" fillId="2" borderId="28" xfId="3" applyNumberFormat="1" applyBorder="1" applyAlignment="1" applyProtection="1">
      <alignment vertical="center"/>
    </xf>
    <xf numFmtId="164" fontId="2" fillId="2" borderId="30" xfId="2" applyNumberFormat="1" applyBorder="1" applyAlignment="1" applyProtection="1">
      <alignment vertical="center"/>
    </xf>
    <xf numFmtId="164" fontId="1" fillId="9" borderId="68" xfId="7" applyBorder="1" applyAlignment="1">
      <alignment horizontal="left" vertical="center"/>
      <protection locked="0"/>
    </xf>
    <xf numFmtId="164" fontId="3" fillId="2" borderId="57" xfId="3" applyNumberFormat="1" applyBorder="1" applyAlignment="1" applyProtection="1">
      <alignment vertical="center"/>
    </xf>
    <xf numFmtId="0" fontId="0" fillId="0" borderId="14" xfId="0" applyBorder="1" applyProtection="1"/>
    <xf numFmtId="164" fontId="1" fillId="9" borderId="14" xfId="7" applyBorder="1">
      <alignment horizontal="left" vertical="center"/>
      <protection locked="0"/>
    </xf>
    <xf numFmtId="0" fontId="0" fillId="0" borderId="8" xfId="0" applyBorder="1" applyProtection="1"/>
    <xf numFmtId="9" fontId="1" fillId="9" borderId="8" xfId="7" applyNumberFormat="1" applyBorder="1">
      <alignment horizontal="left" vertical="center"/>
      <protection locked="0"/>
    </xf>
    <xf numFmtId="0" fontId="0" fillId="0" borderId="71" xfId="0" applyBorder="1" applyProtection="1"/>
    <xf numFmtId="166" fontId="0" fillId="0" borderId="72" xfId="0" applyNumberFormat="1" applyBorder="1" applyAlignment="1" applyProtection="1">
      <alignment horizontal="center" vertical="center"/>
      <protection locked="0"/>
    </xf>
    <xf numFmtId="9" fontId="2" fillId="2" borderId="73" xfId="1" applyFont="1" applyFill="1" applyBorder="1" applyAlignment="1" applyProtection="1">
      <alignment horizontal="center" vertical="center" wrapText="1"/>
    </xf>
    <xf numFmtId="164" fontId="2" fillId="2" borderId="74" xfId="2" applyNumberFormat="1" applyBorder="1" applyAlignment="1" applyProtection="1">
      <alignment vertical="center"/>
    </xf>
    <xf numFmtId="164" fontId="1" fillId="9" borderId="75" xfId="7" applyBorder="1" applyAlignment="1">
      <alignment horizontal="left" vertical="center"/>
      <protection locked="0"/>
    </xf>
    <xf numFmtId="164" fontId="5" fillId="0" borderId="76" xfId="0" applyNumberFormat="1" applyFont="1" applyFill="1" applyBorder="1" applyAlignment="1" applyProtection="1">
      <alignment vertical="center"/>
    </xf>
    <xf numFmtId="164" fontId="2" fillId="2" borderId="77" xfId="2" applyNumberFormat="1" applyBorder="1" applyAlignment="1" applyProtection="1">
      <alignment vertical="center"/>
    </xf>
    <xf numFmtId="164" fontId="2" fillId="2" borderId="78" xfId="2" applyNumberFormat="1" applyBorder="1" applyAlignment="1" applyProtection="1">
      <alignment vertical="center"/>
    </xf>
    <xf numFmtId="164" fontId="1" fillId="9" borderId="79" xfId="7" applyBorder="1" applyAlignment="1">
      <alignment horizontal="left" vertical="center"/>
      <protection locked="0"/>
    </xf>
    <xf numFmtId="164" fontId="3" fillId="2" borderId="80" xfId="3" applyNumberFormat="1" applyBorder="1" applyAlignment="1" applyProtection="1">
      <alignment vertical="center"/>
    </xf>
    <xf numFmtId="164" fontId="5" fillId="2" borderId="79" xfId="2" applyFont="1" applyBorder="1" applyAlignment="1" applyProtection="1">
      <alignment vertical="center"/>
    </xf>
    <xf numFmtId="164" fontId="1" fillId="9" borderId="81" xfId="7" applyBorder="1" applyAlignment="1">
      <alignment horizontal="left" vertical="center"/>
      <protection locked="0"/>
    </xf>
    <xf numFmtId="164" fontId="15" fillId="12" borderId="6" xfId="8" applyBorder="1" applyAlignment="1">
      <alignment horizontal="left" vertical="center" wrapText="1"/>
    </xf>
    <xf numFmtId="164" fontId="15" fillId="12" borderId="3" xfId="8" applyBorder="1" applyAlignment="1">
      <alignment horizontal="left" vertical="center" wrapText="1"/>
    </xf>
    <xf numFmtId="164" fontId="15" fillId="12" borderId="4" xfId="8" applyFont="1" applyBorder="1" applyAlignment="1">
      <alignment horizontal="left" vertical="center"/>
    </xf>
    <xf numFmtId="164" fontId="15" fillId="12" borderId="13" xfId="8" applyFont="1" applyBorder="1" applyAlignment="1">
      <alignment horizontal="left" vertical="center"/>
    </xf>
    <xf numFmtId="164" fontId="15" fillId="12" borderId="0" xfId="8">
      <alignment horizontal="left" vertical="center"/>
    </xf>
    <xf numFmtId="164" fontId="15" fillId="12" borderId="2" xfId="8" applyBorder="1">
      <alignment horizontal="left" vertical="center"/>
    </xf>
    <xf numFmtId="164" fontId="15" fillId="12" borderId="4" xfId="8" applyBorder="1">
      <alignment horizontal="left" vertical="center"/>
    </xf>
    <xf numFmtId="164" fontId="15" fillId="12" borderId="13" xfId="8" applyBorder="1">
      <alignment horizontal="left" vertical="center"/>
    </xf>
    <xf numFmtId="164" fontId="15" fillId="12" borderId="5" xfId="8" applyBorder="1">
      <alignment horizontal="left" vertical="center"/>
    </xf>
    <xf numFmtId="164" fontId="15" fillId="12" borderId="5" xfId="8" applyBorder="1" applyAlignment="1">
      <alignment horizontal="left" vertical="center" wrapText="1"/>
    </xf>
    <xf numFmtId="164" fontId="15" fillId="12" borderId="2" xfId="8" applyBorder="1" applyAlignment="1">
      <alignment horizontal="left" vertical="center" wrapText="1"/>
    </xf>
    <xf numFmtId="164" fontId="15" fillId="12" borderId="4" xfId="8" applyBorder="1" applyAlignment="1">
      <alignment horizontal="left" vertical="center" wrapText="1"/>
    </xf>
    <xf numFmtId="164" fontId="6" fillId="12" borderId="37" xfId="9" applyBorder="1" applyAlignment="1">
      <alignment horizontal="center" vertical="center" textRotation="90" wrapText="1"/>
    </xf>
    <xf numFmtId="164" fontId="6" fillId="12" borderId="63" xfId="9" applyBorder="1" applyAlignment="1">
      <alignment horizontal="center" vertical="center" textRotation="90" wrapText="1"/>
    </xf>
    <xf numFmtId="164" fontId="6" fillId="12" borderId="14" xfId="9" applyBorder="1" applyAlignment="1">
      <alignment horizontal="center" vertical="center" textRotation="90" wrapText="1"/>
    </xf>
    <xf numFmtId="164" fontId="6" fillId="12" borderId="8" xfId="9" applyBorder="1" applyAlignment="1">
      <alignment horizontal="center" vertical="center" textRotation="90" wrapText="1"/>
    </xf>
  </cellXfs>
  <cellStyles count="12">
    <cellStyle name="20 % - Akzent2" xfId="5" builtinId="34" hidden="1"/>
    <cellStyle name="60 % - Akzent1" xfId="4" builtinId="32"/>
    <cellStyle name="Ausgabe" xfId="2" builtinId="21" customBuiltin="1"/>
    <cellStyle name="Berechnung" xfId="3" builtinId="22" customBuiltin="1"/>
    <cellStyle name="Eingabefeld1" xfId="7"/>
    <cellStyle name="Eingabefeld2" xfId="6"/>
    <cellStyle name="Prozent" xfId="1" builtinId="5"/>
    <cellStyle name="Standard" xfId="0" builtinId="0"/>
    <cellStyle name="Standard_Bilanz_GuV" xfId="11"/>
    <cellStyle name="Tablehead1" xfId="8"/>
    <cellStyle name="Tablehead2" xfId="9"/>
    <cellStyle name="Tablehead3" xfId="1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9"/>
  <sheetViews>
    <sheetView workbookViewId="0">
      <selection activeCell="C15" sqref="C15"/>
    </sheetView>
  </sheetViews>
  <sheetFormatPr baseColWidth="10" defaultRowHeight="15" x14ac:dyDescent="0.25"/>
  <cols>
    <col min="1" max="1" width="11.42578125" style="175"/>
    <col min="2" max="2" width="14.85546875" customWidth="1"/>
    <col min="3" max="3" width="27.5703125" customWidth="1"/>
    <col min="4" max="4" width="95" style="55" customWidth="1"/>
  </cols>
  <sheetData>
    <row r="1" spans="1:4" x14ac:dyDescent="0.25">
      <c r="A1" s="173" t="str">
        <f>CONCATENATE("EHB_KP_Wasserstoff_v",MAX(A4:A103))</f>
        <v>EHB_KP_Wasserstoff_v2</v>
      </c>
    </row>
    <row r="3" spans="1:4" x14ac:dyDescent="0.25">
      <c r="A3" s="174" t="s">
        <v>339</v>
      </c>
      <c r="B3" s="110" t="s">
        <v>338</v>
      </c>
      <c r="C3" s="110" t="s">
        <v>340</v>
      </c>
      <c r="D3" s="169" t="s">
        <v>337</v>
      </c>
    </row>
    <row r="4" spans="1:4" x14ac:dyDescent="0.25">
      <c r="A4" s="172">
        <v>1</v>
      </c>
      <c r="B4" t="s">
        <v>341</v>
      </c>
      <c r="C4" t="s">
        <v>341</v>
      </c>
      <c r="D4" s="55" t="s">
        <v>586</v>
      </c>
    </row>
    <row r="5" spans="1:4" x14ac:dyDescent="0.25">
      <c r="A5" s="172">
        <v>2</v>
      </c>
      <c r="B5" t="s">
        <v>588</v>
      </c>
      <c r="C5" t="s">
        <v>589</v>
      </c>
      <c r="D5" s="55" t="s">
        <v>590</v>
      </c>
    </row>
    <row r="6" spans="1:4" x14ac:dyDescent="0.25">
      <c r="A6" s="172"/>
      <c r="B6" t="s">
        <v>591</v>
      </c>
      <c r="C6" t="s">
        <v>592</v>
      </c>
      <c r="D6" s="55" t="s">
        <v>590</v>
      </c>
    </row>
    <row r="7" spans="1:4" x14ac:dyDescent="0.25">
      <c r="A7" s="172"/>
    </row>
    <row r="8" spans="1:4" x14ac:dyDescent="0.25">
      <c r="A8" s="172"/>
      <c r="D8" s="56"/>
    </row>
    <row r="9" spans="1:4" x14ac:dyDescent="0.25">
      <c r="A9" s="172"/>
      <c r="D9" s="56"/>
    </row>
  </sheetData>
  <sheetProtection formatCells="0" formatColumns="0" formatRows="0"/>
  <customSheetViews>
    <customSheetView guid="{88C7CD93-4C5C-45F9-8E10-23D17A25DE06}">
      <selection activeCell="A5" sqref="A5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theme="5" tint="-0.249977111117893"/>
  </sheetPr>
  <dimension ref="A1:D502"/>
  <sheetViews>
    <sheetView workbookViewId="0">
      <selection activeCell="D7" sqref="D7"/>
    </sheetView>
  </sheetViews>
  <sheetFormatPr baseColWidth="10" defaultRowHeight="15" x14ac:dyDescent="0.25"/>
  <cols>
    <col min="1" max="1" width="5.140625" style="176" customWidth="1"/>
    <col min="2" max="2" width="40.7109375" style="176" customWidth="1"/>
    <col min="3" max="3" width="19" style="176" customWidth="1"/>
    <col min="4" max="4" width="114.28515625" style="176" customWidth="1"/>
  </cols>
  <sheetData>
    <row r="1" spans="1:4" ht="18.75" x14ac:dyDescent="0.25">
      <c r="A1" s="37" t="s">
        <v>385</v>
      </c>
      <c r="B1"/>
      <c r="C1"/>
      <c r="D1"/>
    </row>
    <row r="2" spans="1:4" ht="31.5" x14ac:dyDescent="0.25">
      <c r="A2" s="95" t="s">
        <v>321</v>
      </c>
      <c r="B2" s="95" t="s">
        <v>133</v>
      </c>
      <c r="C2" s="95" t="s">
        <v>536</v>
      </c>
      <c r="D2" s="95" t="s">
        <v>135</v>
      </c>
    </row>
    <row r="3" spans="1:4" x14ac:dyDescent="0.25">
      <c r="A3" s="64"/>
      <c r="B3" s="66"/>
      <c r="C3" s="64"/>
      <c r="D3" s="66"/>
    </row>
    <row r="4" spans="1:4" x14ac:dyDescent="0.25">
      <c r="A4" s="64"/>
      <c r="B4" s="64"/>
      <c r="C4" s="64"/>
      <c r="D4" s="66"/>
    </row>
    <row r="5" spans="1:4" x14ac:dyDescent="0.25">
      <c r="A5" s="64"/>
      <c r="B5" s="64"/>
      <c r="C5" s="64"/>
      <c r="D5" s="66"/>
    </row>
    <row r="6" spans="1:4" x14ac:dyDescent="0.25">
      <c r="A6" s="64"/>
      <c r="B6" s="64"/>
      <c r="C6" s="64"/>
      <c r="D6" s="66"/>
    </row>
    <row r="7" spans="1:4" x14ac:dyDescent="0.25">
      <c r="A7" s="64"/>
      <c r="B7" s="64"/>
      <c r="C7" s="64"/>
      <c r="D7" s="66"/>
    </row>
    <row r="8" spans="1:4" x14ac:dyDescent="0.25">
      <c r="A8" s="64"/>
      <c r="B8" s="64"/>
      <c r="C8" s="64"/>
      <c r="D8" s="64"/>
    </row>
    <row r="9" spans="1:4" x14ac:dyDescent="0.25">
      <c r="A9" s="64"/>
      <c r="B9" s="64"/>
      <c r="C9" s="64"/>
      <c r="D9" s="64"/>
    </row>
    <row r="10" spans="1:4" x14ac:dyDescent="0.25">
      <c r="A10" s="64"/>
      <c r="B10" s="64"/>
      <c r="C10" s="64"/>
      <c r="D10" s="64"/>
    </row>
    <row r="11" spans="1:4" x14ac:dyDescent="0.25">
      <c r="A11" s="64"/>
      <c r="B11" s="64"/>
      <c r="C11" s="64"/>
      <c r="D11" s="64"/>
    </row>
    <row r="12" spans="1:4" x14ac:dyDescent="0.25">
      <c r="A12" s="64"/>
      <c r="B12" s="64"/>
      <c r="C12" s="64"/>
      <c r="D12" s="64"/>
    </row>
    <row r="13" spans="1:4" x14ac:dyDescent="0.25">
      <c r="A13" s="64"/>
      <c r="B13" s="64"/>
      <c r="C13" s="64"/>
      <c r="D13" s="66"/>
    </row>
    <row r="14" spans="1:4" x14ac:dyDescent="0.25">
      <c r="A14" s="64"/>
      <c r="B14" s="64"/>
      <c r="C14" s="64"/>
      <c r="D14" s="64"/>
    </row>
    <row r="15" spans="1:4" x14ac:dyDescent="0.25">
      <c r="A15" s="64"/>
      <c r="B15" s="64"/>
      <c r="C15" s="64"/>
      <c r="D15" s="64"/>
    </row>
    <row r="16" spans="1:4" x14ac:dyDescent="0.25">
      <c r="A16" s="64"/>
      <c r="B16" s="64"/>
      <c r="C16" s="64"/>
      <c r="D16" s="64"/>
    </row>
    <row r="17" spans="1:4" x14ac:dyDescent="0.25">
      <c r="A17" s="64"/>
      <c r="B17" s="64"/>
      <c r="C17" s="64"/>
      <c r="D17" s="64"/>
    </row>
    <row r="18" spans="1:4" x14ac:dyDescent="0.25">
      <c r="A18" s="64"/>
      <c r="B18" s="64"/>
      <c r="C18" s="64"/>
      <c r="D18" s="64"/>
    </row>
    <row r="19" spans="1:4" x14ac:dyDescent="0.25">
      <c r="A19" s="64"/>
      <c r="B19" s="64"/>
      <c r="C19" s="64"/>
      <c r="D19" s="64"/>
    </row>
    <row r="20" spans="1:4" x14ac:dyDescent="0.25">
      <c r="A20" s="64"/>
      <c r="B20" s="64"/>
      <c r="C20" s="64"/>
      <c r="D20" s="64"/>
    </row>
    <row r="21" spans="1:4" x14ac:dyDescent="0.25">
      <c r="A21" s="64"/>
      <c r="B21" s="64"/>
      <c r="C21" s="64"/>
      <c r="D21" s="64"/>
    </row>
    <row r="22" spans="1:4" x14ac:dyDescent="0.25">
      <c r="A22" s="64"/>
      <c r="B22" s="64"/>
      <c r="C22" s="64"/>
      <c r="D22" s="64"/>
    </row>
    <row r="23" spans="1:4" x14ac:dyDescent="0.25">
      <c r="A23" s="64"/>
      <c r="B23" s="64"/>
      <c r="C23" s="64"/>
      <c r="D23" s="64"/>
    </row>
    <row r="24" spans="1:4" x14ac:dyDescent="0.25">
      <c r="A24" s="64"/>
      <c r="B24" s="64"/>
      <c r="C24" s="64"/>
      <c r="D24" s="64"/>
    </row>
    <row r="25" spans="1:4" x14ac:dyDescent="0.25">
      <c r="A25" s="64"/>
      <c r="B25" s="64"/>
      <c r="C25" s="64"/>
      <c r="D25" s="64"/>
    </row>
    <row r="26" spans="1:4" x14ac:dyDescent="0.25">
      <c r="A26" s="64"/>
      <c r="B26" s="64"/>
      <c r="C26" s="64"/>
      <c r="D26" s="64"/>
    </row>
    <row r="27" spans="1:4" x14ac:dyDescent="0.25">
      <c r="A27" s="64"/>
      <c r="B27" s="64"/>
      <c r="C27" s="64"/>
      <c r="D27" s="64"/>
    </row>
    <row r="28" spans="1:4" x14ac:dyDescent="0.25">
      <c r="A28" s="64"/>
      <c r="B28" s="64"/>
      <c r="C28" s="64"/>
      <c r="D28" s="64"/>
    </row>
    <row r="29" spans="1:4" x14ac:dyDescent="0.25">
      <c r="A29" s="64"/>
      <c r="B29" s="64"/>
      <c r="C29" s="64"/>
      <c r="D29" s="64"/>
    </row>
    <row r="30" spans="1:4" x14ac:dyDescent="0.25">
      <c r="A30" s="64"/>
      <c r="B30" s="64"/>
      <c r="C30" s="64"/>
      <c r="D30" s="64"/>
    </row>
    <row r="31" spans="1:4" x14ac:dyDescent="0.25">
      <c r="A31" s="64"/>
      <c r="B31" s="64"/>
      <c r="C31" s="64"/>
      <c r="D31" s="64"/>
    </row>
    <row r="32" spans="1:4" x14ac:dyDescent="0.25">
      <c r="A32" s="64"/>
      <c r="B32" s="64"/>
      <c r="C32" s="64"/>
      <c r="D32" s="64"/>
    </row>
    <row r="33" spans="1:4" x14ac:dyDescent="0.25">
      <c r="A33" s="64"/>
      <c r="B33" s="64"/>
      <c r="C33" s="64"/>
      <c r="D33" s="64"/>
    </row>
    <row r="34" spans="1:4" x14ac:dyDescent="0.25">
      <c r="A34" s="64"/>
      <c r="B34" s="64"/>
      <c r="C34" s="64"/>
      <c r="D34" s="64"/>
    </row>
    <row r="35" spans="1:4" x14ac:dyDescent="0.25">
      <c r="A35" s="64"/>
      <c r="B35" s="64"/>
      <c r="C35" s="64"/>
      <c r="D35" s="64"/>
    </row>
    <row r="36" spans="1:4" x14ac:dyDescent="0.25">
      <c r="A36" s="64"/>
      <c r="B36" s="64"/>
      <c r="C36" s="64"/>
      <c r="D36" s="64"/>
    </row>
    <row r="37" spans="1:4" x14ac:dyDescent="0.25">
      <c r="A37" s="64"/>
      <c r="B37" s="64"/>
      <c r="C37" s="64"/>
      <c r="D37" s="64"/>
    </row>
    <row r="38" spans="1:4" x14ac:dyDescent="0.25">
      <c r="A38" s="64"/>
      <c r="B38" s="64"/>
      <c r="C38" s="64"/>
      <c r="D38" s="64"/>
    </row>
    <row r="39" spans="1:4" x14ac:dyDescent="0.25">
      <c r="A39" s="64"/>
      <c r="B39" s="64"/>
      <c r="C39" s="64"/>
      <c r="D39" s="64"/>
    </row>
    <row r="40" spans="1:4" x14ac:dyDescent="0.25">
      <c r="A40" s="64"/>
      <c r="B40" s="64"/>
      <c r="C40" s="64"/>
      <c r="D40" s="64"/>
    </row>
    <row r="41" spans="1:4" x14ac:dyDescent="0.25">
      <c r="A41" s="64"/>
      <c r="B41" s="64"/>
      <c r="C41" s="64"/>
      <c r="D41" s="64"/>
    </row>
    <row r="42" spans="1:4" x14ac:dyDescent="0.25">
      <c r="A42" s="64"/>
      <c r="B42" s="64"/>
      <c r="C42" s="64"/>
      <c r="D42" s="64"/>
    </row>
    <row r="43" spans="1:4" x14ac:dyDescent="0.25">
      <c r="A43" s="64"/>
      <c r="B43" s="64"/>
      <c r="C43" s="64"/>
      <c r="D43" s="64"/>
    </row>
    <row r="44" spans="1:4" x14ac:dyDescent="0.25">
      <c r="A44" s="64"/>
      <c r="B44" s="64"/>
      <c r="C44" s="64"/>
      <c r="D44" s="64"/>
    </row>
    <row r="45" spans="1:4" x14ac:dyDescent="0.25">
      <c r="A45" s="64"/>
      <c r="B45" s="64"/>
      <c r="C45" s="64"/>
      <c r="D45" s="64"/>
    </row>
    <row r="46" spans="1:4" x14ac:dyDescent="0.25">
      <c r="A46" s="64"/>
      <c r="B46" s="64"/>
      <c r="C46" s="64"/>
      <c r="D46" s="64"/>
    </row>
    <row r="47" spans="1:4" x14ac:dyDescent="0.25">
      <c r="A47" s="64"/>
      <c r="B47" s="64"/>
      <c r="C47" s="64"/>
      <c r="D47" s="64"/>
    </row>
    <row r="48" spans="1:4" x14ac:dyDescent="0.25">
      <c r="A48" s="64"/>
      <c r="B48" s="64"/>
      <c r="C48" s="64"/>
      <c r="D48" s="64"/>
    </row>
    <row r="49" spans="1:4" x14ac:dyDescent="0.25">
      <c r="A49" s="64"/>
      <c r="B49" s="64"/>
      <c r="C49" s="64"/>
      <c r="D49" s="64"/>
    </row>
    <row r="50" spans="1:4" x14ac:dyDescent="0.25">
      <c r="A50" s="64"/>
      <c r="B50" s="64"/>
      <c r="C50" s="64"/>
      <c r="D50" s="64"/>
    </row>
    <row r="51" spans="1:4" x14ac:dyDescent="0.25">
      <c r="A51" s="64"/>
      <c r="B51" s="64"/>
      <c r="C51" s="64"/>
      <c r="D51" s="64"/>
    </row>
    <row r="52" spans="1:4" x14ac:dyDescent="0.25">
      <c r="A52" s="64"/>
      <c r="B52" s="64"/>
      <c r="C52" s="64"/>
      <c r="D52" s="64"/>
    </row>
    <row r="53" spans="1:4" x14ac:dyDescent="0.25">
      <c r="A53" s="64"/>
      <c r="B53" s="64"/>
      <c r="C53" s="64"/>
      <c r="D53" s="64"/>
    </row>
    <row r="54" spans="1:4" x14ac:dyDescent="0.25">
      <c r="A54" s="64"/>
      <c r="B54" s="64"/>
      <c r="C54" s="64"/>
      <c r="D54" s="64"/>
    </row>
    <row r="55" spans="1:4" x14ac:dyDescent="0.25">
      <c r="A55" s="64"/>
      <c r="B55" s="64"/>
      <c r="C55" s="64"/>
      <c r="D55" s="64"/>
    </row>
    <row r="56" spans="1:4" x14ac:dyDescent="0.25">
      <c r="A56" s="64"/>
      <c r="B56" s="64"/>
      <c r="C56" s="64"/>
      <c r="D56" s="64"/>
    </row>
    <row r="57" spans="1:4" x14ac:dyDescent="0.25">
      <c r="A57" s="64"/>
      <c r="B57" s="64"/>
      <c r="C57" s="64"/>
      <c r="D57" s="64"/>
    </row>
    <row r="58" spans="1:4" x14ac:dyDescent="0.25">
      <c r="A58" s="64"/>
      <c r="B58" s="64"/>
      <c r="C58" s="64"/>
      <c r="D58" s="64"/>
    </row>
    <row r="59" spans="1:4" x14ac:dyDescent="0.25">
      <c r="A59" s="64"/>
      <c r="B59" s="64"/>
      <c r="C59" s="64"/>
      <c r="D59" s="64"/>
    </row>
    <row r="60" spans="1:4" x14ac:dyDescent="0.25">
      <c r="A60" s="64"/>
      <c r="B60" s="64"/>
      <c r="C60" s="64"/>
      <c r="D60" s="64"/>
    </row>
    <row r="61" spans="1:4" x14ac:dyDescent="0.25">
      <c r="A61" s="64"/>
      <c r="B61" s="64"/>
      <c r="C61" s="64"/>
      <c r="D61" s="64"/>
    </row>
    <row r="62" spans="1:4" x14ac:dyDescent="0.25">
      <c r="A62" s="64"/>
      <c r="B62" s="64"/>
      <c r="C62" s="64"/>
      <c r="D62" s="64"/>
    </row>
    <row r="63" spans="1:4" x14ac:dyDescent="0.25">
      <c r="A63" s="64"/>
      <c r="B63" s="64"/>
      <c r="C63" s="64"/>
      <c r="D63" s="64"/>
    </row>
    <row r="64" spans="1:4" x14ac:dyDescent="0.25">
      <c r="A64" s="64"/>
      <c r="B64" s="64"/>
      <c r="C64" s="64"/>
      <c r="D64" s="64"/>
    </row>
    <row r="65" spans="1:4" x14ac:dyDescent="0.25">
      <c r="A65" s="64"/>
      <c r="B65" s="64"/>
      <c r="C65" s="64"/>
      <c r="D65" s="64"/>
    </row>
    <row r="66" spans="1:4" x14ac:dyDescent="0.25">
      <c r="A66" s="64"/>
      <c r="B66" s="64"/>
      <c r="C66" s="64"/>
      <c r="D66" s="64"/>
    </row>
    <row r="67" spans="1:4" x14ac:dyDescent="0.25">
      <c r="A67" s="64"/>
      <c r="B67" s="64"/>
      <c r="C67" s="64"/>
      <c r="D67" s="64"/>
    </row>
    <row r="68" spans="1:4" x14ac:dyDescent="0.25">
      <c r="A68" s="64"/>
      <c r="B68" s="64"/>
      <c r="C68" s="64"/>
      <c r="D68" s="64"/>
    </row>
    <row r="69" spans="1:4" x14ac:dyDescent="0.25">
      <c r="A69" s="64"/>
      <c r="B69" s="64"/>
      <c r="C69" s="64"/>
      <c r="D69" s="64"/>
    </row>
    <row r="70" spans="1:4" x14ac:dyDescent="0.25">
      <c r="A70" s="64"/>
      <c r="B70" s="64"/>
      <c r="C70" s="64"/>
      <c r="D70" s="64"/>
    </row>
    <row r="71" spans="1:4" x14ac:dyDescent="0.25">
      <c r="A71" s="64"/>
      <c r="B71" s="64"/>
      <c r="C71" s="64"/>
      <c r="D71" s="64"/>
    </row>
    <row r="72" spans="1:4" x14ac:dyDescent="0.25">
      <c r="A72" s="64"/>
      <c r="B72" s="64"/>
      <c r="C72" s="64"/>
      <c r="D72" s="64"/>
    </row>
    <row r="73" spans="1:4" x14ac:dyDescent="0.25">
      <c r="A73" s="64"/>
      <c r="B73" s="64"/>
      <c r="C73" s="64"/>
      <c r="D73" s="64"/>
    </row>
    <row r="74" spans="1:4" x14ac:dyDescent="0.25">
      <c r="A74" s="64"/>
      <c r="B74" s="64"/>
      <c r="C74" s="64"/>
      <c r="D74" s="64"/>
    </row>
    <row r="75" spans="1:4" x14ac:dyDescent="0.25">
      <c r="A75" s="64"/>
      <c r="B75" s="64"/>
      <c r="C75" s="64"/>
      <c r="D75" s="64"/>
    </row>
    <row r="76" spans="1:4" x14ac:dyDescent="0.25">
      <c r="A76" s="64"/>
      <c r="B76" s="64"/>
      <c r="C76" s="64"/>
      <c r="D76" s="64"/>
    </row>
    <row r="77" spans="1:4" x14ac:dyDescent="0.25">
      <c r="A77" s="64"/>
      <c r="B77" s="64"/>
      <c r="C77" s="64"/>
      <c r="D77" s="64"/>
    </row>
    <row r="78" spans="1:4" x14ac:dyDescent="0.25">
      <c r="A78" s="64"/>
      <c r="B78" s="64"/>
      <c r="C78" s="64"/>
      <c r="D78" s="64"/>
    </row>
    <row r="79" spans="1:4" x14ac:dyDescent="0.25">
      <c r="A79" s="64"/>
      <c r="B79" s="64"/>
      <c r="C79" s="64"/>
      <c r="D79" s="64"/>
    </row>
    <row r="80" spans="1:4" x14ac:dyDescent="0.25">
      <c r="A80" s="64"/>
      <c r="B80" s="64"/>
      <c r="C80" s="64"/>
      <c r="D80" s="64"/>
    </row>
    <row r="81" spans="1:4" x14ac:dyDescent="0.25">
      <c r="A81" s="64"/>
      <c r="B81" s="64"/>
      <c r="C81" s="64"/>
      <c r="D81" s="64"/>
    </row>
    <row r="82" spans="1:4" x14ac:dyDescent="0.25">
      <c r="A82" s="64"/>
      <c r="B82" s="64"/>
      <c r="C82" s="64"/>
      <c r="D82" s="64"/>
    </row>
    <row r="83" spans="1:4" x14ac:dyDescent="0.25">
      <c r="A83" s="64"/>
      <c r="B83" s="64"/>
      <c r="C83" s="64"/>
      <c r="D83" s="64"/>
    </row>
    <row r="84" spans="1:4" x14ac:dyDescent="0.25">
      <c r="A84" s="64"/>
      <c r="B84" s="64"/>
      <c r="C84" s="64"/>
      <c r="D84" s="64"/>
    </row>
    <row r="85" spans="1:4" x14ac:dyDescent="0.25">
      <c r="A85" s="64"/>
      <c r="B85" s="64"/>
      <c r="C85" s="64"/>
      <c r="D85" s="64"/>
    </row>
    <row r="86" spans="1:4" x14ac:dyDescent="0.25">
      <c r="A86" s="64"/>
      <c r="B86" s="64"/>
      <c r="C86" s="64"/>
      <c r="D86" s="64"/>
    </row>
    <row r="87" spans="1:4" x14ac:dyDescent="0.25">
      <c r="A87" s="64"/>
      <c r="B87" s="64"/>
      <c r="C87" s="64"/>
      <c r="D87" s="64"/>
    </row>
    <row r="88" spans="1:4" x14ac:dyDescent="0.25">
      <c r="A88" s="64"/>
      <c r="B88" s="64"/>
      <c r="C88" s="64"/>
      <c r="D88" s="64"/>
    </row>
    <row r="89" spans="1:4" x14ac:dyDescent="0.25">
      <c r="A89" s="64"/>
      <c r="B89" s="64"/>
      <c r="C89" s="64"/>
      <c r="D89" s="64"/>
    </row>
    <row r="90" spans="1:4" x14ac:dyDescent="0.25">
      <c r="A90" s="64"/>
      <c r="B90" s="64"/>
      <c r="C90" s="64"/>
      <c r="D90" s="64"/>
    </row>
    <row r="91" spans="1:4" x14ac:dyDescent="0.25">
      <c r="A91" s="64"/>
      <c r="B91" s="64"/>
      <c r="C91" s="64"/>
      <c r="D91" s="64"/>
    </row>
    <row r="92" spans="1:4" x14ac:dyDescent="0.25">
      <c r="A92" s="64"/>
      <c r="B92" s="64"/>
      <c r="C92" s="64"/>
      <c r="D92" s="64"/>
    </row>
    <row r="93" spans="1:4" x14ac:dyDescent="0.25">
      <c r="A93" s="64"/>
      <c r="B93" s="64"/>
      <c r="C93" s="64"/>
      <c r="D93" s="64"/>
    </row>
    <row r="94" spans="1:4" x14ac:dyDescent="0.25">
      <c r="A94" s="64"/>
      <c r="B94" s="66"/>
      <c r="C94" s="64"/>
      <c r="D94" s="64"/>
    </row>
    <row r="95" spans="1:4" x14ac:dyDescent="0.25">
      <c r="A95" s="64"/>
      <c r="B95" s="64"/>
      <c r="C95" s="64"/>
      <c r="D95" s="64"/>
    </row>
    <row r="96" spans="1:4" x14ac:dyDescent="0.25">
      <c r="A96" s="64"/>
      <c r="B96" s="64"/>
      <c r="C96" s="64"/>
      <c r="D96" s="64"/>
    </row>
    <row r="97" spans="1:4" x14ac:dyDescent="0.25">
      <c r="A97" s="64"/>
      <c r="B97" s="64"/>
      <c r="C97" s="64"/>
      <c r="D97" s="64"/>
    </row>
    <row r="98" spans="1:4" x14ac:dyDescent="0.25">
      <c r="A98" s="64"/>
      <c r="B98" s="64"/>
      <c r="C98" s="64"/>
      <c r="D98" s="64"/>
    </row>
    <row r="99" spans="1:4" x14ac:dyDescent="0.25">
      <c r="A99" s="64"/>
      <c r="B99" s="64"/>
      <c r="C99" s="64"/>
      <c r="D99" s="64"/>
    </row>
    <row r="100" spans="1:4" x14ac:dyDescent="0.25">
      <c r="A100" s="64"/>
      <c r="B100" s="64"/>
      <c r="C100" s="64"/>
      <c r="D100" s="64"/>
    </row>
    <row r="101" spans="1:4" x14ac:dyDescent="0.25">
      <c r="A101" s="64"/>
      <c r="B101" s="64"/>
      <c r="C101" s="64"/>
      <c r="D101" s="64"/>
    </row>
    <row r="102" spans="1:4" x14ac:dyDescent="0.25">
      <c r="A102" s="64"/>
      <c r="B102" s="64"/>
      <c r="C102" s="64"/>
      <c r="D102" s="64"/>
    </row>
    <row r="103" spans="1:4" x14ac:dyDescent="0.25">
      <c r="A103" s="64"/>
      <c r="B103" s="64"/>
      <c r="C103" s="64"/>
      <c r="D103" s="64"/>
    </row>
    <row r="104" spans="1:4" x14ac:dyDescent="0.25">
      <c r="A104" s="64"/>
      <c r="B104" s="64"/>
      <c r="C104" s="64"/>
      <c r="D104" s="64"/>
    </row>
    <row r="105" spans="1:4" x14ac:dyDescent="0.25">
      <c r="A105" s="64"/>
      <c r="B105" s="64"/>
      <c r="C105" s="64"/>
      <c r="D105" s="64"/>
    </row>
    <row r="106" spans="1:4" x14ac:dyDescent="0.25">
      <c r="A106" s="64"/>
      <c r="B106" s="64"/>
      <c r="C106" s="64"/>
      <c r="D106" s="64"/>
    </row>
    <row r="107" spans="1:4" x14ac:dyDescent="0.25">
      <c r="A107" s="64"/>
      <c r="B107" s="64"/>
      <c r="C107" s="64"/>
      <c r="D107" s="64"/>
    </row>
    <row r="108" spans="1:4" x14ac:dyDescent="0.25">
      <c r="A108" s="64"/>
      <c r="B108" s="64"/>
      <c r="C108" s="64"/>
      <c r="D108" s="64"/>
    </row>
    <row r="109" spans="1:4" x14ac:dyDescent="0.25">
      <c r="A109" s="64"/>
      <c r="B109" s="64"/>
      <c r="C109" s="64"/>
      <c r="D109" s="64"/>
    </row>
    <row r="110" spans="1:4" x14ac:dyDescent="0.25">
      <c r="A110" s="64"/>
      <c r="B110" s="64"/>
      <c r="C110" s="64"/>
      <c r="D110" s="64"/>
    </row>
    <row r="111" spans="1:4" x14ac:dyDescent="0.25">
      <c r="A111" s="64"/>
      <c r="B111" s="64"/>
      <c r="C111" s="64"/>
      <c r="D111" s="64"/>
    </row>
    <row r="112" spans="1:4" x14ac:dyDescent="0.25">
      <c r="A112" s="64"/>
      <c r="B112" s="64"/>
      <c r="C112" s="64"/>
      <c r="D112" s="64"/>
    </row>
    <row r="113" spans="1:4" x14ac:dyDescent="0.25">
      <c r="A113" s="64"/>
      <c r="B113" s="64"/>
      <c r="C113" s="64"/>
      <c r="D113" s="64"/>
    </row>
    <row r="114" spans="1:4" x14ac:dyDescent="0.25">
      <c r="A114" s="64"/>
      <c r="B114" s="64"/>
      <c r="C114" s="64"/>
      <c r="D114" s="64"/>
    </row>
    <row r="115" spans="1:4" x14ac:dyDescent="0.25">
      <c r="A115" s="64"/>
      <c r="B115" s="64"/>
      <c r="C115" s="64"/>
      <c r="D115" s="64"/>
    </row>
    <row r="116" spans="1:4" x14ac:dyDescent="0.25">
      <c r="A116" s="64"/>
      <c r="B116" s="64"/>
      <c r="C116" s="64"/>
      <c r="D116" s="64"/>
    </row>
    <row r="117" spans="1:4" x14ac:dyDescent="0.25">
      <c r="A117" s="64"/>
      <c r="B117" s="64"/>
      <c r="C117" s="64"/>
      <c r="D117" s="64"/>
    </row>
    <row r="118" spans="1:4" x14ac:dyDescent="0.25">
      <c r="A118" s="64"/>
      <c r="B118" s="64"/>
      <c r="C118" s="64"/>
      <c r="D118" s="64"/>
    </row>
    <row r="119" spans="1:4" x14ac:dyDescent="0.25">
      <c r="A119" s="64"/>
      <c r="B119" s="64"/>
      <c r="C119" s="64"/>
      <c r="D119" s="64"/>
    </row>
    <row r="120" spans="1:4" x14ac:dyDescent="0.25">
      <c r="A120" s="64"/>
      <c r="B120" s="64"/>
      <c r="C120" s="64"/>
      <c r="D120" s="64"/>
    </row>
    <row r="121" spans="1:4" x14ac:dyDescent="0.25">
      <c r="A121" s="64"/>
      <c r="B121" s="64"/>
      <c r="C121" s="64"/>
      <c r="D121" s="64"/>
    </row>
    <row r="122" spans="1:4" x14ac:dyDescent="0.25">
      <c r="A122" s="64"/>
      <c r="B122" s="64"/>
      <c r="C122" s="64"/>
      <c r="D122" s="64"/>
    </row>
    <row r="123" spans="1:4" x14ac:dyDescent="0.25">
      <c r="A123" s="64"/>
      <c r="B123" s="64"/>
      <c r="C123" s="64"/>
      <c r="D123" s="64"/>
    </row>
    <row r="124" spans="1:4" x14ac:dyDescent="0.25">
      <c r="A124" s="64"/>
      <c r="B124" s="64"/>
      <c r="C124" s="64"/>
      <c r="D124" s="64"/>
    </row>
    <row r="125" spans="1:4" x14ac:dyDescent="0.25">
      <c r="A125" s="64"/>
      <c r="B125" s="64"/>
      <c r="C125" s="64"/>
      <c r="D125" s="64"/>
    </row>
    <row r="126" spans="1:4" x14ac:dyDescent="0.25">
      <c r="A126" s="64"/>
      <c r="B126" s="64"/>
      <c r="C126" s="64"/>
      <c r="D126" s="64"/>
    </row>
    <row r="127" spans="1:4" x14ac:dyDescent="0.25">
      <c r="A127" s="64"/>
      <c r="B127" s="64"/>
      <c r="C127" s="64"/>
      <c r="D127" s="64"/>
    </row>
    <row r="128" spans="1:4" x14ac:dyDescent="0.25">
      <c r="A128" s="64"/>
      <c r="B128" s="64"/>
      <c r="C128" s="64"/>
      <c r="D128" s="64"/>
    </row>
    <row r="129" spans="1:4" x14ac:dyDescent="0.25">
      <c r="A129" s="64"/>
      <c r="B129" s="64"/>
      <c r="C129" s="64"/>
      <c r="D129" s="64"/>
    </row>
    <row r="130" spans="1:4" x14ac:dyDescent="0.25">
      <c r="A130" s="64"/>
      <c r="B130" s="64"/>
      <c r="C130" s="64"/>
      <c r="D130" s="64"/>
    </row>
    <row r="131" spans="1:4" x14ac:dyDescent="0.25">
      <c r="A131" s="64"/>
      <c r="B131" s="64"/>
      <c r="C131" s="64"/>
      <c r="D131" s="64"/>
    </row>
    <row r="132" spans="1:4" x14ac:dyDescent="0.25">
      <c r="A132" s="64"/>
      <c r="B132" s="64"/>
      <c r="C132" s="64"/>
      <c r="D132" s="64"/>
    </row>
    <row r="133" spans="1:4" x14ac:dyDescent="0.25">
      <c r="A133" s="64"/>
      <c r="B133" s="64"/>
      <c r="C133" s="64"/>
      <c r="D133" s="64"/>
    </row>
    <row r="134" spans="1:4" x14ac:dyDescent="0.25">
      <c r="A134" s="64"/>
      <c r="B134" s="64"/>
      <c r="C134" s="64"/>
      <c r="D134" s="64"/>
    </row>
    <row r="135" spans="1:4" x14ac:dyDescent="0.25">
      <c r="A135" s="64"/>
      <c r="B135" s="64"/>
      <c r="C135" s="64"/>
      <c r="D135" s="64"/>
    </row>
    <row r="136" spans="1:4" x14ac:dyDescent="0.25">
      <c r="A136" s="64"/>
      <c r="B136" s="64"/>
      <c r="C136" s="64"/>
      <c r="D136" s="64"/>
    </row>
    <row r="137" spans="1:4" x14ac:dyDescent="0.25">
      <c r="A137" s="64"/>
      <c r="B137" s="64"/>
      <c r="C137" s="64"/>
      <c r="D137" s="64"/>
    </row>
    <row r="138" spans="1:4" x14ac:dyDescent="0.25">
      <c r="A138" s="64"/>
      <c r="B138" s="64"/>
      <c r="C138" s="64"/>
      <c r="D138" s="64"/>
    </row>
    <row r="139" spans="1:4" x14ac:dyDescent="0.25">
      <c r="A139" s="64"/>
      <c r="B139" s="64"/>
      <c r="C139" s="64"/>
      <c r="D139" s="64"/>
    </row>
    <row r="140" spans="1:4" x14ac:dyDescent="0.25">
      <c r="A140" s="64"/>
      <c r="B140" s="64"/>
      <c r="C140" s="64"/>
      <c r="D140" s="64"/>
    </row>
    <row r="141" spans="1:4" x14ac:dyDescent="0.25">
      <c r="A141" s="64"/>
      <c r="B141" s="64"/>
      <c r="C141" s="64"/>
      <c r="D141" s="64"/>
    </row>
    <row r="142" spans="1:4" x14ac:dyDescent="0.25">
      <c r="A142" s="64"/>
      <c r="B142" s="64"/>
      <c r="C142" s="64"/>
      <c r="D142" s="64"/>
    </row>
    <row r="143" spans="1:4" x14ac:dyDescent="0.25">
      <c r="A143" s="64"/>
      <c r="B143" s="64"/>
      <c r="C143" s="64"/>
      <c r="D143" s="64"/>
    </row>
    <row r="144" spans="1:4" x14ac:dyDescent="0.25">
      <c r="A144" s="64"/>
      <c r="B144" s="64"/>
      <c r="C144" s="64"/>
      <c r="D144" s="64"/>
    </row>
    <row r="145" spans="1:4" x14ac:dyDescent="0.25">
      <c r="A145" s="64"/>
      <c r="B145" s="64"/>
      <c r="C145" s="64"/>
      <c r="D145" s="64"/>
    </row>
    <row r="146" spans="1:4" x14ac:dyDescent="0.25">
      <c r="A146" s="64"/>
      <c r="B146" s="64"/>
      <c r="C146" s="64"/>
      <c r="D146" s="64"/>
    </row>
    <row r="147" spans="1:4" x14ac:dyDescent="0.25">
      <c r="A147" s="64"/>
      <c r="B147" s="64"/>
      <c r="C147" s="64"/>
      <c r="D147" s="64"/>
    </row>
    <row r="148" spans="1:4" x14ac:dyDescent="0.25">
      <c r="A148" s="64"/>
      <c r="B148" s="64"/>
      <c r="C148" s="64"/>
      <c r="D148" s="64"/>
    </row>
    <row r="149" spans="1:4" x14ac:dyDescent="0.25">
      <c r="A149" s="64"/>
      <c r="B149" s="64"/>
      <c r="C149" s="64"/>
      <c r="D149" s="64"/>
    </row>
    <row r="150" spans="1:4" x14ac:dyDescent="0.25">
      <c r="A150" s="64"/>
      <c r="B150" s="64"/>
      <c r="C150" s="64"/>
      <c r="D150" s="64"/>
    </row>
    <row r="151" spans="1:4" x14ac:dyDescent="0.25">
      <c r="A151" s="64"/>
      <c r="B151" s="64"/>
      <c r="C151" s="64"/>
      <c r="D151" s="64"/>
    </row>
    <row r="152" spans="1:4" x14ac:dyDescent="0.25">
      <c r="A152" s="64"/>
      <c r="B152" s="64"/>
      <c r="C152" s="64"/>
      <c r="D152" s="64"/>
    </row>
    <row r="153" spans="1:4" x14ac:dyDescent="0.25">
      <c r="A153" s="64"/>
      <c r="B153" s="64"/>
      <c r="C153" s="64"/>
      <c r="D153" s="64"/>
    </row>
    <row r="154" spans="1:4" x14ac:dyDescent="0.25">
      <c r="A154" s="64"/>
      <c r="B154" s="64"/>
      <c r="C154" s="64"/>
      <c r="D154" s="64"/>
    </row>
    <row r="155" spans="1:4" x14ac:dyDescent="0.25">
      <c r="A155" s="64"/>
      <c r="B155" s="64"/>
      <c r="C155" s="64"/>
      <c r="D155" s="64"/>
    </row>
    <row r="156" spans="1:4" x14ac:dyDescent="0.25">
      <c r="A156" s="64"/>
      <c r="B156" s="64"/>
      <c r="C156" s="64"/>
      <c r="D156" s="64"/>
    </row>
    <row r="157" spans="1:4" x14ac:dyDescent="0.25">
      <c r="A157" s="64"/>
      <c r="B157" s="64"/>
      <c r="C157" s="64"/>
      <c r="D157" s="64"/>
    </row>
    <row r="158" spans="1:4" x14ac:dyDescent="0.25">
      <c r="A158" s="64"/>
      <c r="B158" s="64"/>
      <c r="C158" s="64"/>
      <c r="D158" s="64"/>
    </row>
    <row r="159" spans="1:4" x14ac:dyDescent="0.25">
      <c r="A159" s="64"/>
      <c r="B159" s="64"/>
      <c r="C159" s="64"/>
      <c r="D159" s="64"/>
    </row>
    <row r="160" spans="1:4" x14ac:dyDescent="0.25">
      <c r="A160" s="64"/>
      <c r="B160" s="64"/>
      <c r="C160" s="64"/>
      <c r="D160" s="64"/>
    </row>
    <row r="161" spans="1:4" x14ac:dyDescent="0.25">
      <c r="A161" s="64"/>
      <c r="B161" s="64"/>
      <c r="C161" s="64"/>
      <c r="D161" s="64"/>
    </row>
    <row r="162" spans="1:4" x14ac:dyDescent="0.25">
      <c r="A162" s="64"/>
      <c r="B162" s="64"/>
      <c r="C162" s="64"/>
      <c r="D162" s="64"/>
    </row>
    <row r="163" spans="1:4" x14ac:dyDescent="0.25">
      <c r="A163" s="64"/>
      <c r="B163" s="64"/>
      <c r="C163" s="64"/>
      <c r="D163" s="64"/>
    </row>
    <row r="164" spans="1:4" x14ac:dyDescent="0.25">
      <c r="A164" s="64"/>
      <c r="B164" s="64"/>
      <c r="C164" s="64"/>
      <c r="D164" s="64"/>
    </row>
    <row r="165" spans="1:4" x14ac:dyDescent="0.25">
      <c r="A165" s="64"/>
      <c r="B165" s="64"/>
      <c r="C165" s="64"/>
      <c r="D165" s="64"/>
    </row>
    <row r="166" spans="1:4" x14ac:dyDescent="0.25">
      <c r="A166" s="64"/>
      <c r="B166" s="64"/>
      <c r="C166" s="64"/>
      <c r="D166" s="64"/>
    </row>
    <row r="167" spans="1:4" x14ac:dyDescent="0.25">
      <c r="A167" s="64"/>
      <c r="B167" s="64"/>
      <c r="C167" s="64"/>
      <c r="D167" s="64"/>
    </row>
    <row r="168" spans="1:4" x14ac:dyDescent="0.25">
      <c r="A168" s="64"/>
      <c r="B168" s="64"/>
      <c r="C168" s="64"/>
      <c r="D168" s="64"/>
    </row>
    <row r="169" spans="1:4" x14ac:dyDescent="0.25">
      <c r="A169" s="64"/>
      <c r="B169" s="64"/>
      <c r="C169" s="64"/>
      <c r="D169" s="64"/>
    </row>
    <row r="170" spans="1:4" x14ac:dyDescent="0.25">
      <c r="A170" s="64"/>
      <c r="B170" s="64"/>
      <c r="C170" s="64"/>
      <c r="D170" s="64"/>
    </row>
    <row r="171" spans="1:4" x14ac:dyDescent="0.25">
      <c r="A171" s="64"/>
      <c r="B171" s="64"/>
      <c r="C171" s="64"/>
      <c r="D171" s="64"/>
    </row>
    <row r="172" spans="1:4" x14ac:dyDescent="0.25">
      <c r="A172" s="64"/>
      <c r="B172" s="64"/>
      <c r="C172" s="64"/>
      <c r="D172" s="64"/>
    </row>
    <row r="173" spans="1:4" x14ac:dyDescent="0.25">
      <c r="A173" s="64"/>
      <c r="B173" s="64"/>
      <c r="C173" s="64"/>
      <c r="D173" s="64"/>
    </row>
    <row r="174" spans="1:4" x14ac:dyDescent="0.25">
      <c r="A174" s="64"/>
      <c r="B174" s="64"/>
      <c r="C174" s="64"/>
      <c r="D174" s="64"/>
    </row>
    <row r="175" spans="1:4" x14ac:dyDescent="0.25">
      <c r="A175" s="64"/>
      <c r="B175" s="64"/>
      <c r="C175" s="64"/>
      <c r="D175" s="64"/>
    </row>
    <row r="176" spans="1:4" x14ac:dyDescent="0.25">
      <c r="A176" s="64"/>
      <c r="B176" s="64"/>
      <c r="C176" s="64"/>
      <c r="D176" s="64"/>
    </row>
    <row r="177" spans="1:4" x14ac:dyDescent="0.25">
      <c r="A177" s="64"/>
      <c r="B177" s="64"/>
      <c r="C177" s="64"/>
      <c r="D177" s="64"/>
    </row>
    <row r="178" spans="1:4" x14ac:dyDescent="0.25">
      <c r="A178" s="64"/>
      <c r="B178" s="64"/>
      <c r="C178" s="64"/>
      <c r="D178" s="64"/>
    </row>
    <row r="179" spans="1:4" x14ac:dyDescent="0.25">
      <c r="A179" s="64"/>
      <c r="B179" s="64"/>
      <c r="C179" s="64"/>
      <c r="D179" s="64"/>
    </row>
    <row r="180" spans="1:4" x14ac:dyDescent="0.25">
      <c r="A180" s="64"/>
      <c r="B180" s="64"/>
      <c r="C180" s="64"/>
      <c r="D180" s="64"/>
    </row>
    <row r="181" spans="1:4" x14ac:dyDescent="0.25">
      <c r="A181" s="64"/>
      <c r="B181" s="64"/>
      <c r="C181" s="64"/>
      <c r="D181" s="64"/>
    </row>
    <row r="182" spans="1:4" x14ac:dyDescent="0.25">
      <c r="A182" s="64"/>
      <c r="B182" s="64"/>
      <c r="C182" s="64"/>
      <c r="D182" s="64"/>
    </row>
    <row r="183" spans="1:4" x14ac:dyDescent="0.25">
      <c r="A183" s="64"/>
      <c r="B183" s="64"/>
      <c r="C183" s="64"/>
      <c r="D183" s="64"/>
    </row>
    <row r="184" spans="1:4" x14ac:dyDescent="0.25">
      <c r="A184" s="64"/>
      <c r="B184" s="64"/>
      <c r="C184" s="64"/>
      <c r="D184" s="64"/>
    </row>
    <row r="185" spans="1:4" x14ac:dyDescent="0.25">
      <c r="A185" s="64"/>
      <c r="B185" s="64"/>
      <c r="C185" s="64"/>
      <c r="D185" s="64"/>
    </row>
    <row r="186" spans="1:4" x14ac:dyDescent="0.25">
      <c r="A186" s="64"/>
      <c r="B186" s="64"/>
      <c r="C186" s="64"/>
      <c r="D186" s="64"/>
    </row>
    <row r="187" spans="1:4" x14ac:dyDescent="0.25">
      <c r="A187" s="64"/>
      <c r="B187" s="64"/>
      <c r="C187" s="64"/>
      <c r="D187" s="64"/>
    </row>
    <row r="188" spans="1:4" x14ac:dyDescent="0.25">
      <c r="A188" s="64"/>
      <c r="B188" s="64"/>
      <c r="C188" s="64"/>
      <c r="D188" s="64"/>
    </row>
    <row r="189" spans="1:4" x14ac:dyDescent="0.25">
      <c r="A189" s="64"/>
      <c r="B189" s="64"/>
      <c r="C189" s="64"/>
      <c r="D189" s="64"/>
    </row>
    <row r="190" spans="1:4" x14ac:dyDescent="0.25">
      <c r="A190" s="64"/>
      <c r="B190" s="64"/>
      <c r="C190" s="64"/>
      <c r="D190" s="64"/>
    </row>
    <row r="191" spans="1:4" x14ac:dyDescent="0.25">
      <c r="A191" s="64"/>
      <c r="B191" s="64"/>
      <c r="C191" s="64"/>
      <c r="D191" s="64"/>
    </row>
    <row r="192" spans="1:4" x14ac:dyDescent="0.25">
      <c r="A192" s="64"/>
      <c r="B192" s="64"/>
      <c r="C192" s="64"/>
      <c r="D192" s="64"/>
    </row>
    <row r="193" spans="1:4" x14ac:dyDescent="0.25">
      <c r="A193" s="64"/>
      <c r="B193" s="64"/>
      <c r="C193" s="64"/>
      <c r="D193" s="64"/>
    </row>
    <row r="194" spans="1:4" x14ac:dyDescent="0.25">
      <c r="A194" s="64"/>
      <c r="B194" s="64"/>
      <c r="C194" s="64"/>
      <c r="D194" s="64"/>
    </row>
    <row r="195" spans="1:4" x14ac:dyDescent="0.25">
      <c r="A195" s="64"/>
      <c r="B195" s="64"/>
      <c r="C195" s="64"/>
      <c r="D195" s="64"/>
    </row>
    <row r="196" spans="1:4" x14ac:dyDescent="0.25">
      <c r="A196" s="64"/>
      <c r="B196" s="64"/>
      <c r="C196" s="64"/>
      <c r="D196" s="64"/>
    </row>
    <row r="197" spans="1:4" x14ac:dyDescent="0.25">
      <c r="A197" s="64"/>
      <c r="B197" s="64"/>
      <c r="C197" s="64"/>
      <c r="D197" s="64"/>
    </row>
    <row r="198" spans="1:4" x14ac:dyDescent="0.25">
      <c r="A198" s="64"/>
      <c r="B198" s="64"/>
      <c r="C198" s="64"/>
      <c r="D198" s="64"/>
    </row>
    <row r="199" spans="1:4" x14ac:dyDescent="0.25">
      <c r="A199" s="64"/>
      <c r="B199" s="64"/>
      <c r="C199" s="64"/>
      <c r="D199" s="64"/>
    </row>
    <row r="200" spans="1:4" x14ac:dyDescent="0.25">
      <c r="A200" s="64"/>
      <c r="B200" s="64"/>
      <c r="C200" s="64"/>
      <c r="D200" s="64"/>
    </row>
    <row r="201" spans="1:4" x14ac:dyDescent="0.25">
      <c r="A201" s="64"/>
      <c r="B201" s="64"/>
      <c r="C201" s="64"/>
      <c r="D201" s="64"/>
    </row>
    <row r="202" spans="1:4" x14ac:dyDescent="0.25">
      <c r="A202" s="64"/>
      <c r="B202" s="64"/>
      <c r="C202" s="64"/>
      <c r="D202" s="64"/>
    </row>
    <row r="203" spans="1:4" x14ac:dyDescent="0.25">
      <c r="A203" s="64"/>
      <c r="B203" s="64"/>
      <c r="C203" s="64"/>
      <c r="D203" s="64"/>
    </row>
    <row r="204" spans="1:4" x14ac:dyDescent="0.25">
      <c r="A204" s="64"/>
      <c r="B204" s="64"/>
      <c r="C204" s="64"/>
      <c r="D204" s="64"/>
    </row>
    <row r="205" spans="1:4" x14ac:dyDescent="0.25">
      <c r="A205" s="64"/>
      <c r="B205" s="64"/>
      <c r="C205" s="64"/>
      <c r="D205" s="64"/>
    </row>
    <row r="206" spans="1:4" x14ac:dyDescent="0.25">
      <c r="A206" s="64"/>
      <c r="B206" s="64"/>
      <c r="C206" s="64"/>
      <c r="D206" s="64"/>
    </row>
    <row r="207" spans="1:4" x14ac:dyDescent="0.25">
      <c r="A207" s="64"/>
      <c r="B207" s="64"/>
      <c r="C207" s="64"/>
      <c r="D207" s="64"/>
    </row>
    <row r="208" spans="1:4" x14ac:dyDescent="0.25">
      <c r="A208" s="64"/>
      <c r="B208" s="64"/>
      <c r="C208" s="64"/>
      <c r="D208" s="64"/>
    </row>
    <row r="209" spans="1:4" x14ac:dyDescent="0.25">
      <c r="A209" s="64"/>
      <c r="B209" s="64"/>
      <c r="C209" s="64"/>
      <c r="D209" s="64"/>
    </row>
    <row r="210" spans="1:4" x14ac:dyDescent="0.25">
      <c r="A210" s="64"/>
      <c r="B210" s="64"/>
      <c r="C210" s="64"/>
      <c r="D210" s="64"/>
    </row>
    <row r="211" spans="1:4" x14ac:dyDescent="0.25">
      <c r="A211" s="64"/>
      <c r="B211" s="64"/>
      <c r="C211" s="64"/>
      <c r="D211" s="64"/>
    </row>
    <row r="212" spans="1:4" x14ac:dyDescent="0.25">
      <c r="A212" s="64"/>
      <c r="B212" s="64"/>
      <c r="C212" s="64"/>
      <c r="D212" s="64"/>
    </row>
    <row r="213" spans="1:4" x14ac:dyDescent="0.25">
      <c r="A213" s="64"/>
      <c r="B213" s="64"/>
      <c r="C213" s="64"/>
      <c r="D213" s="64"/>
    </row>
    <row r="214" spans="1:4" x14ac:dyDescent="0.25">
      <c r="A214" s="64"/>
      <c r="B214" s="64"/>
      <c r="C214" s="64"/>
      <c r="D214" s="64"/>
    </row>
    <row r="215" spans="1:4" x14ac:dyDescent="0.25">
      <c r="A215" s="64"/>
      <c r="B215" s="64"/>
      <c r="C215" s="64"/>
      <c r="D215" s="64"/>
    </row>
    <row r="216" spans="1:4" x14ac:dyDescent="0.25">
      <c r="A216" s="64"/>
      <c r="B216" s="64"/>
      <c r="C216" s="64"/>
      <c r="D216" s="64"/>
    </row>
    <row r="217" spans="1:4" x14ac:dyDescent="0.25">
      <c r="A217" s="64"/>
      <c r="B217" s="64"/>
      <c r="C217" s="64"/>
      <c r="D217" s="64"/>
    </row>
    <row r="218" spans="1:4" x14ac:dyDescent="0.25">
      <c r="A218" s="64"/>
      <c r="B218" s="64"/>
      <c r="C218" s="64"/>
      <c r="D218" s="64"/>
    </row>
    <row r="219" spans="1:4" x14ac:dyDescent="0.25">
      <c r="A219" s="64"/>
      <c r="B219" s="64"/>
      <c r="C219" s="64"/>
      <c r="D219" s="64"/>
    </row>
    <row r="220" spans="1:4" x14ac:dyDescent="0.25">
      <c r="A220" s="64"/>
      <c r="B220" s="64"/>
      <c r="C220" s="64"/>
      <c r="D220" s="64"/>
    </row>
    <row r="221" spans="1:4" x14ac:dyDescent="0.25">
      <c r="A221" s="64"/>
      <c r="B221" s="64"/>
      <c r="C221" s="64"/>
      <c r="D221" s="64"/>
    </row>
    <row r="222" spans="1:4" x14ac:dyDescent="0.25">
      <c r="A222" s="64"/>
      <c r="B222" s="64"/>
      <c r="C222" s="64"/>
      <c r="D222" s="64"/>
    </row>
    <row r="223" spans="1:4" x14ac:dyDescent="0.25">
      <c r="A223" s="64"/>
      <c r="B223" s="64"/>
      <c r="C223" s="64"/>
      <c r="D223" s="64"/>
    </row>
    <row r="224" spans="1:4" x14ac:dyDescent="0.25">
      <c r="A224" s="64"/>
      <c r="B224" s="64"/>
      <c r="C224" s="64"/>
      <c r="D224" s="64"/>
    </row>
    <row r="225" spans="1:4" x14ac:dyDescent="0.25">
      <c r="A225" s="64"/>
      <c r="B225" s="64"/>
      <c r="C225" s="64"/>
      <c r="D225" s="64"/>
    </row>
    <row r="226" spans="1:4" x14ac:dyDescent="0.25">
      <c r="A226" s="64"/>
      <c r="B226" s="64"/>
      <c r="C226" s="64"/>
      <c r="D226" s="64"/>
    </row>
    <row r="227" spans="1:4" x14ac:dyDescent="0.25">
      <c r="A227" s="64"/>
      <c r="B227" s="64"/>
      <c r="C227" s="64"/>
      <c r="D227" s="64"/>
    </row>
    <row r="228" spans="1:4" x14ac:dyDescent="0.25">
      <c r="A228" s="64"/>
      <c r="B228" s="64"/>
      <c r="C228" s="64"/>
      <c r="D228" s="64"/>
    </row>
    <row r="229" spans="1:4" x14ac:dyDescent="0.25">
      <c r="A229" s="64"/>
      <c r="B229" s="64"/>
      <c r="C229" s="64"/>
      <c r="D229" s="64"/>
    </row>
    <row r="230" spans="1:4" x14ac:dyDescent="0.25">
      <c r="A230" s="64"/>
      <c r="B230" s="64"/>
      <c r="C230" s="64"/>
      <c r="D230" s="64"/>
    </row>
    <row r="231" spans="1:4" x14ac:dyDescent="0.25">
      <c r="A231" s="64"/>
      <c r="B231" s="64"/>
      <c r="C231" s="64"/>
      <c r="D231" s="64"/>
    </row>
    <row r="232" spans="1:4" x14ac:dyDescent="0.25">
      <c r="A232" s="64"/>
      <c r="B232" s="64"/>
      <c r="C232" s="64"/>
      <c r="D232" s="64"/>
    </row>
    <row r="233" spans="1:4" x14ac:dyDescent="0.25">
      <c r="A233" s="64"/>
      <c r="B233" s="64"/>
      <c r="C233" s="64"/>
      <c r="D233" s="64"/>
    </row>
    <row r="234" spans="1:4" x14ac:dyDescent="0.25">
      <c r="A234" s="64"/>
      <c r="B234" s="64"/>
      <c r="C234" s="64"/>
      <c r="D234" s="64"/>
    </row>
    <row r="235" spans="1:4" x14ac:dyDescent="0.25">
      <c r="A235" s="64"/>
      <c r="B235" s="64"/>
      <c r="C235" s="64"/>
      <c r="D235" s="64"/>
    </row>
    <row r="236" spans="1:4" x14ac:dyDescent="0.25">
      <c r="A236" s="64"/>
      <c r="B236" s="64"/>
      <c r="C236" s="64"/>
      <c r="D236" s="64"/>
    </row>
    <row r="237" spans="1:4" x14ac:dyDescent="0.25">
      <c r="A237" s="64"/>
      <c r="B237" s="64"/>
      <c r="C237" s="64"/>
      <c r="D237" s="64"/>
    </row>
    <row r="238" spans="1:4" x14ac:dyDescent="0.25">
      <c r="A238" s="64"/>
      <c r="B238" s="64"/>
      <c r="C238" s="64"/>
      <c r="D238" s="64"/>
    </row>
    <row r="239" spans="1:4" x14ac:dyDescent="0.25">
      <c r="A239" s="64"/>
      <c r="B239" s="64"/>
      <c r="C239" s="64"/>
      <c r="D239" s="64"/>
    </row>
    <row r="240" spans="1:4" x14ac:dyDescent="0.25">
      <c r="A240" s="64"/>
      <c r="B240" s="64"/>
      <c r="C240" s="64"/>
      <c r="D240" s="64"/>
    </row>
    <row r="241" spans="1:4" x14ac:dyDescent="0.25">
      <c r="A241" s="64"/>
      <c r="B241" s="64"/>
      <c r="C241" s="64"/>
      <c r="D241" s="64"/>
    </row>
    <row r="242" spans="1:4" x14ac:dyDescent="0.25">
      <c r="A242" s="64"/>
      <c r="B242" s="64"/>
      <c r="C242" s="64"/>
      <c r="D242" s="64"/>
    </row>
    <row r="243" spans="1:4" x14ac:dyDescent="0.25">
      <c r="A243" s="64"/>
      <c r="B243" s="64"/>
      <c r="C243" s="64"/>
      <c r="D243" s="64"/>
    </row>
    <row r="244" spans="1:4" x14ac:dyDescent="0.25">
      <c r="A244" s="64"/>
      <c r="B244" s="64"/>
      <c r="C244" s="64"/>
      <c r="D244" s="64"/>
    </row>
    <row r="245" spans="1:4" x14ac:dyDescent="0.25">
      <c r="A245" s="64"/>
      <c r="B245" s="64"/>
      <c r="C245" s="64"/>
      <c r="D245" s="64"/>
    </row>
    <row r="246" spans="1:4" x14ac:dyDescent="0.25">
      <c r="A246" s="64"/>
      <c r="B246" s="64"/>
      <c r="C246" s="64"/>
      <c r="D246" s="64"/>
    </row>
    <row r="247" spans="1:4" x14ac:dyDescent="0.25">
      <c r="A247" s="64"/>
      <c r="B247" s="64"/>
      <c r="C247" s="64"/>
      <c r="D247" s="64"/>
    </row>
    <row r="248" spans="1:4" x14ac:dyDescent="0.25">
      <c r="A248" s="64"/>
      <c r="B248" s="64"/>
      <c r="C248" s="64"/>
      <c r="D248" s="64"/>
    </row>
    <row r="249" spans="1:4" x14ac:dyDescent="0.25">
      <c r="A249" s="64"/>
      <c r="B249" s="64"/>
      <c r="C249" s="64"/>
      <c r="D249" s="64"/>
    </row>
    <row r="250" spans="1:4" x14ac:dyDescent="0.25">
      <c r="A250" s="64"/>
      <c r="B250" s="64"/>
      <c r="C250" s="64"/>
      <c r="D250" s="64"/>
    </row>
    <row r="251" spans="1:4" x14ac:dyDescent="0.25">
      <c r="A251" s="64"/>
      <c r="B251" s="64"/>
      <c r="C251" s="64"/>
      <c r="D251" s="64"/>
    </row>
    <row r="252" spans="1:4" x14ac:dyDescent="0.25">
      <c r="A252" s="64"/>
      <c r="B252" s="64"/>
      <c r="C252" s="64"/>
      <c r="D252" s="64"/>
    </row>
    <row r="253" spans="1:4" x14ac:dyDescent="0.25">
      <c r="A253" s="64"/>
      <c r="B253" s="64"/>
      <c r="C253" s="64"/>
      <c r="D253" s="64"/>
    </row>
    <row r="254" spans="1:4" x14ac:dyDescent="0.25">
      <c r="A254" s="64"/>
      <c r="B254" s="64"/>
      <c r="C254" s="64"/>
      <c r="D254" s="64"/>
    </row>
    <row r="255" spans="1:4" x14ac:dyDescent="0.25">
      <c r="A255" s="64"/>
      <c r="B255" s="64"/>
      <c r="C255" s="64"/>
      <c r="D255" s="64"/>
    </row>
    <row r="256" spans="1:4" x14ac:dyDescent="0.25">
      <c r="A256" s="64"/>
      <c r="B256" s="64"/>
      <c r="C256" s="64"/>
      <c r="D256" s="64"/>
    </row>
    <row r="257" spans="1:4" x14ac:dyDescent="0.25">
      <c r="A257" s="64"/>
      <c r="B257" s="64"/>
      <c r="C257" s="64"/>
      <c r="D257" s="64"/>
    </row>
    <row r="258" spans="1:4" x14ac:dyDescent="0.25">
      <c r="A258" s="64"/>
      <c r="B258" s="64"/>
      <c r="C258" s="64"/>
      <c r="D258" s="64"/>
    </row>
    <row r="259" spans="1:4" x14ac:dyDescent="0.25">
      <c r="A259" s="64"/>
      <c r="B259" s="64"/>
      <c r="C259" s="64"/>
      <c r="D259" s="64"/>
    </row>
    <row r="260" spans="1:4" x14ac:dyDescent="0.25">
      <c r="A260" s="64"/>
      <c r="B260" s="64"/>
      <c r="C260" s="64"/>
      <c r="D260" s="64"/>
    </row>
    <row r="261" spans="1:4" x14ac:dyDescent="0.25">
      <c r="A261" s="64"/>
      <c r="B261" s="64"/>
      <c r="C261" s="64"/>
      <c r="D261" s="64"/>
    </row>
    <row r="262" spans="1:4" x14ac:dyDescent="0.25">
      <c r="A262" s="64"/>
      <c r="B262" s="64"/>
      <c r="C262" s="64"/>
      <c r="D262" s="64"/>
    </row>
    <row r="263" spans="1:4" x14ac:dyDescent="0.25">
      <c r="A263" s="64"/>
      <c r="B263" s="64"/>
      <c r="C263" s="64"/>
      <c r="D263" s="64"/>
    </row>
    <row r="264" spans="1:4" x14ac:dyDescent="0.25">
      <c r="A264" s="64"/>
      <c r="B264" s="64"/>
      <c r="C264" s="64"/>
      <c r="D264" s="64"/>
    </row>
    <row r="265" spans="1:4" x14ac:dyDescent="0.25">
      <c r="A265" s="64"/>
      <c r="B265" s="64"/>
      <c r="C265" s="64"/>
      <c r="D265" s="64"/>
    </row>
    <row r="266" spans="1:4" x14ac:dyDescent="0.25">
      <c r="A266" s="64"/>
      <c r="B266" s="64"/>
      <c r="C266" s="64"/>
      <c r="D266" s="64"/>
    </row>
    <row r="267" spans="1:4" x14ac:dyDescent="0.25">
      <c r="A267" s="64"/>
      <c r="B267" s="64"/>
      <c r="C267" s="64"/>
      <c r="D267" s="64"/>
    </row>
    <row r="268" spans="1:4" x14ac:dyDescent="0.25">
      <c r="A268" s="64"/>
      <c r="B268" s="64"/>
      <c r="C268" s="64"/>
      <c r="D268" s="64"/>
    </row>
    <row r="269" spans="1:4" x14ac:dyDescent="0.25">
      <c r="A269" s="64"/>
      <c r="B269" s="64"/>
      <c r="C269" s="64"/>
      <c r="D269" s="64"/>
    </row>
    <row r="270" spans="1:4" x14ac:dyDescent="0.25">
      <c r="A270" s="64"/>
      <c r="B270" s="64"/>
      <c r="C270" s="64"/>
      <c r="D270" s="64"/>
    </row>
    <row r="271" spans="1:4" x14ac:dyDescent="0.25">
      <c r="A271" s="64"/>
      <c r="B271" s="64"/>
      <c r="C271" s="64"/>
      <c r="D271" s="64"/>
    </row>
    <row r="272" spans="1:4" x14ac:dyDescent="0.25">
      <c r="A272" s="64"/>
      <c r="B272" s="64"/>
      <c r="C272" s="64"/>
      <c r="D272" s="64"/>
    </row>
    <row r="273" spans="1:4" x14ac:dyDescent="0.25">
      <c r="A273" s="64"/>
      <c r="B273" s="64"/>
      <c r="C273" s="64"/>
      <c r="D273" s="64"/>
    </row>
    <row r="274" spans="1:4" x14ac:dyDescent="0.25">
      <c r="A274" s="64"/>
      <c r="B274" s="64"/>
      <c r="C274" s="64"/>
      <c r="D274" s="64"/>
    </row>
    <row r="275" spans="1:4" x14ac:dyDescent="0.25">
      <c r="A275" s="64"/>
      <c r="B275" s="64"/>
      <c r="C275" s="64"/>
      <c r="D275" s="64"/>
    </row>
    <row r="276" spans="1:4" x14ac:dyDescent="0.25">
      <c r="A276" s="64"/>
      <c r="B276" s="64"/>
      <c r="C276" s="64"/>
      <c r="D276" s="64"/>
    </row>
    <row r="277" spans="1:4" x14ac:dyDescent="0.25">
      <c r="A277" s="64"/>
      <c r="B277" s="64"/>
      <c r="C277" s="64"/>
      <c r="D277" s="64"/>
    </row>
    <row r="278" spans="1:4" x14ac:dyDescent="0.25">
      <c r="A278" s="64"/>
      <c r="B278" s="64"/>
      <c r="C278" s="64"/>
      <c r="D278" s="64"/>
    </row>
    <row r="279" spans="1:4" x14ac:dyDescent="0.25">
      <c r="A279" s="64"/>
      <c r="B279" s="64"/>
      <c r="C279" s="64"/>
      <c r="D279" s="64"/>
    </row>
    <row r="280" spans="1:4" x14ac:dyDescent="0.25">
      <c r="A280" s="64"/>
      <c r="B280" s="64"/>
      <c r="C280" s="64"/>
      <c r="D280" s="64"/>
    </row>
    <row r="281" spans="1:4" x14ac:dyDescent="0.25">
      <c r="A281" s="64"/>
      <c r="B281" s="64"/>
      <c r="C281" s="64"/>
      <c r="D281" s="64"/>
    </row>
    <row r="282" spans="1:4" x14ac:dyDescent="0.25">
      <c r="A282" s="64"/>
      <c r="B282" s="64"/>
      <c r="C282" s="64"/>
      <c r="D282" s="64"/>
    </row>
    <row r="283" spans="1:4" x14ac:dyDescent="0.25">
      <c r="A283" s="64"/>
      <c r="B283" s="64"/>
      <c r="C283" s="64"/>
      <c r="D283" s="64"/>
    </row>
    <row r="284" spans="1:4" x14ac:dyDescent="0.25">
      <c r="A284" s="64"/>
      <c r="B284" s="64"/>
      <c r="C284" s="64"/>
      <c r="D284" s="64"/>
    </row>
    <row r="285" spans="1:4" x14ac:dyDescent="0.25">
      <c r="A285" s="64"/>
      <c r="B285" s="64"/>
      <c r="C285" s="64"/>
      <c r="D285" s="64"/>
    </row>
    <row r="286" spans="1:4" x14ac:dyDescent="0.25">
      <c r="A286" s="64"/>
      <c r="B286" s="64"/>
      <c r="C286" s="64"/>
      <c r="D286" s="64"/>
    </row>
    <row r="287" spans="1:4" x14ac:dyDescent="0.25">
      <c r="A287" s="64"/>
      <c r="B287" s="64"/>
      <c r="C287" s="64"/>
      <c r="D287" s="64"/>
    </row>
    <row r="288" spans="1:4" x14ac:dyDescent="0.25">
      <c r="A288" s="64"/>
      <c r="B288" s="64"/>
      <c r="C288" s="64"/>
      <c r="D288" s="64"/>
    </row>
    <row r="289" spans="1:4" x14ac:dyDescent="0.25">
      <c r="A289" s="64"/>
      <c r="B289" s="64"/>
      <c r="C289" s="64"/>
      <c r="D289" s="64"/>
    </row>
    <row r="290" spans="1:4" x14ac:dyDescent="0.25">
      <c r="A290" s="64"/>
      <c r="B290" s="64"/>
      <c r="C290" s="64"/>
      <c r="D290" s="64"/>
    </row>
    <row r="291" spans="1:4" x14ac:dyDescent="0.25">
      <c r="A291" s="64"/>
      <c r="B291" s="64"/>
      <c r="C291" s="64"/>
      <c r="D291" s="64"/>
    </row>
    <row r="292" spans="1:4" x14ac:dyDescent="0.25">
      <c r="A292" s="64"/>
      <c r="B292" s="64"/>
      <c r="C292" s="64"/>
      <c r="D292" s="64"/>
    </row>
    <row r="293" spans="1:4" x14ac:dyDescent="0.25">
      <c r="A293" s="64"/>
      <c r="B293" s="64"/>
      <c r="C293" s="64"/>
      <c r="D293" s="64"/>
    </row>
    <row r="294" spans="1:4" x14ac:dyDescent="0.25">
      <c r="A294" s="64"/>
      <c r="B294" s="64"/>
      <c r="C294" s="64"/>
      <c r="D294" s="64"/>
    </row>
    <row r="295" spans="1:4" x14ac:dyDescent="0.25">
      <c r="A295" s="64"/>
      <c r="B295" s="64"/>
      <c r="C295" s="64"/>
      <c r="D295" s="64"/>
    </row>
    <row r="296" spans="1:4" x14ac:dyDescent="0.25">
      <c r="A296" s="64"/>
      <c r="B296" s="64"/>
      <c r="C296" s="64"/>
      <c r="D296" s="64"/>
    </row>
    <row r="297" spans="1:4" x14ac:dyDescent="0.25">
      <c r="A297" s="64"/>
      <c r="B297" s="64"/>
      <c r="C297" s="64"/>
      <c r="D297" s="64"/>
    </row>
    <row r="298" spans="1:4" x14ac:dyDescent="0.25">
      <c r="A298" s="64"/>
      <c r="B298" s="64"/>
      <c r="C298" s="64"/>
      <c r="D298" s="64"/>
    </row>
    <row r="299" spans="1:4" x14ac:dyDescent="0.25">
      <c r="A299" s="64"/>
      <c r="B299" s="64"/>
      <c r="C299" s="64"/>
      <c r="D299" s="64"/>
    </row>
    <row r="300" spans="1:4" x14ac:dyDescent="0.25">
      <c r="A300" s="64"/>
      <c r="B300" s="64"/>
      <c r="C300" s="64"/>
      <c r="D300" s="64"/>
    </row>
    <row r="301" spans="1:4" x14ac:dyDescent="0.25">
      <c r="A301" s="64"/>
      <c r="B301" s="64"/>
      <c r="C301" s="64"/>
      <c r="D301" s="64"/>
    </row>
    <row r="302" spans="1:4" x14ac:dyDescent="0.25">
      <c r="A302" s="64"/>
      <c r="B302" s="64"/>
      <c r="C302" s="64"/>
      <c r="D302" s="64"/>
    </row>
    <row r="303" spans="1:4" x14ac:dyDescent="0.25">
      <c r="A303" s="64"/>
      <c r="B303" s="64"/>
      <c r="C303" s="64"/>
      <c r="D303" s="64"/>
    </row>
    <row r="304" spans="1:4" x14ac:dyDescent="0.25">
      <c r="A304" s="64"/>
      <c r="B304" s="64"/>
      <c r="C304" s="64"/>
      <c r="D304" s="64"/>
    </row>
    <row r="305" spans="1:4" x14ac:dyDescent="0.25">
      <c r="A305" s="64"/>
      <c r="B305" s="64"/>
      <c r="C305" s="64"/>
      <c r="D305" s="64"/>
    </row>
    <row r="306" spans="1:4" x14ac:dyDescent="0.25">
      <c r="A306" s="64"/>
      <c r="B306" s="64"/>
      <c r="C306" s="64"/>
      <c r="D306" s="64"/>
    </row>
    <row r="307" spans="1:4" x14ac:dyDescent="0.25">
      <c r="A307" s="64"/>
      <c r="B307" s="64"/>
      <c r="C307" s="64"/>
      <c r="D307" s="64"/>
    </row>
    <row r="308" spans="1:4" x14ac:dyDescent="0.25">
      <c r="A308" s="64"/>
      <c r="B308" s="64"/>
      <c r="C308" s="64"/>
      <c r="D308" s="64"/>
    </row>
    <row r="309" spans="1:4" x14ac:dyDescent="0.25">
      <c r="A309" s="64"/>
      <c r="B309" s="64"/>
      <c r="C309" s="64"/>
      <c r="D309" s="64"/>
    </row>
    <row r="310" spans="1:4" x14ac:dyDescent="0.25">
      <c r="A310" s="64"/>
      <c r="B310" s="64"/>
      <c r="C310" s="64"/>
      <c r="D310" s="64"/>
    </row>
    <row r="311" spans="1:4" x14ac:dyDescent="0.25">
      <c r="A311" s="64"/>
      <c r="B311" s="64"/>
      <c r="C311" s="64"/>
      <c r="D311" s="64"/>
    </row>
    <row r="312" spans="1:4" x14ac:dyDescent="0.25">
      <c r="A312" s="64"/>
      <c r="B312" s="64"/>
      <c r="C312" s="64"/>
      <c r="D312" s="64"/>
    </row>
    <row r="313" spans="1:4" x14ac:dyDescent="0.25">
      <c r="A313" s="64"/>
      <c r="B313" s="64"/>
      <c r="C313" s="64"/>
      <c r="D313" s="64"/>
    </row>
    <row r="314" spans="1:4" x14ac:dyDescent="0.25">
      <c r="A314" s="64"/>
      <c r="B314" s="64"/>
      <c r="C314" s="64"/>
      <c r="D314" s="64"/>
    </row>
    <row r="315" spans="1:4" x14ac:dyDescent="0.25">
      <c r="A315" s="64"/>
      <c r="B315" s="64"/>
      <c r="C315" s="64"/>
      <c r="D315" s="64"/>
    </row>
    <row r="316" spans="1:4" x14ac:dyDescent="0.25">
      <c r="A316" s="64"/>
      <c r="B316" s="64"/>
      <c r="C316" s="64"/>
      <c r="D316" s="64"/>
    </row>
    <row r="317" spans="1:4" x14ac:dyDescent="0.25">
      <c r="A317" s="64"/>
      <c r="B317" s="64"/>
      <c r="C317" s="64"/>
      <c r="D317" s="64"/>
    </row>
    <row r="318" spans="1:4" x14ac:dyDescent="0.25">
      <c r="A318" s="64"/>
      <c r="B318" s="64"/>
      <c r="C318" s="64"/>
      <c r="D318" s="64"/>
    </row>
    <row r="319" spans="1:4" x14ac:dyDescent="0.25">
      <c r="A319" s="64"/>
      <c r="B319" s="64"/>
      <c r="C319" s="64"/>
      <c r="D319" s="64"/>
    </row>
    <row r="320" spans="1:4" x14ac:dyDescent="0.25">
      <c r="A320" s="64"/>
      <c r="B320" s="64"/>
      <c r="C320" s="64"/>
      <c r="D320" s="64"/>
    </row>
    <row r="321" spans="1:4" x14ac:dyDescent="0.25">
      <c r="A321" s="64"/>
      <c r="B321" s="64"/>
      <c r="C321" s="64"/>
      <c r="D321" s="64"/>
    </row>
    <row r="322" spans="1:4" x14ac:dyDescent="0.25">
      <c r="A322" s="64"/>
      <c r="B322" s="64"/>
      <c r="C322" s="64"/>
      <c r="D322" s="64"/>
    </row>
    <row r="323" spans="1:4" x14ac:dyDescent="0.25">
      <c r="A323" s="64"/>
      <c r="B323" s="64"/>
      <c r="C323" s="64"/>
      <c r="D323" s="64"/>
    </row>
    <row r="324" spans="1:4" x14ac:dyDescent="0.25">
      <c r="A324" s="64"/>
      <c r="B324" s="64"/>
      <c r="C324" s="64"/>
      <c r="D324" s="64"/>
    </row>
    <row r="325" spans="1:4" x14ac:dyDescent="0.25">
      <c r="A325" s="64"/>
      <c r="B325" s="64"/>
      <c r="C325" s="64"/>
      <c r="D325" s="64"/>
    </row>
    <row r="326" spans="1:4" x14ac:dyDescent="0.25">
      <c r="A326" s="64"/>
      <c r="B326" s="64"/>
      <c r="C326" s="64"/>
      <c r="D326" s="64"/>
    </row>
    <row r="327" spans="1:4" x14ac:dyDescent="0.25">
      <c r="A327" s="64"/>
      <c r="B327" s="64"/>
      <c r="C327" s="64"/>
      <c r="D327" s="64"/>
    </row>
    <row r="328" spans="1:4" x14ac:dyDescent="0.25">
      <c r="A328" s="64"/>
      <c r="B328" s="64"/>
      <c r="C328" s="64"/>
      <c r="D328" s="64"/>
    </row>
    <row r="329" spans="1:4" x14ac:dyDescent="0.25">
      <c r="A329" s="64"/>
      <c r="B329" s="64"/>
      <c r="C329" s="64"/>
      <c r="D329" s="64"/>
    </row>
    <row r="330" spans="1:4" x14ac:dyDescent="0.25">
      <c r="A330" s="64"/>
      <c r="B330" s="64"/>
      <c r="C330" s="64"/>
      <c r="D330" s="64"/>
    </row>
    <row r="331" spans="1:4" x14ac:dyDescent="0.25">
      <c r="A331" s="64"/>
      <c r="B331" s="64"/>
      <c r="C331" s="64"/>
      <c r="D331" s="64"/>
    </row>
    <row r="332" spans="1:4" x14ac:dyDescent="0.25">
      <c r="A332" s="64"/>
      <c r="B332" s="64"/>
      <c r="C332" s="64"/>
      <c r="D332" s="64"/>
    </row>
    <row r="333" spans="1:4" x14ac:dyDescent="0.25">
      <c r="A333" s="64"/>
      <c r="B333" s="64"/>
      <c r="C333" s="64"/>
      <c r="D333" s="64"/>
    </row>
    <row r="334" spans="1:4" x14ac:dyDescent="0.25">
      <c r="A334" s="64"/>
      <c r="B334" s="64"/>
      <c r="C334" s="64"/>
      <c r="D334" s="64"/>
    </row>
    <row r="335" spans="1:4" x14ac:dyDescent="0.25">
      <c r="A335" s="64"/>
      <c r="B335" s="64"/>
      <c r="C335" s="64"/>
      <c r="D335" s="64"/>
    </row>
    <row r="336" spans="1:4" x14ac:dyDescent="0.25">
      <c r="A336" s="64"/>
      <c r="B336" s="64"/>
      <c r="C336" s="64"/>
      <c r="D336" s="64"/>
    </row>
    <row r="337" spans="1:4" x14ac:dyDescent="0.25">
      <c r="A337" s="64"/>
      <c r="B337" s="64"/>
      <c r="C337" s="64"/>
      <c r="D337" s="64"/>
    </row>
    <row r="338" spans="1:4" x14ac:dyDescent="0.25">
      <c r="A338" s="64"/>
      <c r="B338" s="64"/>
      <c r="C338" s="64"/>
      <c r="D338" s="64"/>
    </row>
    <row r="339" spans="1:4" x14ac:dyDescent="0.25">
      <c r="A339" s="64"/>
      <c r="B339" s="64"/>
      <c r="C339" s="64"/>
      <c r="D339" s="64"/>
    </row>
    <row r="340" spans="1:4" x14ac:dyDescent="0.25">
      <c r="A340" s="64"/>
      <c r="B340" s="64"/>
      <c r="C340" s="64"/>
      <c r="D340" s="64"/>
    </row>
    <row r="341" spans="1:4" x14ac:dyDescent="0.25">
      <c r="A341" s="64"/>
      <c r="B341" s="64"/>
      <c r="C341" s="64"/>
      <c r="D341" s="64"/>
    </row>
    <row r="342" spans="1:4" x14ac:dyDescent="0.25">
      <c r="A342" s="64"/>
      <c r="B342" s="64"/>
      <c r="C342" s="64"/>
      <c r="D342" s="64"/>
    </row>
    <row r="343" spans="1:4" x14ac:dyDescent="0.25">
      <c r="A343" s="64"/>
      <c r="B343" s="64"/>
      <c r="C343" s="64"/>
      <c r="D343" s="64"/>
    </row>
    <row r="344" spans="1:4" x14ac:dyDescent="0.25">
      <c r="A344" s="64"/>
      <c r="B344" s="64"/>
      <c r="C344" s="64"/>
      <c r="D344" s="64"/>
    </row>
    <row r="345" spans="1:4" x14ac:dyDescent="0.25">
      <c r="A345" s="64"/>
      <c r="B345" s="64"/>
      <c r="C345" s="64"/>
      <c r="D345" s="64"/>
    </row>
    <row r="346" spans="1:4" x14ac:dyDescent="0.25">
      <c r="A346" s="64"/>
      <c r="B346" s="64"/>
      <c r="C346" s="64"/>
      <c r="D346" s="64"/>
    </row>
    <row r="347" spans="1:4" x14ac:dyDescent="0.25">
      <c r="A347" s="64"/>
      <c r="B347" s="64"/>
      <c r="C347" s="64"/>
      <c r="D347" s="64"/>
    </row>
    <row r="348" spans="1:4" x14ac:dyDescent="0.25">
      <c r="A348" s="64"/>
      <c r="B348" s="64"/>
      <c r="C348" s="64"/>
      <c r="D348" s="64"/>
    </row>
    <row r="349" spans="1:4" x14ac:dyDescent="0.25">
      <c r="A349" s="64"/>
      <c r="B349" s="64"/>
      <c r="C349" s="64"/>
      <c r="D349" s="64"/>
    </row>
    <row r="350" spans="1:4" x14ac:dyDescent="0.25">
      <c r="A350" s="64"/>
      <c r="B350" s="64"/>
      <c r="C350" s="64"/>
      <c r="D350" s="64"/>
    </row>
    <row r="351" spans="1:4" x14ac:dyDescent="0.25">
      <c r="A351" s="64"/>
      <c r="B351" s="64"/>
      <c r="C351" s="64"/>
      <c r="D351" s="64"/>
    </row>
    <row r="352" spans="1:4" x14ac:dyDescent="0.25">
      <c r="A352" s="64"/>
      <c r="B352" s="64"/>
      <c r="C352" s="64"/>
      <c r="D352" s="64"/>
    </row>
    <row r="353" spans="1:4" x14ac:dyDescent="0.25">
      <c r="A353" s="64"/>
      <c r="B353" s="64"/>
      <c r="C353" s="64"/>
      <c r="D353" s="64"/>
    </row>
    <row r="354" spans="1:4" x14ac:dyDescent="0.25">
      <c r="A354" s="64"/>
      <c r="B354" s="64"/>
      <c r="C354" s="64"/>
      <c r="D354" s="64"/>
    </row>
    <row r="355" spans="1:4" x14ac:dyDescent="0.25">
      <c r="A355" s="64"/>
      <c r="B355" s="64"/>
      <c r="C355" s="64"/>
      <c r="D355" s="64"/>
    </row>
    <row r="356" spans="1:4" x14ac:dyDescent="0.25">
      <c r="A356" s="64"/>
      <c r="B356" s="64"/>
      <c r="C356" s="64"/>
      <c r="D356" s="64"/>
    </row>
    <row r="357" spans="1:4" x14ac:dyDescent="0.25">
      <c r="A357" s="64"/>
      <c r="B357" s="64"/>
      <c r="C357" s="64"/>
      <c r="D357" s="64"/>
    </row>
    <row r="358" spans="1:4" x14ac:dyDescent="0.25">
      <c r="A358" s="64"/>
      <c r="B358" s="64"/>
      <c r="C358" s="64"/>
      <c r="D358" s="64"/>
    </row>
    <row r="359" spans="1:4" x14ac:dyDescent="0.25">
      <c r="A359" s="64"/>
      <c r="B359" s="64"/>
      <c r="C359" s="64"/>
      <c r="D359" s="64"/>
    </row>
    <row r="360" spans="1:4" x14ac:dyDescent="0.25">
      <c r="A360" s="64"/>
      <c r="B360" s="64"/>
      <c r="C360" s="64"/>
      <c r="D360" s="64"/>
    </row>
    <row r="361" spans="1:4" x14ac:dyDescent="0.25">
      <c r="A361" s="64"/>
      <c r="B361" s="64"/>
      <c r="C361" s="64"/>
      <c r="D361" s="64"/>
    </row>
    <row r="362" spans="1:4" x14ac:dyDescent="0.25">
      <c r="A362" s="64"/>
      <c r="B362" s="64"/>
      <c r="C362" s="64"/>
      <c r="D362" s="64"/>
    </row>
    <row r="363" spans="1:4" x14ac:dyDescent="0.25">
      <c r="A363" s="64"/>
      <c r="B363" s="64"/>
      <c r="C363" s="64"/>
      <c r="D363" s="64"/>
    </row>
    <row r="364" spans="1:4" x14ac:dyDescent="0.25">
      <c r="A364" s="64"/>
      <c r="B364" s="64"/>
      <c r="C364" s="64"/>
      <c r="D364" s="64"/>
    </row>
    <row r="365" spans="1:4" x14ac:dyDescent="0.25">
      <c r="A365" s="64"/>
      <c r="B365" s="64"/>
      <c r="C365" s="64"/>
      <c r="D365" s="64"/>
    </row>
    <row r="366" spans="1:4" x14ac:dyDescent="0.25">
      <c r="A366" s="64"/>
      <c r="B366" s="64"/>
      <c r="C366" s="64"/>
      <c r="D366" s="64"/>
    </row>
    <row r="367" spans="1:4" x14ac:dyDescent="0.25">
      <c r="A367" s="64"/>
      <c r="B367" s="64"/>
      <c r="C367" s="64"/>
      <c r="D367" s="64"/>
    </row>
    <row r="368" spans="1:4" x14ac:dyDescent="0.25">
      <c r="A368" s="64"/>
      <c r="B368" s="64"/>
      <c r="C368" s="64"/>
      <c r="D368" s="64"/>
    </row>
    <row r="369" spans="1:4" x14ac:dyDescent="0.25">
      <c r="A369" s="64"/>
      <c r="B369" s="64"/>
      <c r="C369" s="64"/>
      <c r="D369" s="64"/>
    </row>
    <row r="370" spans="1:4" x14ac:dyDescent="0.25">
      <c r="A370" s="64"/>
      <c r="B370" s="64"/>
      <c r="C370" s="64"/>
      <c r="D370" s="64"/>
    </row>
    <row r="371" spans="1:4" x14ac:dyDescent="0.25">
      <c r="A371" s="64"/>
      <c r="B371" s="64"/>
      <c r="C371" s="64"/>
      <c r="D371" s="64"/>
    </row>
    <row r="372" spans="1:4" x14ac:dyDescent="0.25">
      <c r="A372" s="64"/>
      <c r="B372" s="64"/>
      <c r="C372" s="64"/>
      <c r="D372" s="64"/>
    </row>
    <row r="373" spans="1:4" x14ac:dyDescent="0.25">
      <c r="A373" s="64"/>
      <c r="B373" s="64"/>
      <c r="C373" s="64"/>
      <c r="D373" s="64"/>
    </row>
    <row r="374" spans="1:4" x14ac:dyDescent="0.25">
      <c r="A374" s="64"/>
      <c r="B374" s="64"/>
      <c r="C374" s="64"/>
      <c r="D374" s="64"/>
    </row>
    <row r="375" spans="1:4" x14ac:dyDescent="0.25">
      <c r="A375" s="64"/>
      <c r="B375" s="64"/>
      <c r="C375" s="64"/>
      <c r="D375" s="64"/>
    </row>
    <row r="376" spans="1:4" x14ac:dyDescent="0.25">
      <c r="A376" s="64"/>
      <c r="B376" s="64"/>
      <c r="C376" s="64"/>
      <c r="D376" s="64"/>
    </row>
    <row r="377" spans="1:4" x14ac:dyDescent="0.25">
      <c r="A377" s="64"/>
      <c r="B377" s="64"/>
      <c r="C377" s="64"/>
      <c r="D377" s="64"/>
    </row>
    <row r="378" spans="1:4" x14ac:dyDescent="0.25">
      <c r="A378" s="64"/>
      <c r="B378" s="64"/>
      <c r="C378" s="64"/>
      <c r="D378" s="64"/>
    </row>
    <row r="379" spans="1:4" x14ac:dyDescent="0.25">
      <c r="A379" s="64"/>
      <c r="B379" s="64"/>
      <c r="C379" s="64"/>
      <c r="D379" s="64"/>
    </row>
    <row r="380" spans="1:4" x14ac:dyDescent="0.25">
      <c r="A380" s="64"/>
      <c r="B380" s="64"/>
      <c r="C380" s="64"/>
      <c r="D380" s="64"/>
    </row>
    <row r="381" spans="1:4" x14ac:dyDescent="0.25">
      <c r="A381" s="64"/>
      <c r="B381" s="64"/>
      <c r="C381" s="64"/>
      <c r="D381" s="64"/>
    </row>
    <row r="382" spans="1:4" x14ac:dyDescent="0.25">
      <c r="A382" s="64"/>
      <c r="B382" s="64"/>
      <c r="C382" s="64"/>
      <c r="D382" s="64"/>
    </row>
    <row r="383" spans="1:4" x14ac:dyDescent="0.25">
      <c r="A383" s="64"/>
      <c r="B383" s="64"/>
      <c r="C383" s="64"/>
      <c r="D383" s="64"/>
    </row>
    <row r="384" spans="1:4" x14ac:dyDescent="0.25">
      <c r="A384" s="64"/>
      <c r="B384" s="64"/>
      <c r="C384" s="64"/>
      <c r="D384" s="64"/>
    </row>
    <row r="385" spans="1:4" x14ac:dyDescent="0.25">
      <c r="A385" s="64"/>
      <c r="B385" s="64"/>
      <c r="C385" s="64"/>
      <c r="D385" s="64"/>
    </row>
    <row r="386" spans="1:4" x14ac:dyDescent="0.25">
      <c r="A386" s="64"/>
      <c r="B386" s="64"/>
      <c r="C386" s="64"/>
      <c r="D386" s="64"/>
    </row>
    <row r="387" spans="1:4" x14ac:dyDescent="0.25">
      <c r="A387" s="64"/>
      <c r="B387" s="64"/>
      <c r="C387" s="64"/>
      <c r="D387" s="64"/>
    </row>
    <row r="388" spans="1:4" x14ac:dyDescent="0.25">
      <c r="A388" s="64"/>
      <c r="B388" s="64"/>
      <c r="C388" s="64"/>
      <c r="D388" s="64"/>
    </row>
    <row r="389" spans="1:4" x14ac:dyDescent="0.25">
      <c r="A389" s="64"/>
      <c r="B389" s="64"/>
      <c r="C389" s="64"/>
      <c r="D389" s="64"/>
    </row>
    <row r="390" spans="1:4" x14ac:dyDescent="0.25">
      <c r="A390" s="64"/>
      <c r="B390" s="64"/>
      <c r="C390" s="64"/>
      <c r="D390" s="64"/>
    </row>
    <row r="391" spans="1:4" x14ac:dyDescent="0.25">
      <c r="A391" s="64"/>
      <c r="B391" s="64"/>
      <c r="C391" s="64"/>
      <c r="D391" s="64"/>
    </row>
    <row r="392" spans="1:4" x14ac:dyDescent="0.25">
      <c r="A392" s="64"/>
      <c r="B392" s="64"/>
      <c r="C392" s="64"/>
      <c r="D392" s="64"/>
    </row>
    <row r="393" spans="1:4" x14ac:dyDescent="0.25">
      <c r="A393" s="64"/>
      <c r="B393" s="64"/>
      <c r="C393" s="64"/>
      <c r="D393" s="64"/>
    </row>
    <row r="394" spans="1:4" x14ac:dyDescent="0.25">
      <c r="A394" s="64"/>
      <c r="B394" s="64"/>
      <c r="C394" s="64"/>
      <c r="D394" s="64"/>
    </row>
    <row r="395" spans="1:4" x14ac:dyDescent="0.25">
      <c r="A395" s="64"/>
      <c r="B395" s="64"/>
      <c r="C395" s="64"/>
      <c r="D395" s="64"/>
    </row>
    <row r="396" spans="1:4" x14ac:dyDescent="0.25">
      <c r="A396" s="64"/>
      <c r="B396" s="64"/>
      <c r="C396" s="64"/>
      <c r="D396" s="64"/>
    </row>
    <row r="397" spans="1:4" x14ac:dyDescent="0.25">
      <c r="A397" s="64"/>
      <c r="B397" s="64"/>
      <c r="C397" s="64"/>
      <c r="D397" s="64"/>
    </row>
    <row r="398" spans="1:4" x14ac:dyDescent="0.25">
      <c r="A398" s="64"/>
      <c r="B398" s="64"/>
      <c r="C398" s="64"/>
      <c r="D398" s="64"/>
    </row>
    <row r="399" spans="1:4" x14ac:dyDescent="0.25">
      <c r="A399" s="64"/>
      <c r="B399" s="64"/>
      <c r="C399" s="64"/>
      <c r="D399" s="64"/>
    </row>
    <row r="400" spans="1:4" x14ac:dyDescent="0.25">
      <c r="A400" s="64"/>
      <c r="B400" s="64"/>
      <c r="C400" s="64"/>
      <c r="D400" s="64"/>
    </row>
    <row r="401" spans="1:4" x14ac:dyDescent="0.25">
      <c r="A401" s="64"/>
      <c r="B401" s="64"/>
      <c r="C401" s="64"/>
      <c r="D401" s="64"/>
    </row>
    <row r="402" spans="1:4" x14ac:dyDescent="0.25">
      <c r="A402" s="64"/>
      <c r="B402" s="64"/>
      <c r="C402" s="64"/>
      <c r="D402" s="64"/>
    </row>
    <row r="403" spans="1:4" x14ac:dyDescent="0.25">
      <c r="A403" s="64"/>
      <c r="B403" s="64"/>
      <c r="C403" s="64"/>
      <c r="D403" s="64"/>
    </row>
    <row r="404" spans="1:4" x14ac:dyDescent="0.25">
      <c r="A404" s="64"/>
      <c r="B404" s="64"/>
      <c r="C404" s="64"/>
      <c r="D404" s="64"/>
    </row>
    <row r="405" spans="1:4" x14ac:dyDescent="0.25">
      <c r="A405" s="64"/>
      <c r="B405" s="64"/>
      <c r="C405" s="64"/>
      <c r="D405" s="64"/>
    </row>
    <row r="406" spans="1:4" x14ac:dyDescent="0.25">
      <c r="A406" s="64"/>
      <c r="B406" s="64"/>
      <c r="C406" s="64"/>
      <c r="D406" s="64"/>
    </row>
    <row r="407" spans="1:4" x14ac:dyDescent="0.25">
      <c r="A407" s="64"/>
      <c r="B407" s="64"/>
      <c r="C407" s="64"/>
      <c r="D407" s="64"/>
    </row>
    <row r="408" spans="1:4" x14ac:dyDescent="0.25">
      <c r="A408" s="64"/>
      <c r="B408" s="64"/>
      <c r="C408" s="64"/>
      <c r="D408" s="64"/>
    </row>
    <row r="409" spans="1:4" x14ac:dyDescent="0.25">
      <c r="A409" s="64"/>
      <c r="B409" s="64"/>
      <c r="C409" s="64"/>
      <c r="D409" s="64"/>
    </row>
    <row r="410" spans="1:4" x14ac:dyDescent="0.25">
      <c r="A410" s="64"/>
      <c r="B410" s="64"/>
      <c r="C410" s="64"/>
      <c r="D410" s="64"/>
    </row>
    <row r="411" spans="1:4" x14ac:dyDescent="0.25">
      <c r="A411" s="64"/>
      <c r="B411" s="64"/>
      <c r="C411" s="64"/>
      <c r="D411" s="64"/>
    </row>
    <row r="412" spans="1:4" x14ac:dyDescent="0.25">
      <c r="A412" s="64"/>
      <c r="B412" s="64"/>
      <c r="C412" s="64"/>
      <c r="D412" s="64"/>
    </row>
    <row r="413" spans="1:4" x14ac:dyDescent="0.25">
      <c r="A413" s="64"/>
      <c r="B413" s="64"/>
      <c r="C413" s="64"/>
      <c r="D413" s="64"/>
    </row>
    <row r="414" spans="1:4" x14ac:dyDescent="0.25">
      <c r="A414" s="64"/>
      <c r="B414" s="64"/>
      <c r="C414" s="64"/>
      <c r="D414" s="64"/>
    </row>
    <row r="415" spans="1:4" x14ac:dyDescent="0.25">
      <c r="A415" s="64"/>
      <c r="B415" s="64"/>
      <c r="C415" s="64"/>
      <c r="D415" s="64"/>
    </row>
    <row r="416" spans="1:4" x14ac:dyDescent="0.25">
      <c r="A416" s="64"/>
      <c r="B416" s="64"/>
      <c r="C416" s="64"/>
      <c r="D416" s="64"/>
    </row>
    <row r="417" spans="1:4" x14ac:dyDescent="0.25">
      <c r="A417" s="64"/>
      <c r="B417" s="64"/>
      <c r="C417" s="64"/>
      <c r="D417" s="64"/>
    </row>
    <row r="418" spans="1:4" x14ac:dyDescent="0.25">
      <c r="A418" s="64"/>
      <c r="B418" s="64"/>
      <c r="C418" s="64"/>
      <c r="D418" s="64"/>
    </row>
    <row r="419" spans="1:4" x14ac:dyDescent="0.25">
      <c r="A419" s="64"/>
      <c r="B419" s="64"/>
      <c r="C419" s="64"/>
      <c r="D419" s="64"/>
    </row>
    <row r="420" spans="1:4" x14ac:dyDescent="0.25">
      <c r="A420" s="64"/>
      <c r="B420" s="64"/>
      <c r="C420" s="64"/>
      <c r="D420" s="64"/>
    </row>
    <row r="421" spans="1:4" x14ac:dyDescent="0.25">
      <c r="A421" s="64"/>
      <c r="B421" s="64"/>
      <c r="C421" s="64"/>
      <c r="D421" s="64"/>
    </row>
    <row r="422" spans="1:4" x14ac:dyDescent="0.25">
      <c r="A422" s="64"/>
      <c r="B422" s="64"/>
      <c r="C422" s="64"/>
      <c r="D422" s="64"/>
    </row>
    <row r="423" spans="1:4" x14ac:dyDescent="0.25">
      <c r="A423" s="64"/>
      <c r="B423" s="64"/>
      <c r="C423" s="64"/>
      <c r="D423" s="64"/>
    </row>
    <row r="424" spans="1:4" x14ac:dyDescent="0.25">
      <c r="A424" s="64"/>
      <c r="B424" s="64"/>
      <c r="C424" s="64"/>
      <c r="D424" s="64"/>
    </row>
    <row r="425" spans="1:4" x14ac:dyDescent="0.25">
      <c r="A425" s="64"/>
      <c r="B425" s="64"/>
      <c r="C425" s="64"/>
      <c r="D425" s="64"/>
    </row>
    <row r="426" spans="1:4" x14ac:dyDescent="0.25">
      <c r="A426" s="64"/>
      <c r="B426" s="64"/>
      <c r="C426" s="64"/>
      <c r="D426" s="64"/>
    </row>
    <row r="427" spans="1:4" x14ac:dyDescent="0.25">
      <c r="A427" s="64"/>
      <c r="B427" s="64"/>
      <c r="C427" s="64"/>
      <c r="D427" s="64"/>
    </row>
    <row r="428" spans="1:4" x14ac:dyDescent="0.25">
      <c r="A428" s="64"/>
      <c r="B428" s="64"/>
      <c r="C428" s="64"/>
      <c r="D428" s="64"/>
    </row>
    <row r="429" spans="1:4" x14ac:dyDescent="0.25">
      <c r="A429" s="64"/>
      <c r="B429" s="64"/>
      <c r="C429" s="64"/>
      <c r="D429" s="64"/>
    </row>
    <row r="430" spans="1:4" x14ac:dyDescent="0.25">
      <c r="A430" s="64"/>
      <c r="B430" s="64"/>
      <c r="C430" s="64"/>
      <c r="D430" s="64"/>
    </row>
    <row r="431" spans="1:4" x14ac:dyDescent="0.25">
      <c r="A431" s="64"/>
      <c r="B431" s="64"/>
      <c r="C431" s="64"/>
      <c r="D431" s="64"/>
    </row>
    <row r="432" spans="1:4" x14ac:dyDescent="0.25">
      <c r="A432" s="64"/>
      <c r="B432" s="64"/>
      <c r="C432" s="64"/>
      <c r="D432" s="64"/>
    </row>
    <row r="433" spans="1:4" x14ac:dyDescent="0.25">
      <c r="A433" s="64"/>
      <c r="B433" s="64"/>
      <c r="C433" s="64"/>
      <c r="D433" s="64"/>
    </row>
    <row r="434" spans="1:4" x14ac:dyDescent="0.25">
      <c r="A434" s="64"/>
      <c r="B434" s="64"/>
      <c r="C434" s="64"/>
      <c r="D434" s="64"/>
    </row>
    <row r="435" spans="1:4" x14ac:dyDescent="0.25">
      <c r="A435" s="64"/>
      <c r="B435" s="64"/>
      <c r="C435" s="64"/>
      <c r="D435" s="64"/>
    </row>
    <row r="436" spans="1:4" x14ac:dyDescent="0.25">
      <c r="A436" s="64"/>
      <c r="B436" s="64"/>
      <c r="C436" s="64"/>
      <c r="D436" s="64"/>
    </row>
    <row r="437" spans="1:4" x14ac:dyDescent="0.25">
      <c r="A437" s="64"/>
      <c r="B437" s="64"/>
      <c r="C437" s="64"/>
      <c r="D437" s="64"/>
    </row>
    <row r="438" spans="1:4" x14ac:dyDescent="0.25">
      <c r="A438" s="64"/>
      <c r="B438" s="64"/>
      <c r="C438" s="64"/>
      <c r="D438" s="64"/>
    </row>
    <row r="439" spans="1:4" x14ac:dyDescent="0.25">
      <c r="A439" s="64"/>
      <c r="B439" s="64"/>
      <c r="C439" s="64"/>
      <c r="D439" s="64"/>
    </row>
    <row r="440" spans="1:4" x14ac:dyDescent="0.25">
      <c r="A440" s="64"/>
      <c r="B440" s="64"/>
      <c r="C440" s="64"/>
      <c r="D440" s="64"/>
    </row>
    <row r="441" spans="1:4" x14ac:dyDescent="0.25">
      <c r="A441" s="64"/>
      <c r="B441" s="64"/>
      <c r="C441" s="64"/>
      <c r="D441" s="64"/>
    </row>
    <row r="442" spans="1:4" x14ac:dyDescent="0.25">
      <c r="A442" s="64"/>
      <c r="B442" s="64"/>
      <c r="C442" s="64"/>
      <c r="D442" s="64"/>
    </row>
    <row r="443" spans="1:4" x14ac:dyDescent="0.25">
      <c r="A443" s="64"/>
      <c r="B443" s="64"/>
      <c r="C443" s="64"/>
      <c r="D443" s="64"/>
    </row>
    <row r="444" spans="1:4" x14ac:dyDescent="0.25">
      <c r="A444" s="64"/>
      <c r="B444" s="64"/>
      <c r="C444" s="64"/>
      <c r="D444" s="64"/>
    </row>
    <row r="445" spans="1:4" x14ac:dyDescent="0.25">
      <c r="A445" s="64"/>
      <c r="B445" s="64"/>
      <c r="C445" s="64"/>
      <c r="D445" s="64"/>
    </row>
    <row r="446" spans="1:4" x14ac:dyDescent="0.25">
      <c r="A446" s="64"/>
      <c r="B446" s="64"/>
      <c r="C446" s="64"/>
      <c r="D446" s="64"/>
    </row>
    <row r="447" spans="1:4" x14ac:dyDescent="0.25">
      <c r="A447" s="64"/>
      <c r="B447" s="64"/>
      <c r="C447" s="64"/>
      <c r="D447" s="64"/>
    </row>
    <row r="448" spans="1:4" x14ac:dyDescent="0.25">
      <c r="A448" s="64"/>
      <c r="B448" s="64"/>
      <c r="C448" s="64"/>
      <c r="D448" s="64"/>
    </row>
    <row r="449" spans="1:4" x14ac:dyDescent="0.25">
      <c r="A449" s="64"/>
      <c r="B449" s="64"/>
      <c r="C449" s="64"/>
      <c r="D449" s="64"/>
    </row>
    <row r="450" spans="1:4" x14ac:dyDescent="0.25">
      <c r="A450" s="64"/>
      <c r="B450" s="64"/>
      <c r="C450" s="64"/>
      <c r="D450" s="64"/>
    </row>
    <row r="451" spans="1:4" x14ac:dyDescent="0.25">
      <c r="A451" s="64"/>
      <c r="B451" s="64"/>
      <c r="C451" s="64"/>
      <c r="D451" s="64"/>
    </row>
    <row r="452" spans="1:4" x14ac:dyDescent="0.25">
      <c r="A452" s="64"/>
      <c r="B452" s="64"/>
      <c r="C452" s="64"/>
      <c r="D452" s="64"/>
    </row>
    <row r="453" spans="1:4" x14ac:dyDescent="0.25">
      <c r="A453" s="64"/>
      <c r="B453" s="64"/>
      <c r="C453" s="64"/>
      <c r="D453" s="64"/>
    </row>
    <row r="454" spans="1:4" x14ac:dyDescent="0.25">
      <c r="A454" s="64"/>
      <c r="B454" s="64"/>
      <c r="C454" s="64"/>
      <c r="D454" s="64"/>
    </row>
    <row r="455" spans="1:4" x14ac:dyDescent="0.25">
      <c r="A455" s="64"/>
      <c r="B455" s="64"/>
      <c r="C455" s="64"/>
      <c r="D455" s="64"/>
    </row>
    <row r="456" spans="1:4" x14ac:dyDescent="0.25">
      <c r="A456" s="64"/>
      <c r="B456" s="64"/>
      <c r="C456" s="64"/>
      <c r="D456" s="64"/>
    </row>
    <row r="457" spans="1:4" x14ac:dyDescent="0.25">
      <c r="A457" s="64"/>
      <c r="B457" s="64"/>
      <c r="C457" s="64"/>
      <c r="D457" s="64"/>
    </row>
    <row r="458" spans="1:4" x14ac:dyDescent="0.25">
      <c r="A458" s="64"/>
      <c r="B458" s="64"/>
      <c r="C458" s="64"/>
      <c r="D458" s="64"/>
    </row>
    <row r="459" spans="1:4" x14ac:dyDescent="0.25">
      <c r="A459" s="64"/>
      <c r="B459" s="64"/>
      <c r="C459" s="64"/>
      <c r="D459" s="64"/>
    </row>
    <row r="460" spans="1:4" x14ac:dyDescent="0.25">
      <c r="A460" s="64"/>
      <c r="B460" s="64"/>
      <c r="C460" s="64"/>
      <c r="D460" s="64"/>
    </row>
    <row r="461" spans="1:4" x14ac:dyDescent="0.25">
      <c r="A461" s="64"/>
      <c r="B461" s="64"/>
      <c r="C461" s="64"/>
      <c r="D461" s="64"/>
    </row>
    <row r="462" spans="1:4" x14ac:dyDescent="0.25">
      <c r="A462" s="64"/>
      <c r="B462" s="64"/>
      <c r="C462" s="64"/>
      <c r="D462" s="64"/>
    </row>
    <row r="463" spans="1:4" x14ac:dyDescent="0.25">
      <c r="A463" s="64"/>
      <c r="B463" s="64"/>
      <c r="C463" s="64"/>
      <c r="D463" s="64"/>
    </row>
    <row r="464" spans="1:4" x14ac:dyDescent="0.25">
      <c r="A464" s="64"/>
      <c r="B464" s="64"/>
      <c r="C464" s="64"/>
      <c r="D464" s="64"/>
    </row>
    <row r="465" spans="1:4" x14ac:dyDescent="0.25">
      <c r="A465" s="64"/>
      <c r="B465" s="64"/>
      <c r="C465" s="64"/>
      <c r="D465" s="64"/>
    </row>
    <row r="466" spans="1:4" x14ac:dyDescent="0.25">
      <c r="A466" s="64"/>
      <c r="B466" s="64"/>
      <c r="C466" s="64"/>
      <c r="D466" s="64"/>
    </row>
    <row r="467" spans="1:4" x14ac:dyDescent="0.25">
      <c r="A467" s="64"/>
      <c r="B467" s="64"/>
      <c r="C467" s="64"/>
      <c r="D467" s="64"/>
    </row>
    <row r="468" spans="1:4" x14ac:dyDescent="0.25">
      <c r="A468" s="64"/>
      <c r="B468" s="64"/>
      <c r="C468" s="64"/>
      <c r="D468" s="64"/>
    </row>
    <row r="469" spans="1:4" x14ac:dyDescent="0.25">
      <c r="A469" s="64"/>
      <c r="B469" s="64"/>
      <c r="C469" s="64"/>
      <c r="D469" s="64"/>
    </row>
    <row r="470" spans="1:4" x14ac:dyDescent="0.25">
      <c r="A470" s="64"/>
      <c r="B470" s="64"/>
      <c r="C470" s="64"/>
      <c r="D470" s="64"/>
    </row>
    <row r="471" spans="1:4" x14ac:dyDescent="0.25">
      <c r="A471" s="64"/>
      <c r="B471" s="64"/>
      <c r="C471" s="64"/>
      <c r="D471" s="64"/>
    </row>
    <row r="472" spans="1:4" x14ac:dyDescent="0.25">
      <c r="A472" s="64"/>
      <c r="B472" s="64"/>
      <c r="C472" s="64"/>
      <c r="D472" s="64"/>
    </row>
    <row r="473" spans="1:4" x14ac:dyDescent="0.25">
      <c r="A473" s="64"/>
      <c r="B473" s="64"/>
      <c r="C473" s="64"/>
      <c r="D473" s="64"/>
    </row>
    <row r="474" spans="1:4" x14ac:dyDescent="0.25">
      <c r="A474" s="64"/>
      <c r="B474" s="64"/>
      <c r="C474" s="64"/>
      <c r="D474" s="64"/>
    </row>
    <row r="475" spans="1:4" x14ac:dyDescent="0.25">
      <c r="A475" s="64"/>
      <c r="B475" s="64"/>
      <c r="C475" s="64"/>
      <c r="D475" s="64"/>
    </row>
    <row r="476" spans="1:4" x14ac:dyDescent="0.25">
      <c r="A476" s="64"/>
      <c r="B476" s="64"/>
      <c r="C476" s="64"/>
      <c r="D476" s="64"/>
    </row>
    <row r="477" spans="1:4" x14ac:dyDescent="0.25">
      <c r="A477" s="64"/>
      <c r="B477" s="64"/>
      <c r="C477" s="64"/>
      <c r="D477" s="64"/>
    </row>
    <row r="478" spans="1:4" x14ac:dyDescent="0.25">
      <c r="A478" s="64"/>
      <c r="B478" s="64"/>
      <c r="C478" s="64"/>
      <c r="D478" s="64"/>
    </row>
    <row r="479" spans="1:4" x14ac:dyDescent="0.25">
      <c r="A479" s="64"/>
      <c r="B479" s="64"/>
      <c r="C479" s="64"/>
      <c r="D479" s="64"/>
    </row>
    <row r="480" spans="1:4" x14ac:dyDescent="0.25">
      <c r="A480" s="64"/>
      <c r="B480" s="64"/>
      <c r="C480" s="64"/>
      <c r="D480" s="64"/>
    </row>
    <row r="481" spans="1:4" x14ac:dyDescent="0.25">
      <c r="A481" s="64"/>
      <c r="B481" s="64"/>
      <c r="C481" s="64"/>
      <c r="D481" s="64"/>
    </row>
    <row r="482" spans="1:4" x14ac:dyDescent="0.25">
      <c r="A482" s="64"/>
      <c r="B482" s="64"/>
      <c r="C482" s="64"/>
      <c r="D482" s="64"/>
    </row>
    <row r="483" spans="1:4" x14ac:dyDescent="0.25">
      <c r="A483" s="64"/>
      <c r="B483" s="64"/>
      <c r="C483" s="64"/>
      <c r="D483" s="64"/>
    </row>
    <row r="484" spans="1:4" x14ac:dyDescent="0.25">
      <c r="A484" s="64"/>
      <c r="B484" s="64"/>
      <c r="C484" s="64"/>
      <c r="D484" s="64"/>
    </row>
    <row r="485" spans="1:4" x14ac:dyDescent="0.25">
      <c r="A485" s="64"/>
      <c r="B485" s="64"/>
      <c r="C485" s="64"/>
      <c r="D485" s="64"/>
    </row>
    <row r="486" spans="1:4" x14ac:dyDescent="0.25">
      <c r="A486" s="64"/>
      <c r="B486" s="64"/>
      <c r="C486" s="64"/>
      <c r="D486" s="64"/>
    </row>
    <row r="487" spans="1:4" x14ac:dyDescent="0.25">
      <c r="A487" s="64"/>
      <c r="B487" s="64"/>
      <c r="C487" s="64"/>
      <c r="D487" s="64"/>
    </row>
    <row r="488" spans="1:4" x14ac:dyDescent="0.25">
      <c r="A488" s="64"/>
      <c r="B488" s="64"/>
      <c r="C488" s="64"/>
      <c r="D488" s="64"/>
    </row>
    <row r="489" spans="1:4" x14ac:dyDescent="0.25">
      <c r="A489" s="64"/>
      <c r="B489" s="64"/>
      <c r="C489" s="64"/>
      <c r="D489" s="64"/>
    </row>
    <row r="490" spans="1:4" x14ac:dyDescent="0.25">
      <c r="A490" s="64"/>
      <c r="B490" s="64"/>
      <c r="C490" s="64"/>
      <c r="D490" s="64"/>
    </row>
    <row r="491" spans="1:4" x14ac:dyDescent="0.25">
      <c r="A491" s="64"/>
      <c r="B491" s="64"/>
      <c r="C491" s="64"/>
      <c r="D491" s="64"/>
    </row>
    <row r="492" spans="1:4" x14ac:dyDescent="0.25">
      <c r="A492" s="64"/>
      <c r="B492" s="64"/>
      <c r="C492" s="64"/>
      <c r="D492" s="64"/>
    </row>
    <row r="493" spans="1:4" x14ac:dyDescent="0.25">
      <c r="A493" s="64"/>
      <c r="B493" s="64"/>
      <c r="C493" s="64"/>
      <c r="D493" s="64"/>
    </row>
    <row r="494" spans="1:4" x14ac:dyDescent="0.25">
      <c r="A494" s="64"/>
      <c r="B494" s="64"/>
      <c r="C494" s="64"/>
      <c r="D494" s="64"/>
    </row>
    <row r="495" spans="1:4" x14ac:dyDescent="0.25">
      <c r="A495" s="64"/>
      <c r="B495" s="64"/>
      <c r="C495" s="64"/>
      <c r="D495" s="64"/>
    </row>
    <row r="496" spans="1:4" x14ac:dyDescent="0.25">
      <c r="A496" s="64"/>
      <c r="B496" s="64"/>
      <c r="C496" s="64"/>
      <c r="D496" s="64"/>
    </row>
    <row r="497" spans="1:4" x14ac:dyDescent="0.25">
      <c r="A497" s="64"/>
      <c r="B497" s="64"/>
      <c r="C497" s="64"/>
      <c r="D497" s="64"/>
    </row>
    <row r="498" spans="1:4" x14ac:dyDescent="0.25">
      <c r="A498" s="64"/>
      <c r="B498" s="64"/>
      <c r="C498" s="64"/>
      <c r="D498" s="64"/>
    </row>
    <row r="499" spans="1:4" x14ac:dyDescent="0.25">
      <c r="A499" s="64"/>
      <c r="B499" s="64"/>
      <c r="C499" s="64"/>
      <c r="D499" s="64"/>
    </row>
    <row r="500" spans="1:4" x14ac:dyDescent="0.25">
      <c r="A500" s="64"/>
      <c r="B500" s="64"/>
      <c r="C500" s="64"/>
      <c r="D500" s="64"/>
    </row>
    <row r="501" spans="1:4" x14ac:dyDescent="0.25">
      <c r="A501" s="64"/>
      <c r="B501" s="64"/>
      <c r="C501" s="64"/>
      <c r="D501" s="64"/>
    </row>
    <row r="502" spans="1:4" x14ac:dyDescent="0.25">
      <c r="A502" s="64"/>
      <c r="B502" s="64"/>
      <c r="C502" s="64"/>
      <c r="D502" s="64"/>
    </row>
  </sheetData>
  <sheetProtection formatCells="0" formatColumns="0" formatRows="0"/>
  <autoFilter ref="A2:D502"/>
  <dataValidations count="2">
    <dataValidation type="list" allowBlank="1" showInputMessage="1" showErrorMessage="1" sqref="B3:B502">
      <formula1>GuV_Nummern_Namen</formula1>
    </dataValidation>
    <dataValidation type="decimal" allowBlank="1" showInputMessage="1" showErrorMessage="1" sqref="C3:C502">
      <formula1>-999999999</formula1>
      <formula2>999999999</formula2>
    </dataValidation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5" tint="0.39997558519241921"/>
    <outlinePr summaryRight="0"/>
  </sheetPr>
  <dimension ref="A1:AH4592"/>
  <sheetViews>
    <sheetView zoomScaleNormal="100" workbookViewId="0">
      <pane ySplit="5" topLeftCell="A6" activePane="bottomLeft" state="frozen"/>
      <selection activeCell="F1" sqref="F1"/>
      <selection pane="bottomLeft" activeCell="E6" sqref="E6"/>
    </sheetView>
  </sheetViews>
  <sheetFormatPr baseColWidth="10" defaultColWidth="9.140625" defaultRowHeight="15" outlineLevelCol="1" x14ac:dyDescent="0.25"/>
  <cols>
    <col min="1" max="1" width="12.7109375" style="176" customWidth="1"/>
    <col min="2" max="2" width="5.7109375" style="176" customWidth="1" outlineLevel="1"/>
    <col min="3" max="3" width="9.7109375" style="185" customWidth="1" outlineLevel="1"/>
    <col min="4" max="4" width="5.7109375" style="185" customWidth="1" outlineLevel="1"/>
    <col min="5" max="5" width="49.42578125" style="176" customWidth="1" outlineLevel="1"/>
    <col min="6" max="6" width="6.5703125" style="176" customWidth="1" outlineLevel="1"/>
    <col min="7" max="8" width="6.7109375" style="176" customWidth="1" outlineLevel="1"/>
    <col min="9" max="9" width="15.7109375" style="176" customWidth="1"/>
    <col min="10" max="12" width="15.7109375" style="176" customWidth="1" outlineLevel="1"/>
    <col min="13" max="13" width="15.7109375" style="176" customWidth="1"/>
    <col min="14" max="16" width="15.7109375" style="176" customWidth="1" outlineLevel="1"/>
    <col min="17" max="17" width="9.42578125" customWidth="1"/>
    <col min="18" max="20" width="15.7109375" style="76" customWidth="1" outlineLevel="1"/>
    <col min="21" max="21" width="10.42578125" style="76" customWidth="1" outlineLevel="1"/>
    <col min="22" max="23" width="15.7109375" style="176" customWidth="1" outlineLevel="1"/>
    <col min="24" max="24" width="15.7109375" style="76" customWidth="1" outlineLevel="1"/>
    <col min="25" max="25" width="10.7109375" style="76" customWidth="1"/>
    <col min="26" max="27" width="10.7109375" style="76" customWidth="1" outlineLevel="1"/>
    <col min="28" max="30" width="15.7109375" style="76" customWidth="1" outlineLevel="1"/>
    <col min="31" max="31" width="10.7109375" style="76" customWidth="1" outlineLevel="1"/>
    <col min="32" max="34" width="15.7109375" style="76" customWidth="1" outlineLevel="1"/>
    <col min="35" max="16384" width="9.140625" style="76"/>
  </cols>
  <sheetData>
    <row r="1" spans="1:34" ht="19.5" thickBot="1" x14ac:dyDescent="0.35">
      <c r="A1" s="51" t="s">
        <v>298</v>
      </c>
      <c r="B1" s="5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V1" s="76"/>
      <c r="W1" s="76"/>
    </row>
    <row r="2" spans="1:34" ht="15.75" x14ac:dyDescent="0.25">
      <c r="A2" s="232" t="s">
        <v>287</v>
      </c>
      <c r="B2" s="233"/>
      <c r="C2" s="233"/>
      <c r="D2" s="233"/>
      <c r="E2" s="233"/>
      <c r="F2" s="233"/>
      <c r="G2" s="233"/>
      <c r="H2" s="234"/>
      <c r="I2" s="233" t="s">
        <v>557</v>
      </c>
      <c r="J2" s="233"/>
      <c r="K2" s="233"/>
      <c r="L2" s="233"/>
      <c r="M2" s="232" t="str">
        <f>CONCATENATE("Gesamtunternehmen (Ansätze für das Istjahr ",A_Stammdaten!B13,")")</f>
        <v>Gesamtunternehmen (Ansätze für das Istjahr 2021)</v>
      </c>
      <c r="N2" s="233"/>
      <c r="O2" s="233"/>
      <c r="P2" s="234"/>
      <c r="Q2" s="232" t="str">
        <f>CONCATENATE("Wasserstoff (Ansätze für das Istjahr ",A_Stammdaten!B13,")")</f>
        <v>Wasserstoff (Ansätze für das Istjahr 2021)</v>
      </c>
      <c r="R2" s="233"/>
      <c r="S2" s="233"/>
      <c r="T2" s="233"/>
      <c r="U2" s="233"/>
      <c r="V2" s="233"/>
      <c r="W2" s="233"/>
      <c r="X2" s="234"/>
      <c r="Y2" s="232" t="str">
        <f>CONCATENATE("Wasserstoff (Ansätze für das Frontjahr ",A_Stammdaten!B12,")")</f>
        <v>Wasserstoff (Ansätze für das Frontjahr 2023)</v>
      </c>
      <c r="Z2" s="232"/>
      <c r="AA2" s="232"/>
      <c r="AB2" s="233"/>
      <c r="AC2" s="233"/>
      <c r="AD2" s="233"/>
      <c r="AE2" s="233"/>
      <c r="AF2" s="233"/>
      <c r="AG2" s="233"/>
      <c r="AH2" s="234"/>
    </row>
    <row r="3" spans="1:34" ht="63" customHeight="1" x14ac:dyDescent="0.25">
      <c r="A3" s="237"/>
      <c r="B3" s="213"/>
      <c r="C3" s="213"/>
      <c r="D3" s="213"/>
      <c r="E3" s="213"/>
      <c r="F3" s="213"/>
      <c r="G3" s="213"/>
      <c r="H3" s="238"/>
      <c r="I3" s="319"/>
      <c r="J3" s="317"/>
      <c r="K3" s="317"/>
      <c r="L3" s="317"/>
      <c r="M3" s="319" t="s">
        <v>553</v>
      </c>
      <c r="N3" s="317"/>
      <c r="O3" s="317"/>
      <c r="P3" s="318"/>
      <c r="Q3" s="313"/>
      <c r="R3" s="244" t="s">
        <v>553</v>
      </c>
      <c r="S3" s="245"/>
      <c r="T3" s="246"/>
      <c r="U3" s="244" t="s">
        <v>554</v>
      </c>
      <c r="V3" s="245"/>
      <c r="W3" s="245"/>
      <c r="X3" s="248"/>
      <c r="Y3" s="404" t="str">
        <f>CONCATENATE("Restnutzungsdauer zum Beginn des Jahres ",A_Stammdaten!B13+1)</f>
        <v>Restnutzungsdauer zum Beginn des Jahres 2022</v>
      </c>
      <c r="Z3" s="406" t="str">
        <f>CONCATENATE("Restnutzungsdauer zum Beginn des Frontjahres ",A_Stammdaten!B12)</f>
        <v>Restnutzungsdauer zum Beginn des Frontjahres 2023</v>
      </c>
      <c r="AA3" s="320"/>
      <c r="AB3" s="244" t="s">
        <v>553</v>
      </c>
      <c r="AC3" s="245"/>
      <c r="AD3" s="246"/>
      <c r="AE3" s="244" t="s">
        <v>554</v>
      </c>
      <c r="AF3" s="245"/>
      <c r="AG3" s="245"/>
      <c r="AH3" s="248"/>
    </row>
    <row r="4" spans="1:34" s="229" customFormat="1" ht="114.75" customHeight="1" x14ac:dyDescent="0.25">
      <c r="A4" s="220" t="s">
        <v>453</v>
      </c>
      <c r="B4" s="191" t="s">
        <v>286</v>
      </c>
      <c r="C4" s="191" t="s">
        <v>456</v>
      </c>
      <c r="D4" s="191" t="s">
        <v>472</v>
      </c>
      <c r="E4" s="191" t="s">
        <v>199</v>
      </c>
      <c r="F4" s="191" t="s">
        <v>480</v>
      </c>
      <c r="G4" s="191" t="s">
        <v>454</v>
      </c>
      <c r="H4" s="228" t="s">
        <v>501</v>
      </c>
      <c r="I4" s="227" t="s">
        <v>556</v>
      </c>
      <c r="J4" s="191" t="s">
        <v>555</v>
      </c>
      <c r="K4" s="191" t="s">
        <v>358</v>
      </c>
      <c r="L4" s="327" t="s">
        <v>359</v>
      </c>
      <c r="M4" s="227" t="str">
        <f>CONCATENATE("Restnutzungsdauer zum Beginn des Istjahres ",A_Stammdaten!B13)</f>
        <v>Restnutzungsdauer zum Beginn des Istjahres 2021</v>
      </c>
      <c r="N4" s="191" t="s">
        <v>486</v>
      </c>
      <c r="O4" s="191" t="s">
        <v>487</v>
      </c>
      <c r="P4" s="228" t="s">
        <v>485</v>
      </c>
      <c r="Q4" s="314" t="s">
        <v>344</v>
      </c>
      <c r="R4" s="191" t="s">
        <v>460</v>
      </c>
      <c r="S4" s="191" t="s">
        <v>459</v>
      </c>
      <c r="T4" s="191" t="s">
        <v>461</v>
      </c>
      <c r="U4" s="191" t="s">
        <v>488</v>
      </c>
      <c r="V4" s="191" t="s">
        <v>460</v>
      </c>
      <c r="W4" s="191" t="s">
        <v>459</v>
      </c>
      <c r="X4" s="228" t="s">
        <v>461</v>
      </c>
      <c r="Y4" s="405"/>
      <c r="Z4" s="407"/>
      <c r="AA4" s="321" t="s">
        <v>344</v>
      </c>
      <c r="AB4" s="191" t="s">
        <v>460</v>
      </c>
      <c r="AC4" s="191" t="s">
        <v>459</v>
      </c>
      <c r="AD4" s="191" t="s">
        <v>461</v>
      </c>
      <c r="AE4" s="191" t="s">
        <v>488</v>
      </c>
      <c r="AF4" s="191" t="s">
        <v>460</v>
      </c>
      <c r="AG4" s="191" t="s">
        <v>459</v>
      </c>
      <c r="AH4" s="228" t="s">
        <v>461</v>
      </c>
    </row>
    <row r="5" spans="1:34" ht="15.75" thickBot="1" x14ac:dyDescent="0.3">
      <c r="A5" s="242"/>
      <c r="B5" s="243"/>
      <c r="C5" s="243"/>
      <c r="D5" s="235"/>
      <c r="E5" s="243"/>
      <c r="F5" s="235"/>
      <c r="G5" s="235"/>
      <c r="H5" s="239"/>
      <c r="I5" s="253">
        <f>SUM(I6:I58)</f>
        <v>0</v>
      </c>
      <c r="J5" s="254">
        <f t="shared" ref="J5:N5" si="0">SUM(J6:J58)</f>
        <v>0</v>
      </c>
      <c r="K5" s="254">
        <f t="shared" si="0"/>
        <v>0</v>
      </c>
      <c r="L5" s="328">
        <f t="shared" si="0"/>
        <v>0</v>
      </c>
      <c r="M5" s="257"/>
      <c r="N5" s="254">
        <f t="shared" si="0"/>
        <v>0</v>
      </c>
      <c r="O5" s="254">
        <f t="shared" ref="O5:P5" si="1">SUM(O6:O58)</f>
        <v>0</v>
      </c>
      <c r="P5" s="256">
        <f t="shared" si="1"/>
        <v>0</v>
      </c>
      <c r="Q5" s="257"/>
      <c r="R5" s="254">
        <f t="shared" ref="R5:T5" si="2">SUM(R6:R58)</f>
        <v>0</v>
      </c>
      <c r="S5" s="254">
        <f t="shared" si="2"/>
        <v>0</v>
      </c>
      <c r="T5" s="254">
        <f t="shared" si="2"/>
        <v>0</v>
      </c>
      <c r="U5" s="255"/>
      <c r="V5" s="254">
        <f t="shared" ref="V5:X5" si="3">SUM(V6:V58)</f>
        <v>0</v>
      </c>
      <c r="W5" s="254">
        <f t="shared" si="3"/>
        <v>0</v>
      </c>
      <c r="X5" s="256">
        <f t="shared" si="3"/>
        <v>0</v>
      </c>
      <c r="Y5" s="324"/>
      <c r="Z5" s="255"/>
      <c r="AA5" s="255"/>
      <c r="AB5" s="254">
        <f t="shared" ref="AB5:AD5" si="4">SUM(AB6:AB58)</f>
        <v>0</v>
      </c>
      <c r="AC5" s="254">
        <f t="shared" si="4"/>
        <v>0</v>
      </c>
      <c r="AD5" s="254">
        <f t="shared" si="4"/>
        <v>0</v>
      </c>
      <c r="AE5" s="255"/>
      <c r="AF5" s="254">
        <f t="shared" ref="AF5:AH5" si="5">SUM(AF6:AF58)</f>
        <v>0</v>
      </c>
      <c r="AG5" s="254">
        <f t="shared" si="5"/>
        <v>0</v>
      </c>
      <c r="AH5" s="256">
        <f t="shared" si="5"/>
        <v>0</v>
      </c>
    </row>
    <row r="6" spans="1:34" x14ac:dyDescent="0.25">
      <c r="A6" s="215" t="b">
        <f>IF(AND(B6&lt;&gt;0,C6&lt;&gt;0),IF(D6&lt;&gt;0,CONCATENATE(B6,"-",C6,"-",D6),CONCATENATE(B6,"-",C6)))</f>
        <v>0</v>
      </c>
      <c r="B6" s="211"/>
      <c r="C6" s="212"/>
      <c r="D6" s="212"/>
      <c r="E6" s="211"/>
      <c r="F6" s="240" t="str">
        <f t="shared" ref="F6:F37" si="6">IFERROR(VLOOKUP($E6,AnlGrTabelle,3,FALSE),"Agr ungültig")</f>
        <v>Agr ungültig</v>
      </c>
      <c r="G6" s="240" t="str">
        <f>IF(D_SAV!$C6&lt;=2005,"ja","nein")</f>
        <v>ja</v>
      </c>
      <c r="H6" s="241" t="str">
        <f>IFERROR(VLOOKUP(D_SAV!$B6,A_Stammdaten!$I$6:$K$105,3,FALSE),"")</f>
        <v/>
      </c>
      <c r="I6" s="236"/>
      <c r="J6" s="211"/>
      <c r="K6" s="211"/>
      <c r="L6" s="211"/>
      <c r="M6" s="329">
        <f>IF(OR(B6=0,C6=0,F6=0,F6="Agr ungültig"),0,IF(F6="keine","keine",IF(A_Stammdaten!$B$13-C6&lt;0,0,MAX(0,F6-(A_Stammdaten!$B$13-D_SAV!C6)))))</f>
        <v>0</v>
      </c>
      <c r="N6" s="203">
        <f>IF(M6=0,0,IF(A_Stammdaten!$B$13-C6&lt;0,0,SUM(D_SAV!$I6:$K6)-D_SAV!$L6))</f>
        <v>0</v>
      </c>
      <c r="O6" s="231">
        <f t="shared" ref="O6:O37" si="7">N6-P6</f>
        <v>0</v>
      </c>
      <c r="P6" s="330">
        <f t="shared" ref="P6:P37" si="8">IF(M6=0,0,IF(M6="keine",N6,N6/M6*(M6-1)))</f>
        <v>0</v>
      </c>
      <c r="Q6" s="230">
        <v>1</v>
      </c>
      <c r="R6" s="231">
        <f>N6*$Q6</f>
        <v>0</v>
      </c>
      <c r="S6" s="231">
        <f>O6*$Q6</f>
        <v>0</v>
      </c>
      <c r="T6" s="231">
        <f>P6*$Q6</f>
        <v>0</v>
      </c>
      <c r="U6" s="310">
        <f t="shared" ref="U6:U37" si="9">IFERROR(IF(VLOOKUP(E6,AnlGrTabelle,4,FALSE)="keine",1,IFERROR(VLOOKUP(C6,TNWFaktoren,VLOOKUP(E6,AnlGrTabelle,4,FALSE)+1,FALSE),0)),0)</f>
        <v>0</v>
      </c>
      <c r="V6" s="249">
        <f>$U6*R6</f>
        <v>0</v>
      </c>
      <c r="W6" s="249">
        <f t="shared" ref="W6:X6" si="10">$U6*S6</f>
        <v>0</v>
      </c>
      <c r="X6" s="250">
        <f t="shared" si="10"/>
        <v>0</v>
      </c>
      <c r="Y6" s="214">
        <f>IF(M6="keine","keine",IF(C6=A_Stammdaten!$B$13+1,MAX(F6-1,0),MAX(M6-1,0)))</f>
        <v>0</v>
      </c>
      <c r="Z6" s="214">
        <f>IF(Y6="keine","keine",IF(C6=A_Stammdaten!$B$12,MAX(F6,0),MAX(Y6-1,0)))</f>
        <v>0</v>
      </c>
      <c r="AA6" s="322">
        <v>1</v>
      </c>
      <c r="AB6" s="217">
        <f>IF(Z6=0,0,IF(Y6="keine",SUM(D_SAV!$I6:$K6)-D_SAV!$L6,IF(C6=2022,(SUM(D_SAV!$I6:$K6)-D_SAV!$L6),IF(C6=2023,SUM(D_SAV!$I6:$K6)-D_SAV!$L6,P6/Y6*(Y6-1)))))</f>
        <v>0</v>
      </c>
      <c r="AC6" s="231">
        <f t="shared" ref="AC6" si="11">IF(Z6=0,0,IF(Z6="keine",0,AB6/Z6))</f>
        <v>0</v>
      </c>
      <c r="AD6" s="231">
        <f>AB6-AC6</f>
        <v>0</v>
      </c>
      <c r="AE6" s="310"/>
      <c r="AF6" s="249">
        <f>$U6*AB6</f>
        <v>0</v>
      </c>
      <c r="AG6" s="249">
        <f t="shared" ref="AG6:AG58" si="12">$U6*AC6</f>
        <v>0</v>
      </c>
      <c r="AH6" s="250">
        <f t="shared" ref="AH6:AH58" si="13">$U6*AD6</f>
        <v>0</v>
      </c>
    </row>
    <row r="7" spans="1:34" x14ac:dyDescent="0.25">
      <c r="A7" s="215" t="b">
        <f t="shared" ref="A7:A58" si="14">IF(AND(B7&lt;&gt;0,C7&lt;&gt;0),IF(D7&lt;&gt;0,CONCATENATE(B7,"-",C7,"-",D7),CONCATENATE(B7,"-",C7)))</f>
        <v>0</v>
      </c>
      <c r="B7" s="194"/>
      <c r="C7" s="202"/>
      <c r="D7" s="202"/>
      <c r="E7" s="194"/>
      <c r="F7" s="240" t="str">
        <f t="shared" si="6"/>
        <v>Agr ungültig</v>
      </c>
      <c r="G7" s="224" t="str">
        <f>IF(D_SAV!$C7&lt;=2005,"ja","nein")</f>
        <v>ja</v>
      </c>
      <c r="H7" s="241" t="str">
        <f>IFERROR(VLOOKUP(D_SAV!$B7,A_Stammdaten!$I$6:$K$105,3,FALSE),"")</f>
        <v/>
      </c>
      <c r="I7" s="221"/>
      <c r="J7" s="194"/>
      <c r="K7" s="194"/>
      <c r="L7" s="194"/>
      <c r="M7" s="329">
        <f>IF(OR(B7=0,C7=0,F7=0,F7="Agr ungültig"),0,IF(F7="keine","keine",IF(A_Stammdaten!$B$13-C7&lt;0,0,MAX(0,F7-(A_Stammdaten!$B$13-D_SAV!C7)))))</f>
        <v>0</v>
      </c>
      <c r="N7" s="203">
        <f>IF(M7=0,0,IF(A_Stammdaten!$B$13-C7&lt;0,0,SUM(D_SAV!$I7:$K7)-D_SAV!$L7))</f>
        <v>0</v>
      </c>
      <c r="O7" s="217">
        <f t="shared" si="7"/>
        <v>0</v>
      </c>
      <c r="P7" s="331">
        <f t="shared" si="8"/>
        <v>0</v>
      </c>
      <c r="Q7" s="216">
        <v>1</v>
      </c>
      <c r="R7" s="217">
        <f t="shared" ref="R7:R38" si="15">N7*$Q7</f>
        <v>0</v>
      </c>
      <c r="S7" s="217">
        <f t="shared" ref="S7:S58" si="16">O7*$Q7</f>
        <v>0</v>
      </c>
      <c r="T7" s="217">
        <f t="shared" ref="T7:T58" si="17">P7*$Q7</f>
        <v>0</v>
      </c>
      <c r="U7" s="311">
        <f t="shared" si="9"/>
        <v>0</v>
      </c>
      <c r="V7" s="249">
        <f t="shared" ref="V7:V58" si="18">$U7*R7</f>
        <v>0</v>
      </c>
      <c r="W7" s="249">
        <f t="shared" ref="W7:W58" si="19">$U7*S7</f>
        <v>0</v>
      </c>
      <c r="X7" s="250">
        <f t="shared" ref="X7:X58" si="20">$U7*T7</f>
        <v>0</v>
      </c>
      <c r="Y7" s="214">
        <f>IF(M7="keine","keine",IF(C7=A_Stammdaten!$B$13+1,MAX(F7-1,0),MAX(M7-1,0)))</f>
        <v>0</v>
      </c>
      <c r="Z7" s="214">
        <f>IF(Y7="keine","keine",IF(C7=A_Stammdaten!$B$12,MAX(F7,0),MAX(Y7-1,0)))</f>
        <v>0</v>
      </c>
      <c r="AA7" s="322">
        <v>1</v>
      </c>
      <c r="AB7" s="217">
        <f>IF(Z7=0,0,IF(Y7="keine",SUM(D_SAV!$I7:$K7)-D_SAV!$L7,IF(C7=2022,(SUM(D_SAV!$I7:$K7)-D_SAV!$L7),IF(C7=2023,SUM(D_SAV!$I7:$K7)-D_SAV!$L7,P7/Y7*(Y7-1)))))</f>
        <v>0</v>
      </c>
      <c r="AC7" s="231">
        <f t="shared" ref="AC7:AC58" si="21">IF(Z7=0,0,IF(Z7="keine",0,AB7/Z7))</f>
        <v>0</v>
      </c>
      <c r="AD7" s="231">
        <f t="shared" ref="AD7:AD58" si="22">AB7-AC7</f>
        <v>0</v>
      </c>
      <c r="AE7" s="311"/>
      <c r="AF7" s="249">
        <f t="shared" ref="AF7:AF58" si="23">$U7*AB7</f>
        <v>0</v>
      </c>
      <c r="AG7" s="249">
        <f t="shared" si="12"/>
        <v>0</v>
      </c>
      <c r="AH7" s="250">
        <f t="shared" si="13"/>
        <v>0</v>
      </c>
    </row>
    <row r="8" spans="1:34" x14ac:dyDescent="0.25">
      <c r="A8" s="215" t="b">
        <f t="shared" si="14"/>
        <v>0</v>
      </c>
      <c r="B8" s="194"/>
      <c r="C8" s="202"/>
      <c r="D8" s="202"/>
      <c r="E8" s="194"/>
      <c r="F8" s="240" t="str">
        <f t="shared" si="6"/>
        <v>Agr ungültig</v>
      </c>
      <c r="G8" s="224" t="str">
        <f>IF(D_SAV!$C8&lt;=2005,"ja","nein")</f>
        <v>ja</v>
      </c>
      <c r="H8" s="241" t="str">
        <f>IFERROR(VLOOKUP(D_SAV!$B8,A_Stammdaten!$I$6:$K$105,3,FALSE),"")</f>
        <v/>
      </c>
      <c r="I8" s="221"/>
      <c r="J8" s="194"/>
      <c r="K8" s="194"/>
      <c r="L8" s="194"/>
      <c r="M8" s="329">
        <f>IF(OR(B8=0,C8=0,F8=0,F8="Agr ungültig"),0,IF(F8="keine","keine",IF(A_Stammdaten!$B$13-C8&lt;0,0,MAX(0,F8-(A_Stammdaten!$B$13-D_SAV!C8)))))</f>
        <v>0</v>
      </c>
      <c r="N8" s="203">
        <f>IF(M8=0,0,IF(A_Stammdaten!$B$13-C8&lt;0,0,SUM(D_SAV!$I8:$K8)-D_SAV!$L8))</f>
        <v>0</v>
      </c>
      <c r="O8" s="217">
        <f t="shared" si="7"/>
        <v>0</v>
      </c>
      <c r="P8" s="331">
        <f t="shared" si="8"/>
        <v>0</v>
      </c>
      <c r="Q8" s="216">
        <v>1</v>
      </c>
      <c r="R8" s="217">
        <f t="shared" si="15"/>
        <v>0</v>
      </c>
      <c r="S8" s="217">
        <f t="shared" si="16"/>
        <v>0</v>
      </c>
      <c r="T8" s="217">
        <f t="shared" si="17"/>
        <v>0</v>
      </c>
      <c r="U8" s="311">
        <f t="shared" si="9"/>
        <v>0</v>
      </c>
      <c r="V8" s="249">
        <f t="shared" si="18"/>
        <v>0</v>
      </c>
      <c r="W8" s="249">
        <f t="shared" si="19"/>
        <v>0</v>
      </c>
      <c r="X8" s="250">
        <f t="shared" si="20"/>
        <v>0</v>
      </c>
      <c r="Y8" s="214">
        <f>IF(M8="keine","keine",IF(C8=A_Stammdaten!$B$13+1,MAX(F8-1,0),MAX(M8-1,0)))</f>
        <v>0</v>
      </c>
      <c r="Z8" s="214">
        <f>IF(Y8="keine","keine",IF(C8=A_Stammdaten!$B$12,MAX(F8,0),MAX(Y8-1,0)))</f>
        <v>0</v>
      </c>
      <c r="AA8" s="322">
        <v>1</v>
      </c>
      <c r="AB8" s="217">
        <f>IF(Z8=0,0,IF(Y8="keine",SUM(D_SAV!$I8:$K8)-D_SAV!$L8,IF(C8=2022,(SUM(D_SAV!$I8:$K8)-D_SAV!$L8),IF(C8=2023,SUM(D_SAV!$I8:$K8)-D_SAV!$L8,P8/Y8*(Y8-1)))))</f>
        <v>0</v>
      </c>
      <c r="AC8" s="231">
        <f t="shared" si="21"/>
        <v>0</v>
      </c>
      <c r="AD8" s="231">
        <f t="shared" si="22"/>
        <v>0</v>
      </c>
      <c r="AE8" s="311"/>
      <c r="AF8" s="249">
        <f t="shared" si="23"/>
        <v>0</v>
      </c>
      <c r="AG8" s="249">
        <f t="shared" si="12"/>
        <v>0</v>
      </c>
      <c r="AH8" s="250">
        <f t="shared" si="13"/>
        <v>0</v>
      </c>
    </row>
    <row r="9" spans="1:34" x14ac:dyDescent="0.25">
      <c r="A9" s="215" t="b">
        <f t="shared" si="14"/>
        <v>0</v>
      </c>
      <c r="B9" s="194"/>
      <c r="C9" s="202"/>
      <c r="D9" s="202"/>
      <c r="E9" s="194"/>
      <c r="F9" s="240" t="str">
        <f t="shared" si="6"/>
        <v>Agr ungültig</v>
      </c>
      <c r="G9" s="224" t="str">
        <f>IF(D_SAV!$C9&lt;=2005,"ja","nein")</f>
        <v>ja</v>
      </c>
      <c r="H9" s="241" t="str">
        <f>IFERROR(VLOOKUP(D_SAV!$B9,A_Stammdaten!$I$6:$K$105,3,FALSE),"")</f>
        <v/>
      </c>
      <c r="I9" s="221"/>
      <c r="J9" s="194"/>
      <c r="K9" s="194"/>
      <c r="L9" s="194"/>
      <c r="M9" s="329">
        <f>IF(OR(B9=0,C9=0,F9=0,F9="Agr ungültig"),0,IF(F9="keine","keine",IF(A_Stammdaten!$B$13-C9&lt;0,0,MAX(0,F9-(A_Stammdaten!$B$13-D_SAV!C9)))))</f>
        <v>0</v>
      </c>
      <c r="N9" s="203">
        <f>IF(M9=0,0,IF(A_Stammdaten!$B$13-C9&lt;0,0,SUM(D_SAV!$I9:$K9)-D_SAV!$L9))</f>
        <v>0</v>
      </c>
      <c r="O9" s="217">
        <f t="shared" si="7"/>
        <v>0</v>
      </c>
      <c r="P9" s="331">
        <f t="shared" si="8"/>
        <v>0</v>
      </c>
      <c r="Q9" s="216">
        <v>1</v>
      </c>
      <c r="R9" s="217">
        <f t="shared" si="15"/>
        <v>0</v>
      </c>
      <c r="S9" s="217">
        <f t="shared" si="16"/>
        <v>0</v>
      </c>
      <c r="T9" s="217">
        <f t="shared" si="17"/>
        <v>0</v>
      </c>
      <c r="U9" s="311">
        <f t="shared" si="9"/>
        <v>0</v>
      </c>
      <c r="V9" s="249">
        <f t="shared" si="18"/>
        <v>0</v>
      </c>
      <c r="W9" s="249">
        <f t="shared" si="19"/>
        <v>0</v>
      </c>
      <c r="X9" s="250">
        <f t="shared" si="20"/>
        <v>0</v>
      </c>
      <c r="Y9" s="214">
        <f>IF(M9="keine","keine",IF(C9=A_Stammdaten!$B$13+1,MAX(F9-1,0),MAX(M9-1,0)))</f>
        <v>0</v>
      </c>
      <c r="Z9" s="214">
        <f>IF(Y9="keine","keine",IF(C9=A_Stammdaten!$B$12,MAX(F9,0),MAX(Y9-1,0)))</f>
        <v>0</v>
      </c>
      <c r="AA9" s="322">
        <v>1</v>
      </c>
      <c r="AB9" s="217">
        <f>IF(Z9=0,0,IF(Y9="keine",SUM(D_SAV!$I9:$K9)-D_SAV!$L9,IF(C9=2022,(SUM(D_SAV!$I9:$K9)-D_SAV!$L9),IF(C9=2023,SUM(D_SAV!$I9:$K9)-D_SAV!$L9,P9/Y9*(Y9-1)))))</f>
        <v>0</v>
      </c>
      <c r="AC9" s="231">
        <f t="shared" si="21"/>
        <v>0</v>
      </c>
      <c r="AD9" s="231">
        <f t="shared" si="22"/>
        <v>0</v>
      </c>
      <c r="AE9" s="311"/>
      <c r="AF9" s="249">
        <f t="shared" si="23"/>
        <v>0</v>
      </c>
      <c r="AG9" s="249">
        <f t="shared" si="12"/>
        <v>0</v>
      </c>
      <c r="AH9" s="250">
        <f t="shared" si="13"/>
        <v>0</v>
      </c>
    </row>
    <row r="10" spans="1:34" x14ac:dyDescent="0.25">
      <c r="A10" s="215" t="b">
        <f t="shared" si="14"/>
        <v>0</v>
      </c>
      <c r="B10" s="194"/>
      <c r="C10" s="202"/>
      <c r="D10" s="325"/>
      <c r="E10" s="194"/>
      <c r="F10" s="240" t="str">
        <f t="shared" si="6"/>
        <v>Agr ungültig</v>
      </c>
      <c r="G10" s="224" t="str">
        <f>IF(D_SAV!$C10&lt;=2005,"ja","nein")</f>
        <v>ja</v>
      </c>
      <c r="H10" s="241" t="str">
        <f>IFERROR(VLOOKUP(D_SAV!$B10,A_Stammdaten!$I$6:$K$105,3,FALSE),"")</f>
        <v/>
      </c>
      <c r="I10" s="221"/>
      <c r="J10" s="194"/>
      <c r="K10" s="194"/>
      <c r="L10" s="194"/>
      <c r="M10" s="329">
        <f>IF(OR(B10=0,C10=0,F10=0,F10="Agr ungültig"),0,IF(F10="keine","keine",IF(A_Stammdaten!$B$13-C10&lt;0,0,MAX(0,F10-(A_Stammdaten!$B$13-D_SAV!C10)))))</f>
        <v>0</v>
      </c>
      <c r="N10" s="203">
        <f>IF(M10=0,0,IF(A_Stammdaten!$B$13-C10&lt;0,0,SUM(D_SAV!$I10:$K10)-D_SAV!$L10))</f>
        <v>0</v>
      </c>
      <c r="O10" s="217">
        <f t="shared" si="7"/>
        <v>0</v>
      </c>
      <c r="P10" s="331">
        <f t="shared" si="8"/>
        <v>0</v>
      </c>
      <c r="Q10" s="216">
        <v>1</v>
      </c>
      <c r="R10" s="217">
        <f t="shared" si="15"/>
        <v>0</v>
      </c>
      <c r="S10" s="217">
        <f t="shared" si="16"/>
        <v>0</v>
      </c>
      <c r="T10" s="217">
        <f t="shared" si="17"/>
        <v>0</v>
      </c>
      <c r="U10" s="311">
        <f t="shared" si="9"/>
        <v>0</v>
      </c>
      <c r="V10" s="249">
        <f t="shared" si="18"/>
        <v>0</v>
      </c>
      <c r="W10" s="249">
        <f t="shared" si="19"/>
        <v>0</v>
      </c>
      <c r="X10" s="250">
        <f t="shared" si="20"/>
        <v>0</v>
      </c>
      <c r="Y10" s="214">
        <f>IF(M10="keine","keine",IF(C10=A_Stammdaten!$B$13+1,MAX(F10-1,0),MAX(M10-1,0)))</f>
        <v>0</v>
      </c>
      <c r="Z10" s="214">
        <f>IF(Y10="keine","keine",IF(C10=A_Stammdaten!$B$12,MAX(F10,0),MAX(Y10-1,0)))</f>
        <v>0</v>
      </c>
      <c r="AA10" s="322">
        <v>1</v>
      </c>
      <c r="AB10" s="217">
        <f>IF(Z10=0,0,IF(Y10="keine",SUM(D_SAV!$I10:$K10)-D_SAV!$L10,IF(C10=2022,(SUM(D_SAV!$I10:$K10)-D_SAV!$L10),IF(C10=2023,SUM(D_SAV!$I10:$K10)-D_SAV!$L10,P10/Y10*(Y10-1)))))</f>
        <v>0</v>
      </c>
      <c r="AC10" s="231">
        <f t="shared" si="21"/>
        <v>0</v>
      </c>
      <c r="AD10" s="231">
        <f t="shared" si="22"/>
        <v>0</v>
      </c>
      <c r="AE10" s="311"/>
      <c r="AF10" s="249">
        <f t="shared" si="23"/>
        <v>0</v>
      </c>
      <c r="AG10" s="249">
        <f t="shared" si="12"/>
        <v>0</v>
      </c>
      <c r="AH10" s="250">
        <f t="shared" si="13"/>
        <v>0</v>
      </c>
    </row>
    <row r="11" spans="1:34" x14ac:dyDescent="0.25">
      <c r="A11" s="215" t="b">
        <f t="shared" si="14"/>
        <v>0</v>
      </c>
      <c r="B11" s="194"/>
      <c r="C11" s="202"/>
      <c r="D11" s="202"/>
      <c r="E11" s="194"/>
      <c r="F11" s="240" t="str">
        <f t="shared" si="6"/>
        <v>Agr ungültig</v>
      </c>
      <c r="G11" s="224" t="str">
        <f>IF(D_SAV!$C11&lt;=2005,"ja","nein")</f>
        <v>ja</v>
      </c>
      <c r="H11" s="241" t="str">
        <f>IFERROR(VLOOKUP(D_SAV!$B11,A_Stammdaten!$I$6:$K$105,3,FALSE),"")</f>
        <v/>
      </c>
      <c r="I11" s="221"/>
      <c r="J11" s="194"/>
      <c r="K11" s="194"/>
      <c r="L11" s="194"/>
      <c r="M11" s="329">
        <f>IF(OR(B11=0,C11=0,F11=0,F11="Agr ungültig"),0,IF(F11="keine","keine",IF(A_Stammdaten!$B$13-C11&lt;0,0,MAX(0,F11-(A_Stammdaten!$B$13-D_SAV!C11)))))</f>
        <v>0</v>
      </c>
      <c r="N11" s="203">
        <f>IF(M11=0,0,IF(A_Stammdaten!$B$13-C11&lt;0,0,SUM(D_SAV!$I11:$K11)-D_SAV!$L11))</f>
        <v>0</v>
      </c>
      <c r="O11" s="217">
        <f t="shared" si="7"/>
        <v>0</v>
      </c>
      <c r="P11" s="331">
        <f t="shared" si="8"/>
        <v>0</v>
      </c>
      <c r="Q11" s="216">
        <v>1</v>
      </c>
      <c r="R11" s="217">
        <f t="shared" si="15"/>
        <v>0</v>
      </c>
      <c r="S11" s="217">
        <f t="shared" si="16"/>
        <v>0</v>
      </c>
      <c r="T11" s="217">
        <f t="shared" si="17"/>
        <v>0</v>
      </c>
      <c r="U11" s="311">
        <f t="shared" si="9"/>
        <v>0</v>
      </c>
      <c r="V11" s="249">
        <f t="shared" si="18"/>
        <v>0</v>
      </c>
      <c r="W11" s="249">
        <f t="shared" si="19"/>
        <v>0</v>
      </c>
      <c r="X11" s="250">
        <f t="shared" si="20"/>
        <v>0</v>
      </c>
      <c r="Y11" s="214">
        <f>IF(M11="keine","keine",IF(C11=A_Stammdaten!$B$13+1,MAX(F11-1,0),MAX(M11-1,0)))</f>
        <v>0</v>
      </c>
      <c r="Z11" s="214">
        <f>IF(Y11="keine","keine",IF(C11=A_Stammdaten!$B$12,MAX(F11,0),MAX(Y11-1,0)))</f>
        <v>0</v>
      </c>
      <c r="AA11" s="322">
        <v>1</v>
      </c>
      <c r="AB11" s="217">
        <f>IF(Z11=0,0,IF(Y11="keine",SUM(D_SAV!$I11:$K11)-D_SAV!$L11,IF(C11=2022,(SUM(D_SAV!$I11:$K11)-D_SAV!$L11),IF(C11=2023,SUM(D_SAV!$I11:$K11)-D_SAV!$L11,P11/Y11*(Y11-1)))))</f>
        <v>0</v>
      </c>
      <c r="AC11" s="231">
        <f t="shared" si="21"/>
        <v>0</v>
      </c>
      <c r="AD11" s="231">
        <f t="shared" si="22"/>
        <v>0</v>
      </c>
      <c r="AE11" s="311"/>
      <c r="AF11" s="249">
        <f t="shared" si="23"/>
        <v>0</v>
      </c>
      <c r="AG11" s="249">
        <f t="shared" si="12"/>
        <v>0</v>
      </c>
      <c r="AH11" s="250">
        <f t="shared" si="13"/>
        <v>0</v>
      </c>
    </row>
    <row r="12" spans="1:34" x14ac:dyDescent="0.25">
      <c r="A12" s="215" t="b">
        <f t="shared" si="14"/>
        <v>0</v>
      </c>
      <c r="B12" s="194"/>
      <c r="C12" s="202"/>
      <c r="D12" s="202"/>
      <c r="E12" s="194"/>
      <c r="F12" s="240" t="str">
        <f t="shared" si="6"/>
        <v>Agr ungültig</v>
      </c>
      <c r="G12" s="224" t="str">
        <f>IF(D_SAV!$C12&lt;=2005,"ja","nein")</f>
        <v>ja</v>
      </c>
      <c r="H12" s="241" t="str">
        <f>IFERROR(VLOOKUP(D_SAV!$B12,A_Stammdaten!$I$6:$K$105,3,FALSE),"")</f>
        <v/>
      </c>
      <c r="I12" s="221"/>
      <c r="J12" s="194"/>
      <c r="K12" s="194"/>
      <c r="L12" s="194"/>
      <c r="M12" s="329">
        <f>IF(OR(B12=0,C12=0,F12=0,F12="Agr ungültig"),0,IF(F12="keine","keine",IF(A_Stammdaten!$B$13-C12&lt;0,0,MAX(0,F12-(A_Stammdaten!$B$13-D_SAV!C12)))))</f>
        <v>0</v>
      </c>
      <c r="N12" s="203">
        <f>IF(M12=0,0,IF(A_Stammdaten!$B$13-C12&lt;0,0,SUM(D_SAV!$I12:$K12)-D_SAV!$L12))</f>
        <v>0</v>
      </c>
      <c r="O12" s="217">
        <f t="shared" si="7"/>
        <v>0</v>
      </c>
      <c r="P12" s="331">
        <f t="shared" si="8"/>
        <v>0</v>
      </c>
      <c r="Q12" s="216">
        <v>1</v>
      </c>
      <c r="R12" s="217">
        <f t="shared" si="15"/>
        <v>0</v>
      </c>
      <c r="S12" s="217">
        <f t="shared" si="16"/>
        <v>0</v>
      </c>
      <c r="T12" s="217">
        <f t="shared" si="17"/>
        <v>0</v>
      </c>
      <c r="U12" s="311">
        <f t="shared" si="9"/>
        <v>0</v>
      </c>
      <c r="V12" s="249">
        <f t="shared" si="18"/>
        <v>0</v>
      </c>
      <c r="W12" s="249">
        <f t="shared" si="19"/>
        <v>0</v>
      </c>
      <c r="X12" s="250">
        <f t="shared" si="20"/>
        <v>0</v>
      </c>
      <c r="Y12" s="214">
        <f>IF(M12="keine","keine",IF(C12=A_Stammdaten!$B$13+1,MAX(F12-1,0),MAX(M12-1,0)))</f>
        <v>0</v>
      </c>
      <c r="Z12" s="214">
        <f>IF(Y12="keine","keine",IF(C12=A_Stammdaten!$B$12,MAX(F12,0),MAX(Y12-1,0)))</f>
        <v>0</v>
      </c>
      <c r="AA12" s="322">
        <v>1</v>
      </c>
      <c r="AB12" s="217">
        <f>IF(Z12=0,0,IF(Y12="keine",SUM(D_SAV!$I12:$K12)-D_SAV!$L12,IF(C12=2022,(SUM(D_SAV!$I12:$K12)-D_SAV!$L12),IF(C12=2023,SUM(D_SAV!$I12:$K12)-D_SAV!$L12,P12/Y12*(Y12-1)))))</f>
        <v>0</v>
      </c>
      <c r="AC12" s="231">
        <f t="shared" si="21"/>
        <v>0</v>
      </c>
      <c r="AD12" s="231">
        <f t="shared" si="22"/>
        <v>0</v>
      </c>
      <c r="AE12" s="311"/>
      <c r="AF12" s="249">
        <f t="shared" si="23"/>
        <v>0</v>
      </c>
      <c r="AG12" s="249">
        <f t="shared" si="12"/>
        <v>0</v>
      </c>
      <c r="AH12" s="250">
        <f t="shared" si="13"/>
        <v>0</v>
      </c>
    </row>
    <row r="13" spans="1:34" x14ac:dyDescent="0.25">
      <c r="A13" s="215" t="b">
        <f t="shared" si="14"/>
        <v>0</v>
      </c>
      <c r="B13" s="194"/>
      <c r="C13" s="202"/>
      <c r="D13" s="202"/>
      <c r="E13" s="194"/>
      <c r="F13" s="240" t="str">
        <f t="shared" si="6"/>
        <v>Agr ungültig</v>
      </c>
      <c r="G13" s="224" t="str">
        <f>IF(D_SAV!$C13&lt;=2005,"ja","nein")</f>
        <v>ja</v>
      </c>
      <c r="H13" s="241" t="str">
        <f>IFERROR(VLOOKUP(D_SAV!$B13,A_Stammdaten!$I$6:$K$105,3,FALSE),"")</f>
        <v/>
      </c>
      <c r="I13" s="221"/>
      <c r="J13" s="194"/>
      <c r="K13" s="194"/>
      <c r="L13" s="194"/>
      <c r="M13" s="329">
        <f>IF(OR(B13=0,C13=0,F13=0,F13="Agr ungültig"),0,IF(F13="keine","keine",IF(A_Stammdaten!$B$13-C13&lt;0,0,MAX(0,F13-(A_Stammdaten!$B$13-D_SAV!C13)))))</f>
        <v>0</v>
      </c>
      <c r="N13" s="203">
        <f>IF(M13=0,0,IF(A_Stammdaten!$B$13-C13&lt;0,0,SUM(D_SAV!$I13:$K13)-D_SAV!$L13))</f>
        <v>0</v>
      </c>
      <c r="O13" s="217">
        <f t="shared" si="7"/>
        <v>0</v>
      </c>
      <c r="P13" s="331">
        <f t="shared" si="8"/>
        <v>0</v>
      </c>
      <c r="Q13" s="216">
        <v>1</v>
      </c>
      <c r="R13" s="217">
        <f t="shared" si="15"/>
        <v>0</v>
      </c>
      <c r="S13" s="217">
        <f t="shared" si="16"/>
        <v>0</v>
      </c>
      <c r="T13" s="217">
        <f t="shared" si="17"/>
        <v>0</v>
      </c>
      <c r="U13" s="311">
        <f t="shared" si="9"/>
        <v>0</v>
      </c>
      <c r="V13" s="249">
        <f t="shared" si="18"/>
        <v>0</v>
      </c>
      <c r="W13" s="249">
        <f t="shared" si="19"/>
        <v>0</v>
      </c>
      <c r="X13" s="250">
        <f t="shared" si="20"/>
        <v>0</v>
      </c>
      <c r="Y13" s="214">
        <f>IF(M13="keine","keine",IF(C13=A_Stammdaten!$B$13+1,MAX(F13-1,0),MAX(M13-1,0)))</f>
        <v>0</v>
      </c>
      <c r="Z13" s="214">
        <f>IF(Y13="keine","keine",IF(C13=A_Stammdaten!$B$12,MAX(F13,0),MAX(Y13-1,0)))</f>
        <v>0</v>
      </c>
      <c r="AA13" s="322">
        <v>1</v>
      </c>
      <c r="AB13" s="217">
        <f>IF(Z13=0,0,IF(Y13="keine",SUM(D_SAV!$I13:$K13)-D_SAV!$L13,IF(C13=2022,(SUM(D_SAV!$I13:$K13)-D_SAV!$L13),IF(C13=2023,SUM(D_SAV!$I13:$K13)-D_SAV!$L13,P13/Y13*(Y13-1)))))</f>
        <v>0</v>
      </c>
      <c r="AC13" s="231">
        <f t="shared" si="21"/>
        <v>0</v>
      </c>
      <c r="AD13" s="231">
        <f t="shared" si="22"/>
        <v>0</v>
      </c>
      <c r="AE13" s="311"/>
      <c r="AF13" s="249">
        <f t="shared" si="23"/>
        <v>0</v>
      </c>
      <c r="AG13" s="249">
        <f t="shared" si="12"/>
        <v>0</v>
      </c>
      <c r="AH13" s="250">
        <f t="shared" si="13"/>
        <v>0</v>
      </c>
    </row>
    <row r="14" spans="1:34" x14ac:dyDescent="0.25">
      <c r="A14" s="215" t="b">
        <f t="shared" si="14"/>
        <v>0</v>
      </c>
      <c r="B14" s="194"/>
      <c r="C14" s="202"/>
      <c r="D14" s="202"/>
      <c r="E14" s="194"/>
      <c r="F14" s="240" t="str">
        <f t="shared" si="6"/>
        <v>Agr ungültig</v>
      </c>
      <c r="G14" s="224" t="str">
        <f>IF(D_SAV!$C14&lt;=2005,"ja","nein")</f>
        <v>ja</v>
      </c>
      <c r="H14" s="241" t="str">
        <f>IFERROR(VLOOKUP(D_SAV!$B14,A_Stammdaten!$I$6:$K$105,3,FALSE),"")</f>
        <v/>
      </c>
      <c r="I14" s="221"/>
      <c r="J14" s="194"/>
      <c r="K14" s="194"/>
      <c r="L14" s="194"/>
      <c r="M14" s="329">
        <f>IF(OR(B14=0,C14=0,F14=0,F14="Agr ungültig"),0,IF(F14="keine","keine",IF(A_Stammdaten!$B$13-C14&lt;0,0,MAX(0,F14-(A_Stammdaten!$B$13-D_SAV!C14)))))</f>
        <v>0</v>
      </c>
      <c r="N14" s="203">
        <f>IF(M14=0,0,IF(A_Stammdaten!$B$13-C14&lt;0,0,SUM(D_SAV!$I14:$K14)-D_SAV!$L14))</f>
        <v>0</v>
      </c>
      <c r="O14" s="217">
        <f t="shared" si="7"/>
        <v>0</v>
      </c>
      <c r="P14" s="331">
        <f t="shared" si="8"/>
        <v>0</v>
      </c>
      <c r="Q14" s="216">
        <v>1</v>
      </c>
      <c r="R14" s="217">
        <f t="shared" si="15"/>
        <v>0</v>
      </c>
      <c r="S14" s="217">
        <f t="shared" si="16"/>
        <v>0</v>
      </c>
      <c r="T14" s="217">
        <f t="shared" si="17"/>
        <v>0</v>
      </c>
      <c r="U14" s="311">
        <f t="shared" si="9"/>
        <v>0</v>
      </c>
      <c r="V14" s="249">
        <f t="shared" si="18"/>
        <v>0</v>
      </c>
      <c r="W14" s="249">
        <f t="shared" si="19"/>
        <v>0</v>
      </c>
      <c r="X14" s="250">
        <f t="shared" si="20"/>
        <v>0</v>
      </c>
      <c r="Y14" s="214">
        <f>IF(M14="keine","keine",IF(C14=A_Stammdaten!$B$13+1,MAX(F14-1,0),MAX(M14-1,0)))</f>
        <v>0</v>
      </c>
      <c r="Z14" s="214">
        <f>IF(Y14="keine","keine",IF(C14=A_Stammdaten!$B$12,MAX(F14,0),MAX(Y14-1,0)))</f>
        <v>0</v>
      </c>
      <c r="AA14" s="322">
        <v>1</v>
      </c>
      <c r="AB14" s="217">
        <f>IF(Z14=0,0,IF(Y14="keine",SUM(D_SAV!$I14:$K14)-D_SAV!$L14,IF(C14=2022,(SUM(D_SAV!$I14:$K14)-D_SAV!$L14),IF(C14=2023,SUM(D_SAV!$I14:$K14)-D_SAV!$L14,P14/Y14*(Y14-1)))))</f>
        <v>0</v>
      </c>
      <c r="AC14" s="231">
        <f t="shared" si="21"/>
        <v>0</v>
      </c>
      <c r="AD14" s="231">
        <f t="shared" si="22"/>
        <v>0</v>
      </c>
      <c r="AE14" s="311"/>
      <c r="AF14" s="249">
        <f t="shared" si="23"/>
        <v>0</v>
      </c>
      <c r="AG14" s="249">
        <f t="shared" si="12"/>
        <v>0</v>
      </c>
      <c r="AH14" s="250">
        <f t="shared" si="13"/>
        <v>0</v>
      </c>
    </row>
    <row r="15" spans="1:34" x14ac:dyDescent="0.25">
      <c r="A15" s="215" t="b">
        <f t="shared" si="14"/>
        <v>0</v>
      </c>
      <c r="B15" s="194"/>
      <c r="C15" s="202"/>
      <c r="D15" s="202"/>
      <c r="E15" s="194"/>
      <c r="F15" s="240" t="str">
        <f t="shared" si="6"/>
        <v>Agr ungültig</v>
      </c>
      <c r="G15" s="224" t="str">
        <f>IF(D_SAV!$C15&lt;=2005,"ja","nein")</f>
        <v>ja</v>
      </c>
      <c r="H15" s="241" t="str">
        <f>IFERROR(VLOOKUP(D_SAV!$B15,A_Stammdaten!$I$6:$K$105,3,FALSE),"")</f>
        <v/>
      </c>
      <c r="I15" s="221"/>
      <c r="J15" s="194"/>
      <c r="K15" s="194"/>
      <c r="L15" s="194"/>
      <c r="M15" s="329">
        <f>IF(OR(B15=0,C15=0,F15=0,F15="Agr ungültig"),0,IF(F15="keine","keine",IF(A_Stammdaten!$B$13-C15&lt;0,0,MAX(0,F15-(A_Stammdaten!$B$13-D_SAV!C15)))))</f>
        <v>0</v>
      </c>
      <c r="N15" s="203">
        <f>IF(M15=0,0,IF(A_Stammdaten!$B$13-C15&lt;0,0,SUM(D_SAV!$I15:$K15)-D_SAV!$L15))</f>
        <v>0</v>
      </c>
      <c r="O15" s="217">
        <f t="shared" si="7"/>
        <v>0</v>
      </c>
      <c r="P15" s="331">
        <f t="shared" si="8"/>
        <v>0</v>
      </c>
      <c r="Q15" s="216">
        <v>1</v>
      </c>
      <c r="R15" s="217">
        <f t="shared" si="15"/>
        <v>0</v>
      </c>
      <c r="S15" s="217">
        <f t="shared" si="16"/>
        <v>0</v>
      </c>
      <c r="T15" s="217">
        <f t="shared" si="17"/>
        <v>0</v>
      </c>
      <c r="U15" s="311">
        <f t="shared" si="9"/>
        <v>0</v>
      </c>
      <c r="V15" s="249">
        <f t="shared" si="18"/>
        <v>0</v>
      </c>
      <c r="W15" s="249">
        <f t="shared" si="19"/>
        <v>0</v>
      </c>
      <c r="X15" s="250">
        <f t="shared" si="20"/>
        <v>0</v>
      </c>
      <c r="Y15" s="214">
        <f>IF(M15="keine","keine",IF(C15=A_Stammdaten!$B$13+1,MAX(F15-1,0),MAX(M15-1,0)))</f>
        <v>0</v>
      </c>
      <c r="Z15" s="214">
        <f>IF(Y15="keine","keine",IF(C15=A_Stammdaten!$B$12,MAX(F15,0),MAX(Y15-1,0)))</f>
        <v>0</v>
      </c>
      <c r="AA15" s="322">
        <v>1</v>
      </c>
      <c r="AB15" s="217">
        <f>IF(Z15=0,0,IF(Y15="keine",SUM(D_SAV!$I15:$K15)-D_SAV!$L15,IF(C15=2022,(SUM(D_SAV!$I15:$K15)-D_SAV!$L15),IF(C15=2023,SUM(D_SAV!$I15:$K15)-D_SAV!$L15,P15/Y15*(Y15-1)))))</f>
        <v>0</v>
      </c>
      <c r="AC15" s="231">
        <f t="shared" si="21"/>
        <v>0</v>
      </c>
      <c r="AD15" s="231">
        <f t="shared" si="22"/>
        <v>0</v>
      </c>
      <c r="AE15" s="311"/>
      <c r="AF15" s="249">
        <f t="shared" si="23"/>
        <v>0</v>
      </c>
      <c r="AG15" s="249">
        <f t="shared" si="12"/>
        <v>0</v>
      </c>
      <c r="AH15" s="250">
        <f t="shared" si="13"/>
        <v>0</v>
      </c>
    </row>
    <row r="16" spans="1:34" x14ac:dyDescent="0.25">
      <c r="A16" s="215" t="b">
        <f t="shared" si="14"/>
        <v>0</v>
      </c>
      <c r="B16" s="194"/>
      <c r="C16" s="202"/>
      <c r="D16" s="202"/>
      <c r="E16" s="194"/>
      <c r="F16" s="240" t="str">
        <f t="shared" si="6"/>
        <v>Agr ungültig</v>
      </c>
      <c r="G16" s="224" t="str">
        <f>IF(D_SAV!$C16&lt;=2005,"ja","nein")</f>
        <v>ja</v>
      </c>
      <c r="H16" s="241" t="str">
        <f>IFERROR(VLOOKUP(D_SAV!$B16,A_Stammdaten!$I$6:$K$105,3,FALSE),"")</f>
        <v/>
      </c>
      <c r="I16" s="221"/>
      <c r="J16" s="194"/>
      <c r="K16" s="194"/>
      <c r="L16" s="194"/>
      <c r="M16" s="329">
        <f>IF(OR(B16=0,C16=0,F16=0,F16="Agr ungültig"),0,IF(F16="keine","keine",IF(A_Stammdaten!$B$13-C16&lt;0,0,MAX(0,F16-(A_Stammdaten!$B$13-D_SAV!C16)))))</f>
        <v>0</v>
      </c>
      <c r="N16" s="203">
        <f>IF(M16=0,0,IF(A_Stammdaten!$B$13-C16&lt;0,0,SUM(D_SAV!$I16:$K16)-D_SAV!$L16))</f>
        <v>0</v>
      </c>
      <c r="O16" s="217">
        <f t="shared" si="7"/>
        <v>0</v>
      </c>
      <c r="P16" s="331">
        <f t="shared" si="8"/>
        <v>0</v>
      </c>
      <c r="Q16" s="216">
        <v>1</v>
      </c>
      <c r="R16" s="217">
        <f t="shared" si="15"/>
        <v>0</v>
      </c>
      <c r="S16" s="217">
        <f t="shared" si="16"/>
        <v>0</v>
      </c>
      <c r="T16" s="217">
        <f t="shared" si="17"/>
        <v>0</v>
      </c>
      <c r="U16" s="311">
        <f t="shared" si="9"/>
        <v>0</v>
      </c>
      <c r="V16" s="249">
        <f t="shared" si="18"/>
        <v>0</v>
      </c>
      <c r="W16" s="249">
        <f t="shared" si="19"/>
        <v>0</v>
      </c>
      <c r="X16" s="250">
        <f t="shared" si="20"/>
        <v>0</v>
      </c>
      <c r="Y16" s="214">
        <f>IF(M16="keine","keine",IF(C16=A_Stammdaten!$B$13+1,MAX(F16-1,0),MAX(M16-1,0)))</f>
        <v>0</v>
      </c>
      <c r="Z16" s="214">
        <f>IF(Y16="keine","keine",IF(C16=A_Stammdaten!$B$12,MAX(F16,0),MAX(Y16-1,0)))</f>
        <v>0</v>
      </c>
      <c r="AA16" s="322">
        <v>1</v>
      </c>
      <c r="AB16" s="217">
        <f>IF(Z16=0,0,IF(Y16="keine",SUM(D_SAV!$I16:$K16)-D_SAV!$L16,IF(C16=2022,(SUM(D_SAV!$I16:$K16)-D_SAV!$L16),IF(C16=2023,SUM(D_SAV!$I16:$K16)-D_SAV!$L16,P16/Y16*(Y16-1)))))</f>
        <v>0</v>
      </c>
      <c r="AC16" s="231">
        <f t="shared" si="21"/>
        <v>0</v>
      </c>
      <c r="AD16" s="231">
        <f t="shared" si="22"/>
        <v>0</v>
      </c>
      <c r="AE16" s="311"/>
      <c r="AF16" s="249">
        <f t="shared" si="23"/>
        <v>0</v>
      </c>
      <c r="AG16" s="249">
        <f t="shared" si="12"/>
        <v>0</v>
      </c>
      <c r="AH16" s="250">
        <f t="shared" si="13"/>
        <v>0</v>
      </c>
    </row>
    <row r="17" spans="1:34" x14ac:dyDescent="0.25">
      <c r="A17" s="215" t="b">
        <f t="shared" si="14"/>
        <v>0</v>
      </c>
      <c r="B17" s="194"/>
      <c r="C17" s="202"/>
      <c r="D17" s="202"/>
      <c r="E17" s="194"/>
      <c r="F17" s="240" t="str">
        <f t="shared" si="6"/>
        <v>Agr ungültig</v>
      </c>
      <c r="G17" s="224" t="str">
        <f>IF(D_SAV!$C17&lt;=2005,"ja","nein")</f>
        <v>ja</v>
      </c>
      <c r="H17" s="241" t="str">
        <f>IFERROR(VLOOKUP(D_SAV!$B17,A_Stammdaten!$I$6:$K$105,3,FALSE),"")</f>
        <v/>
      </c>
      <c r="I17" s="221"/>
      <c r="J17" s="194"/>
      <c r="K17" s="194"/>
      <c r="L17" s="194"/>
      <c r="M17" s="329">
        <f>IF(OR(B17=0,C17=0,F17=0,F17="Agr ungültig"),0,IF(F17="keine","keine",IF(A_Stammdaten!$B$13-C17&lt;0,0,MAX(0,F17-(A_Stammdaten!$B$13-D_SAV!C17)))))</f>
        <v>0</v>
      </c>
      <c r="N17" s="203">
        <f>IF(M17=0,0,IF(A_Stammdaten!$B$13-C17&lt;0,0,SUM(D_SAV!$I17:$K17)-D_SAV!$L17))</f>
        <v>0</v>
      </c>
      <c r="O17" s="217">
        <f t="shared" si="7"/>
        <v>0</v>
      </c>
      <c r="P17" s="331">
        <f t="shared" si="8"/>
        <v>0</v>
      </c>
      <c r="Q17" s="216">
        <v>1</v>
      </c>
      <c r="R17" s="217">
        <f t="shared" si="15"/>
        <v>0</v>
      </c>
      <c r="S17" s="217">
        <f t="shared" si="16"/>
        <v>0</v>
      </c>
      <c r="T17" s="217">
        <f t="shared" si="17"/>
        <v>0</v>
      </c>
      <c r="U17" s="311">
        <f t="shared" si="9"/>
        <v>0</v>
      </c>
      <c r="V17" s="249">
        <f t="shared" si="18"/>
        <v>0</v>
      </c>
      <c r="W17" s="249">
        <f t="shared" si="19"/>
        <v>0</v>
      </c>
      <c r="X17" s="250">
        <f t="shared" si="20"/>
        <v>0</v>
      </c>
      <c r="Y17" s="214">
        <f>IF(M17="keine","keine",IF(C17=A_Stammdaten!$B$13+1,MAX(F17-1,0),MAX(M17-1,0)))</f>
        <v>0</v>
      </c>
      <c r="Z17" s="214">
        <f>IF(Y17="keine","keine",IF(C17=A_Stammdaten!$B$12,MAX(F17,0),MAX(Y17-1,0)))</f>
        <v>0</v>
      </c>
      <c r="AA17" s="322">
        <v>1</v>
      </c>
      <c r="AB17" s="217">
        <f>IF(Z17=0,0,IF(Y17="keine",SUM(D_SAV!$I17:$K17)-D_SAV!$L17,IF(C17=2022,(SUM(D_SAV!$I17:$K17)-D_SAV!$L17),IF(C17=2023,SUM(D_SAV!$I17:$K17)-D_SAV!$L17,P17/Y17*(Y17-1)))))</f>
        <v>0</v>
      </c>
      <c r="AC17" s="231">
        <f t="shared" si="21"/>
        <v>0</v>
      </c>
      <c r="AD17" s="231">
        <f t="shared" si="22"/>
        <v>0</v>
      </c>
      <c r="AE17" s="311"/>
      <c r="AF17" s="249">
        <f t="shared" si="23"/>
        <v>0</v>
      </c>
      <c r="AG17" s="249">
        <f t="shared" si="12"/>
        <v>0</v>
      </c>
      <c r="AH17" s="250">
        <f t="shared" si="13"/>
        <v>0</v>
      </c>
    </row>
    <row r="18" spans="1:34" x14ac:dyDescent="0.25">
      <c r="A18" s="215" t="b">
        <f t="shared" si="14"/>
        <v>0</v>
      </c>
      <c r="B18" s="194"/>
      <c r="C18" s="202"/>
      <c r="D18" s="202"/>
      <c r="E18" s="194"/>
      <c r="F18" s="240" t="str">
        <f t="shared" si="6"/>
        <v>Agr ungültig</v>
      </c>
      <c r="G18" s="224" t="str">
        <f>IF(D_SAV!$C18&lt;=2005,"ja","nein")</f>
        <v>ja</v>
      </c>
      <c r="H18" s="241" t="str">
        <f>IFERROR(VLOOKUP(D_SAV!$B18,A_Stammdaten!$I$6:$K$105,3,FALSE),"")</f>
        <v/>
      </c>
      <c r="I18" s="221"/>
      <c r="J18" s="194"/>
      <c r="K18" s="194"/>
      <c r="L18" s="194"/>
      <c r="M18" s="329">
        <f>IF(OR(B18=0,C18=0,F18=0,F18="Agr ungültig"),0,IF(F18="keine","keine",IF(A_Stammdaten!$B$13-C18&lt;0,0,MAX(0,F18-(A_Stammdaten!$B$13-D_SAV!C18)))))</f>
        <v>0</v>
      </c>
      <c r="N18" s="203">
        <f>IF(M18=0,0,IF(A_Stammdaten!$B$13-C18&lt;0,0,SUM(D_SAV!$I18:$K18)-D_SAV!$L18))</f>
        <v>0</v>
      </c>
      <c r="O18" s="217">
        <f t="shared" si="7"/>
        <v>0</v>
      </c>
      <c r="P18" s="331">
        <f t="shared" si="8"/>
        <v>0</v>
      </c>
      <c r="Q18" s="216">
        <v>1</v>
      </c>
      <c r="R18" s="217">
        <f t="shared" si="15"/>
        <v>0</v>
      </c>
      <c r="S18" s="217">
        <f t="shared" si="16"/>
        <v>0</v>
      </c>
      <c r="T18" s="217">
        <f t="shared" si="17"/>
        <v>0</v>
      </c>
      <c r="U18" s="311">
        <f t="shared" si="9"/>
        <v>0</v>
      </c>
      <c r="V18" s="249">
        <f t="shared" si="18"/>
        <v>0</v>
      </c>
      <c r="W18" s="249">
        <f t="shared" si="19"/>
        <v>0</v>
      </c>
      <c r="X18" s="250">
        <f t="shared" si="20"/>
        <v>0</v>
      </c>
      <c r="Y18" s="214">
        <f>IF(M18="keine","keine",IF(C18=A_Stammdaten!$B$13+1,MAX(F18-1,0),MAX(M18-1,0)))</f>
        <v>0</v>
      </c>
      <c r="Z18" s="214">
        <f>IF(Y18="keine","keine",IF(C18=A_Stammdaten!$B$12,MAX(F18,0),MAX(Y18-1,0)))</f>
        <v>0</v>
      </c>
      <c r="AA18" s="322">
        <v>1</v>
      </c>
      <c r="AB18" s="217">
        <f>IF(Z18=0,0,IF(Y18="keine",SUM(D_SAV!$I18:$K18)-D_SAV!$L18,IF(C18=2022,(SUM(D_SAV!$I18:$K18)-D_SAV!$L18),IF(C18=2023,SUM(D_SAV!$I18:$K18)-D_SAV!$L18,P18/Y18*(Y18-1)))))</f>
        <v>0</v>
      </c>
      <c r="AC18" s="231">
        <f t="shared" si="21"/>
        <v>0</v>
      </c>
      <c r="AD18" s="231">
        <f t="shared" si="22"/>
        <v>0</v>
      </c>
      <c r="AE18" s="311"/>
      <c r="AF18" s="249">
        <f t="shared" si="23"/>
        <v>0</v>
      </c>
      <c r="AG18" s="249">
        <f t="shared" si="12"/>
        <v>0</v>
      </c>
      <c r="AH18" s="250">
        <f t="shared" si="13"/>
        <v>0</v>
      </c>
    </row>
    <row r="19" spans="1:34" x14ac:dyDescent="0.25">
      <c r="A19" s="215" t="b">
        <f t="shared" si="14"/>
        <v>0</v>
      </c>
      <c r="B19" s="194"/>
      <c r="C19" s="202"/>
      <c r="D19" s="202"/>
      <c r="E19" s="194"/>
      <c r="F19" s="240" t="str">
        <f t="shared" si="6"/>
        <v>Agr ungültig</v>
      </c>
      <c r="G19" s="224" t="str">
        <f>IF(D_SAV!$C19&lt;=2005,"ja","nein")</f>
        <v>ja</v>
      </c>
      <c r="H19" s="241" t="str">
        <f>IFERROR(VLOOKUP(D_SAV!$B19,A_Stammdaten!$I$6:$K$105,3,FALSE),"")</f>
        <v/>
      </c>
      <c r="I19" s="221"/>
      <c r="J19" s="194"/>
      <c r="K19" s="194"/>
      <c r="L19" s="194"/>
      <c r="M19" s="329">
        <f>IF(OR(B19=0,C19=0,F19=0,F19="Agr ungültig"),0,IF(F19="keine","keine",IF(A_Stammdaten!$B$13-C19&lt;0,0,MAX(0,F19-(A_Stammdaten!$B$13-D_SAV!C19)))))</f>
        <v>0</v>
      </c>
      <c r="N19" s="203">
        <f>IF(M19=0,0,IF(A_Stammdaten!$B$13-C19&lt;0,0,SUM(D_SAV!$I19:$K19)-D_SAV!$L19))</f>
        <v>0</v>
      </c>
      <c r="O19" s="217">
        <f t="shared" si="7"/>
        <v>0</v>
      </c>
      <c r="P19" s="331">
        <f t="shared" si="8"/>
        <v>0</v>
      </c>
      <c r="Q19" s="216">
        <v>1</v>
      </c>
      <c r="R19" s="217">
        <f t="shared" si="15"/>
        <v>0</v>
      </c>
      <c r="S19" s="217">
        <f t="shared" si="16"/>
        <v>0</v>
      </c>
      <c r="T19" s="217">
        <f t="shared" si="17"/>
        <v>0</v>
      </c>
      <c r="U19" s="311">
        <f t="shared" si="9"/>
        <v>0</v>
      </c>
      <c r="V19" s="249">
        <f t="shared" si="18"/>
        <v>0</v>
      </c>
      <c r="W19" s="249">
        <f t="shared" si="19"/>
        <v>0</v>
      </c>
      <c r="X19" s="250">
        <f t="shared" si="20"/>
        <v>0</v>
      </c>
      <c r="Y19" s="214">
        <f>IF(M19="keine","keine",IF(C19=A_Stammdaten!$B$13+1,MAX(F19-1,0),MAX(M19-1,0)))</f>
        <v>0</v>
      </c>
      <c r="Z19" s="214">
        <f>IF(Y19="keine","keine",IF(C19=A_Stammdaten!$B$12,MAX(F19,0),MAX(Y19-1,0)))</f>
        <v>0</v>
      </c>
      <c r="AA19" s="322">
        <v>1</v>
      </c>
      <c r="AB19" s="217">
        <f>IF(Z19=0,0,IF(Y19="keine",SUM(D_SAV!$I19:$K19)-D_SAV!$L19,IF(C19=2022,(SUM(D_SAV!$I19:$K19)-D_SAV!$L19),IF(C19=2023,SUM(D_SAV!$I19:$K19)-D_SAV!$L19,P19/Y19*(Y19-1)))))</f>
        <v>0</v>
      </c>
      <c r="AC19" s="231">
        <f t="shared" si="21"/>
        <v>0</v>
      </c>
      <c r="AD19" s="231">
        <f t="shared" si="22"/>
        <v>0</v>
      </c>
      <c r="AE19" s="311"/>
      <c r="AF19" s="249">
        <f t="shared" si="23"/>
        <v>0</v>
      </c>
      <c r="AG19" s="249">
        <f t="shared" si="12"/>
        <v>0</v>
      </c>
      <c r="AH19" s="250">
        <f t="shared" si="13"/>
        <v>0</v>
      </c>
    </row>
    <row r="20" spans="1:34" x14ac:dyDescent="0.25">
      <c r="A20" s="215" t="b">
        <f t="shared" si="14"/>
        <v>0</v>
      </c>
      <c r="B20" s="194"/>
      <c r="C20" s="202"/>
      <c r="D20" s="202"/>
      <c r="E20" s="194"/>
      <c r="F20" s="240" t="str">
        <f t="shared" si="6"/>
        <v>Agr ungültig</v>
      </c>
      <c r="G20" s="224" t="str">
        <f>IF(D_SAV!$C20&lt;=2005,"ja","nein")</f>
        <v>ja</v>
      </c>
      <c r="H20" s="241" t="str">
        <f>IFERROR(VLOOKUP(D_SAV!$B20,A_Stammdaten!$I$6:$K$105,3,FALSE),"")</f>
        <v/>
      </c>
      <c r="I20" s="221"/>
      <c r="J20" s="194"/>
      <c r="K20" s="194"/>
      <c r="L20" s="194"/>
      <c r="M20" s="329">
        <f>IF(OR(B20=0,C20=0,F20=0,F20="Agr ungültig"),0,IF(F20="keine","keine",IF(A_Stammdaten!$B$13-C20&lt;0,0,MAX(0,F20-(A_Stammdaten!$B$13-D_SAV!C20)))))</f>
        <v>0</v>
      </c>
      <c r="N20" s="203">
        <f>IF(M20=0,0,IF(A_Stammdaten!$B$13-C20&lt;0,0,SUM(D_SAV!$I20:$K20)-D_SAV!$L20))</f>
        <v>0</v>
      </c>
      <c r="O20" s="217">
        <f t="shared" si="7"/>
        <v>0</v>
      </c>
      <c r="P20" s="331">
        <f t="shared" si="8"/>
        <v>0</v>
      </c>
      <c r="Q20" s="216">
        <v>1</v>
      </c>
      <c r="R20" s="217">
        <f t="shared" si="15"/>
        <v>0</v>
      </c>
      <c r="S20" s="217">
        <f t="shared" si="16"/>
        <v>0</v>
      </c>
      <c r="T20" s="217">
        <f t="shared" si="17"/>
        <v>0</v>
      </c>
      <c r="U20" s="311">
        <f t="shared" si="9"/>
        <v>0</v>
      </c>
      <c r="V20" s="249">
        <f t="shared" si="18"/>
        <v>0</v>
      </c>
      <c r="W20" s="249">
        <f t="shared" si="19"/>
        <v>0</v>
      </c>
      <c r="X20" s="250">
        <f t="shared" si="20"/>
        <v>0</v>
      </c>
      <c r="Y20" s="214">
        <f>IF(M20="keine","keine",IF(C20=A_Stammdaten!$B$13+1,MAX(F20-1,0),MAX(M20-1,0)))</f>
        <v>0</v>
      </c>
      <c r="Z20" s="214">
        <f>IF(Y20="keine","keine",IF(C20=A_Stammdaten!$B$12,MAX(F20,0),MAX(Y20-1,0)))</f>
        <v>0</v>
      </c>
      <c r="AA20" s="322">
        <v>1</v>
      </c>
      <c r="AB20" s="217">
        <f>IF(Z20=0,0,IF(Y20="keine",SUM(D_SAV!$I20:$K20)-D_SAV!$L20,IF(C20=2022,(SUM(D_SAV!$I20:$K20)-D_SAV!$L20),IF(C20=2023,SUM(D_SAV!$I20:$K20)-D_SAV!$L20,P20/Y20*(Y20-1)))))</f>
        <v>0</v>
      </c>
      <c r="AC20" s="231">
        <f t="shared" si="21"/>
        <v>0</v>
      </c>
      <c r="AD20" s="231">
        <f t="shared" si="22"/>
        <v>0</v>
      </c>
      <c r="AE20" s="311"/>
      <c r="AF20" s="249">
        <f t="shared" si="23"/>
        <v>0</v>
      </c>
      <c r="AG20" s="249">
        <f t="shared" si="12"/>
        <v>0</v>
      </c>
      <c r="AH20" s="250">
        <f t="shared" si="13"/>
        <v>0</v>
      </c>
    </row>
    <row r="21" spans="1:34" x14ac:dyDescent="0.25">
      <c r="A21" s="215" t="b">
        <f t="shared" si="14"/>
        <v>0</v>
      </c>
      <c r="B21" s="194"/>
      <c r="C21" s="202"/>
      <c r="D21" s="202"/>
      <c r="E21" s="194"/>
      <c r="F21" s="240" t="str">
        <f t="shared" si="6"/>
        <v>Agr ungültig</v>
      </c>
      <c r="G21" s="224" t="str">
        <f>IF(D_SAV!$C21&lt;=2005,"ja","nein")</f>
        <v>ja</v>
      </c>
      <c r="H21" s="241" t="str">
        <f>IFERROR(VLOOKUP(D_SAV!$B21,A_Stammdaten!$I$6:$K$105,3,FALSE),"")</f>
        <v/>
      </c>
      <c r="I21" s="221"/>
      <c r="J21" s="194"/>
      <c r="K21" s="194"/>
      <c r="L21" s="194"/>
      <c r="M21" s="329">
        <f>IF(OR(B21=0,C21=0,F21=0,F21="Agr ungültig"),0,IF(F21="keine","keine",IF(A_Stammdaten!$B$13-C21&lt;0,0,MAX(0,F21-(A_Stammdaten!$B$13-D_SAV!C21)))))</f>
        <v>0</v>
      </c>
      <c r="N21" s="203">
        <f>IF(M21=0,0,IF(A_Stammdaten!$B$13-C21&lt;0,0,SUM(D_SAV!$I21:$K21)-D_SAV!$L21))</f>
        <v>0</v>
      </c>
      <c r="O21" s="217">
        <f t="shared" si="7"/>
        <v>0</v>
      </c>
      <c r="P21" s="331">
        <f t="shared" si="8"/>
        <v>0</v>
      </c>
      <c r="Q21" s="216">
        <v>1</v>
      </c>
      <c r="R21" s="217">
        <f t="shared" si="15"/>
        <v>0</v>
      </c>
      <c r="S21" s="217">
        <f t="shared" si="16"/>
        <v>0</v>
      </c>
      <c r="T21" s="217">
        <f t="shared" si="17"/>
        <v>0</v>
      </c>
      <c r="U21" s="311">
        <f t="shared" si="9"/>
        <v>0</v>
      </c>
      <c r="V21" s="249">
        <f t="shared" si="18"/>
        <v>0</v>
      </c>
      <c r="W21" s="249">
        <f t="shared" si="19"/>
        <v>0</v>
      </c>
      <c r="X21" s="250">
        <f t="shared" si="20"/>
        <v>0</v>
      </c>
      <c r="Y21" s="214">
        <f>IF(M21="keine","keine",IF(C21=A_Stammdaten!$B$13+1,MAX(F21-1,0),MAX(M21-1,0)))</f>
        <v>0</v>
      </c>
      <c r="Z21" s="214">
        <f>IF(Y21="keine","keine",IF(C21=A_Stammdaten!$B$12,MAX(F21,0),MAX(Y21-1,0)))</f>
        <v>0</v>
      </c>
      <c r="AA21" s="322">
        <v>1</v>
      </c>
      <c r="AB21" s="217">
        <f>IF(Z21=0,0,IF(Y21="keine",SUM(D_SAV!$I21:$K21)-D_SAV!$L21,IF(C21=2022,(SUM(D_SAV!$I21:$K21)-D_SAV!$L21),IF(C21=2023,SUM(D_SAV!$I21:$K21)-D_SAV!$L21,P21/Y21*(Y21-1)))))</f>
        <v>0</v>
      </c>
      <c r="AC21" s="231">
        <f t="shared" si="21"/>
        <v>0</v>
      </c>
      <c r="AD21" s="231">
        <f t="shared" si="22"/>
        <v>0</v>
      </c>
      <c r="AE21" s="311"/>
      <c r="AF21" s="249">
        <f t="shared" si="23"/>
        <v>0</v>
      </c>
      <c r="AG21" s="249">
        <f t="shared" si="12"/>
        <v>0</v>
      </c>
      <c r="AH21" s="250">
        <f t="shared" si="13"/>
        <v>0</v>
      </c>
    </row>
    <row r="22" spans="1:34" x14ac:dyDescent="0.25">
      <c r="A22" s="215" t="b">
        <f t="shared" si="14"/>
        <v>0</v>
      </c>
      <c r="B22" s="194"/>
      <c r="C22" s="202"/>
      <c r="D22" s="202"/>
      <c r="E22" s="194"/>
      <c r="F22" s="240" t="str">
        <f t="shared" si="6"/>
        <v>Agr ungültig</v>
      </c>
      <c r="G22" s="224" t="str">
        <f>IF(D_SAV!$C22&lt;=2005,"ja","nein")</f>
        <v>ja</v>
      </c>
      <c r="H22" s="241" t="str">
        <f>IFERROR(VLOOKUP(D_SAV!$B22,A_Stammdaten!$I$6:$K$105,3,FALSE),"")</f>
        <v/>
      </c>
      <c r="I22" s="221"/>
      <c r="J22" s="194"/>
      <c r="K22" s="194"/>
      <c r="L22" s="194"/>
      <c r="M22" s="329">
        <f>IF(OR(B22=0,C22=0,F22=0,F22="Agr ungültig"),0,IF(F22="keine","keine",IF(A_Stammdaten!$B$13-C22&lt;0,0,MAX(0,F22-(A_Stammdaten!$B$13-D_SAV!C22)))))</f>
        <v>0</v>
      </c>
      <c r="N22" s="203">
        <f>IF(M22=0,0,IF(A_Stammdaten!$B$13-C22&lt;0,0,SUM(D_SAV!$I22:$K22)-D_SAV!$L22))</f>
        <v>0</v>
      </c>
      <c r="O22" s="217">
        <f t="shared" si="7"/>
        <v>0</v>
      </c>
      <c r="P22" s="331">
        <f t="shared" si="8"/>
        <v>0</v>
      </c>
      <c r="Q22" s="216">
        <v>1</v>
      </c>
      <c r="R22" s="217">
        <f t="shared" si="15"/>
        <v>0</v>
      </c>
      <c r="S22" s="217">
        <f t="shared" si="16"/>
        <v>0</v>
      </c>
      <c r="T22" s="217">
        <f t="shared" si="17"/>
        <v>0</v>
      </c>
      <c r="U22" s="311">
        <f t="shared" si="9"/>
        <v>0</v>
      </c>
      <c r="V22" s="249">
        <f t="shared" si="18"/>
        <v>0</v>
      </c>
      <c r="W22" s="249">
        <f t="shared" si="19"/>
        <v>0</v>
      </c>
      <c r="X22" s="250">
        <f t="shared" si="20"/>
        <v>0</v>
      </c>
      <c r="Y22" s="214">
        <f>IF(M22="keine","keine",IF(C22=A_Stammdaten!$B$13+1,MAX(F22-1,0),MAX(M22-1,0)))</f>
        <v>0</v>
      </c>
      <c r="Z22" s="214">
        <f>IF(Y22="keine","keine",IF(C22=A_Stammdaten!$B$12,MAX(F22,0),MAX(Y22-1,0)))</f>
        <v>0</v>
      </c>
      <c r="AA22" s="322">
        <v>1</v>
      </c>
      <c r="AB22" s="217">
        <f>IF(Z22=0,0,IF(Y22="keine",SUM(D_SAV!$I22:$K22)-D_SAV!$L22,IF(C22=2022,(SUM(D_SAV!$I22:$K22)-D_SAV!$L22),IF(C22=2023,SUM(D_SAV!$I22:$K22)-D_SAV!$L22,P22/Y22*(Y22-1)))))</f>
        <v>0</v>
      </c>
      <c r="AC22" s="231">
        <f t="shared" si="21"/>
        <v>0</v>
      </c>
      <c r="AD22" s="231">
        <f t="shared" si="22"/>
        <v>0</v>
      </c>
      <c r="AE22" s="311"/>
      <c r="AF22" s="249">
        <f t="shared" si="23"/>
        <v>0</v>
      </c>
      <c r="AG22" s="249">
        <f t="shared" si="12"/>
        <v>0</v>
      </c>
      <c r="AH22" s="250">
        <f t="shared" si="13"/>
        <v>0</v>
      </c>
    </row>
    <row r="23" spans="1:34" x14ac:dyDescent="0.25">
      <c r="A23" s="215" t="b">
        <f t="shared" si="14"/>
        <v>0</v>
      </c>
      <c r="B23" s="194"/>
      <c r="C23" s="202"/>
      <c r="D23" s="202"/>
      <c r="E23" s="194"/>
      <c r="F23" s="240" t="str">
        <f t="shared" si="6"/>
        <v>Agr ungültig</v>
      </c>
      <c r="G23" s="224" t="str">
        <f>IF(D_SAV!$C23&lt;=2005,"ja","nein")</f>
        <v>ja</v>
      </c>
      <c r="H23" s="241" t="str">
        <f>IFERROR(VLOOKUP(D_SAV!$B23,A_Stammdaten!$I$6:$K$105,3,FALSE),"")</f>
        <v/>
      </c>
      <c r="I23" s="221"/>
      <c r="J23" s="194"/>
      <c r="K23" s="194"/>
      <c r="L23" s="194"/>
      <c r="M23" s="329">
        <f>IF(OR(B23=0,C23=0,F23=0,F23="Agr ungültig"),0,IF(F23="keine","keine",IF(A_Stammdaten!$B$13-C23&lt;0,0,MAX(0,F23-(A_Stammdaten!$B$13-D_SAV!C23)))))</f>
        <v>0</v>
      </c>
      <c r="N23" s="203">
        <f>IF(M23=0,0,IF(A_Stammdaten!$B$13-C23&lt;0,0,SUM(D_SAV!$I23:$K23)-D_SAV!$L23))</f>
        <v>0</v>
      </c>
      <c r="O23" s="217">
        <f t="shared" si="7"/>
        <v>0</v>
      </c>
      <c r="P23" s="331">
        <f t="shared" si="8"/>
        <v>0</v>
      </c>
      <c r="Q23" s="216">
        <v>1</v>
      </c>
      <c r="R23" s="217">
        <f t="shared" si="15"/>
        <v>0</v>
      </c>
      <c r="S23" s="217">
        <f t="shared" si="16"/>
        <v>0</v>
      </c>
      <c r="T23" s="217">
        <f t="shared" si="17"/>
        <v>0</v>
      </c>
      <c r="U23" s="311">
        <f t="shared" si="9"/>
        <v>0</v>
      </c>
      <c r="V23" s="249">
        <f t="shared" si="18"/>
        <v>0</v>
      </c>
      <c r="W23" s="249">
        <f t="shared" si="19"/>
        <v>0</v>
      </c>
      <c r="X23" s="250">
        <f t="shared" si="20"/>
        <v>0</v>
      </c>
      <c r="Y23" s="214">
        <f>IF(M23="keine","keine",IF(C23=A_Stammdaten!$B$13+1,MAX(F23-1,0),MAX(M23-1,0)))</f>
        <v>0</v>
      </c>
      <c r="Z23" s="214">
        <f>IF(Y23="keine","keine",IF(C23=A_Stammdaten!$B$12,MAX(F23,0),MAX(Y23-1,0)))</f>
        <v>0</v>
      </c>
      <c r="AA23" s="322">
        <v>1</v>
      </c>
      <c r="AB23" s="217">
        <f>IF(Z23=0,0,IF(Y23="keine",SUM(D_SAV!$I23:$K23)-D_SAV!$L23,IF(C23=2022,(SUM(D_SAV!$I23:$K23)-D_SAV!$L23),IF(C23=2023,SUM(D_SAV!$I23:$K23)-D_SAV!$L23,P23/Y23*(Y23-1)))))</f>
        <v>0</v>
      </c>
      <c r="AC23" s="231">
        <f t="shared" si="21"/>
        <v>0</v>
      </c>
      <c r="AD23" s="231">
        <f t="shared" si="22"/>
        <v>0</v>
      </c>
      <c r="AE23" s="311"/>
      <c r="AF23" s="249">
        <f t="shared" si="23"/>
        <v>0</v>
      </c>
      <c r="AG23" s="249">
        <f t="shared" si="12"/>
        <v>0</v>
      </c>
      <c r="AH23" s="250">
        <f t="shared" si="13"/>
        <v>0</v>
      </c>
    </row>
    <row r="24" spans="1:34" x14ac:dyDescent="0.25">
      <c r="A24" s="215" t="b">
        <f t="shared" si="14"/>
        <v>0</v>
      </c>
      <c r="B24" s="194"/>
      <c r="C24" s="202"/>
      <c r="D24" s="202"/>
      <c r="E24" s="194"/>
      <c r="F24" s="240" t="str">
        <f t="shared" si="6"/>
        <v>Agr ungültig</v>
      </c>
      <c r="G24" s="224" t="str">
        <f>IF(D_SAV!$C24&lt;=2005,"ja","nein")</f>
        <v>ja</v>
      </c>
      <c r="H24" s="241" t="str">
        <f>IFERROR(VLOOKUP(D_SAV!$B24,A_Stammdaten!$I$6:$K$105,3,FALSE),"")</f>
        <v/>
      </c>
      <c r="I24" s="221"/>
      <c r="J24" s="194"/>
      <c r="K24" s="194"/>
      <c r="L24" s="194"/>
      <c r="M24" s="329">
        <f>IF(OR(B24=0,C24=0,F24=0,F24="Agr ungültig"),0,IF(F24="keine","keine",IF(A_Stammdaten!$B$13-C24&lt;0,0,MAX(0,F24-(A_Stammdaten!$B$13-D_SAV!C24)))))</f>
        <v>0</v>
      </c>
      <c r="N24" s="203">
        <f>IF(M24=0,0,IF(A_Stammdaten!$B$13-C24&lt;0,0,SUM(D_SAV!$I24:$K24)-D_SAV!$L24))</f>
        <v>0</v>
      </c>
      <c r="O24" s="217">
        <f t="shared" si="7"/>
        <v>0</v>
      </c>
      <c r="P24" s="331">
        <f t="shared" si="8"/>
        <v>0</v>
      </c>
      <c r="Q24" s="216">
        <v>1</v>
      </c>
      <c r="R24" s="217">
        <f t="shared" si="15"/>
        <v>0</v>
      </c>
      <c r="S24" s="217">
        <f t="shared" si="16"/>
        <v>0</v>
      </c>
      <c r="T24" s="217">
        <f t="shared" si="17"/>
        <v>0</v>
      </c>
      <c r="U24" s="311">
        <f t="shared" si="9"/>
        <v>0</v>
      </c>
      <c r="V24" s="249">
        <f t="shared" si="18"/>
        <v>0</v>
      </c>
      <c r="W24" s="249">
        <f t="shared" si="19"/>
        <v>0</v>
      </c>
      <c r="X24" s="250">
        <f t="shared" si="20"/>
        <v>0</v>
      </c>
      <c r="Y24" s="214">
        <f>IF(M24="keine","keine",IF(C24=A_Stammdaten!$B$13+1,MAX(F24-1,0),MAX(M24-1,0)))</f>
        <v>0</v>
      </c>
      <c r="Z24" s="214">
        <f>IF(Y24="keine","keine",IF(C24=A_Stammdaten!$B$12,MAX(F24,0),MAX(Y24-1,0)))</f>
        <v>0</v>
      </c>
      <c r="AA24" s="322">
        <v>1</v>
      </c>
      <c r="AB24" s="217">
        <f>IF(Z24=0,0,IF(Y24="keine",SUM(D_SAV!$I24:$K24)-D_SAV!$L24,IF(C24=2022,(SUM(D_SAV!$I24:$K24)-D_SAV!$L24),IF(C24=2023,SUM(D_SAV!$I24:$K24)-D_SAV!$L24,P24/Y24*(Y24-1)))))</f>
        <v>0</v>
      </c>
      <c r="AC24" s="231">
        <f t="shared" si="21"/>
        <v>0</v>
      </c>
      <c r="AD24" s="231">
        <f t="shared" si="22"/>
        <v>0</v>
      </c>
      <c r="AE24" s="311"/>
      <c r="AF24" s="249">
        <f t="shared" si="23"/>
        <v>0</v>
      </c>
      <c r="AG24" s="249">
        <f t="shared" si="12"/>
        <v>0</v>
      </c>
      <c r="AH24" s="250">
        <f t="shared" si="13"/>
        <v>0</v>
      </c>
    </row>
    <row r="25" spans="1:34" x14ac:dyDescent="0.25">
      <c r="A25" s="215" t="b">
        <f t="shared" si="14"/>
        <v>0</v>
      </c>
      <c r="B25" s="194"/>
      <c r="C25" s="202"/>
      <c r="D25" s="202"/>
      <c r="E25" s="194"/>
      <c r="F25" s="240" t="str">
        <f t="shared" si="6"/>
        <v>Agr ungültig</v>
      </c>
      <c r="G25" s="224" t="str">
        <f>IF(D_SAV!$C25&lt;=2005,"ja","nein")</f>
        <v>ja</v>
      </c>
      <c r="H25" s="241" t="str">
        <f>IFERROR(VLOOKUP(D_SAV!$B25,A_Stammdaten!$I$6:$K$105,3,FALSE),"")</f>
        <v/>
      </c>
      <c r="I25" s="221"/>
      <c r="J25" s="194"/>
      <c r="K25" s="194"/>
      <c r="L25" s="194"/>
      <c r="M25" s="329">
        <f>IF(OR(B25=0,C25=0,F25=0,F25="Agr ungültig"),0,IF(F25="keine","keine",IF(A_Stammdaten!$B$13-C25&lt;0,0,MAX(0,F25-(A_Stammdaten!$B$13-D_SAV!C25)))))</f>
        <v>0</v>
      </c>
      <c r="N25" s="203">
        <f>IF(M25=0,0,IF(A_Stammdaten!$B$13-C25&lt;0,0,SUM(D_SAV!$I25:$K25)-D_SAV!$L25))</f>
        <v>0</v>
      </c>
      <c r="O25" s="217">
        <f t="shared" si="7"/>
        <v>0</v>
      </c>
      <c r="P25" s="331">
        <f t="shared" si="8"/>
        <v>0</v>
      </c>
      <c r="Q25" s="216">
        <v>1</v>
      </c>
      <c r="R25" s="217">
        <f t="shared" si="15"/>
        <v>0</v>
      </c>
      <c r="S25" s="217">
        <f t="shared" si="16"/>
        <v>0</v>
      </c>
      <c r="T25" s="217">
        <f t="shared" si="17"/>
        <v>0</v>
      </c>
      <c r="U25" s="311">
        <f t="shared" si="9"/>
        <v>0</v>
      </c>
      <c r="V25" s="249">
        <f t="shared" si="18"/>
        <v>0</v>
      </c>
      <c r="W25" s="249">
        <f t="shared" si="19"/>
        <v>0</v>
      </c>
      <c r="X25" s="250">
        <f t="shared" si="20"/>
        <v>0</v>
      </c>
      <c r="Y25" s="214">
        <f>IF(M25="keine","keine",IF(C25=A_Stammdaten!$B$13+1,MAX(F25-1,0),MAX(M25-1,0)))</f>
        <v>0</v>
      </c>
      <c r="Z25" s="214">
        <f>IF(Y25="keine","keine",IF(C25=A_Stammdaten!$B$12,MAX(F25,0),MAX(Y25-1,0)))</f>
        <v>0</v>
      </c>
      <c r="AA25" s="322">
        <v>1</v>
      </c>
      <c r="AB25" s="217">
        <f>IF(Z25=0,0,IF(Y25="keine",SUM(D_SAV!$I25:$K25)-D_SAV!$L25,IF(C25=2022,(SUM(D_SAV!$I25:$K25)-D_SAV!$L25),IF(C25=2023,SUM(D_SAV!$I25:$K25)-D_SAV!$L25,P25/Y25*(Y25-1)))))</f>
        <v>0</v>
      </c>
      <c r="AC25" s="231">
        <f t="shared" si="21"/>
        <v>0</v>
      </c>
      <c r="AD25" s="231">
        <f t="shared" si="22"/>
        <v>0</v>
      </c>
      <c r="AE25" s="311"/>
      <c r="AF25" s="249">
        <f t="shared" si="23"/>
        <v>0</v>
      </c>
      <c r="AG25" s="249">
        <f t="shared" si="12"/>
        <v>0</v>
      </c>
      <c r="AH25" s="250">
        <f t="shared" si="13"/>
        <v>0</v>
      </c>
    </row>
    <row r="26" spans="1:34" x14ac:dyDescent="0.25">
      <c r="A26" s="215" t="b">
        <f t="shared" si="14"/>
        <v>0</v>
      </c>
      <c r="B26" s="194"/>
      <c r="C26" s="202"/>
      <c r="D26" s="202"/>
      <c r="E26" s="194"/>
      <c r="F26" s="240" t="str">
        <f t="shared" si="6"/>
        <v>Agr ungültig</v>
      </c>
      <c r="G26" s="224" t="str">
        <f>IF(D_SAV!$C26&lt;=2005,"ja","nein")</f>
        <v>ja</v>
      </c>
      <c r="H26" s="241" t="str">
        <f>IFERROR(VLOOKUP(D_SAV!$B26,A_Stammdaten!$I$6:$K$105,3,FALSE),"")</f>
        <v/>
      </c>
      <c r="I26" s="221"/>
      <c r="J26" s="194"/>
      <c r="K26" s="194"/>
      <c r="L26" s="194"/>
      <c r="M26" s="329">
        <f>IF(OR(B26=0,C26=0,F26=0,F26="Agr ungültig"),0,IF(F26="keine","keine",IF(A_Stammdaten!$B$13-C26&lt;0,0,MAX(0,F26-(A_Stammdaten!$B$13-D_SAV!C26)))))</f>
        <v>0</v>
      </c>
      <c r="N26" s="203">
        <f>IF(M26=0,0,IF(A_Stammdaten!$B$13-C26&lt;0,0,SUM(D_SAV!$I26:$K26)-D_SAV!$L26))</f>
        <v>0</v>
      </c>
      <c r="O26" s="217">
        <f t="shared" si="7"/>
        <v>0</v>
      </c>
      <c r="P26" s="331">
        <f t="shared" si="8"/>
        <v>0</v>
      </c>
      <c r="Q26" s="216">
        <v>1</v>
      </c>
      <c r="R26" s="217">
        <f t="shared" si="15"/>
        <v>0</v>
      </c>
      <c r="S26" s="217">
        <f t="shared" si="16"/>
        <v>0</v>
      </c>
      <c r="T26" s="217">
        <f t="shared" si="17"/>
        <v>0</v>
      </c>
      <c r="U26" s="311">
        <f t="shared" si="9"/>
        <v>0</v>
      </c>
      <c r="V26" s="249">
        <f t="shared" si="18"/>
        <v>0</v>
      </c>
      <c r="W26" s="249">
        <f t="shared" si="19"/>
        <v>0</v>
      </c>
      <c r="X26" s="250">
        <f t="shared" si="20"/>
        <v>0</v>
      </c>
      <c r="Y26" s="214">
        <f>IF(M26="keine","keine",IF(C26=A_Stammdaten!$B$13+1,MAX(F26-1,0),MAX(M26-1,0)))</f>
        <v>0</v>
      </c>
      <c r="Z26" s="214">
        <f>IF(Y26="keine","keine",IF(C26=A_Stammdaten!$B$12,MAX(F26,0),MAX(Y26-1,0)))</f>
        <v>0</v>
      </c>
      <c r="AA26" s="322">
        <v>1</v>
      </c>
      <c r="AB26" s="217">
        <f>IF(Z26=0,0,IF(Y26="keine",SUM(D_SAV!$I26:$K26)-D_SAV!$L26,IF(C26=2022,(SUM(D_SAV!$I26:$K26)-D_SAV!$L26),IF(C26=2023,SUM(D_SAV!$I26:$K26)-D_SAV!$L26,P26/Y26*(Y26-1)))))</f>
        <v>0</v>
      </c>
      <c r="AC26" s="231">
        <f t="shared" si="21"/>
        <v>0</v>
      </c>
      <c r="AD26" s="231">
        <f t="shared" si="22"/>
        <v>0</v>
      </c>
      <c r="AE26" s="311"/>
      <c r="AF26" s="249">
        <f t="shared" si="23"/>
        <v>0</v>
      </c>
      <c r="AG26" s="249">
        <f t="shared" si="12"/>
        <v>0</v>
      </c>
      <c r="AH26" s="250">
        <f t="shared" si="13"/>
        <v>0</v>
      </c>
    </row>
    <row r="27" spans="1:34" x14ac:dyDescent="0.25">
      <c r="A27" s="215" t="b">
        <f t="shared" si="14"/>
        <v>0</v>
      </c>
      <c r="B27" s="194"/>
      <c r="C27" s="202"/>
      <c r="D27" s="202"/>
      <c r="E27" s="194"/>
      <c r="F27" s="240" t="str">
        <f t="shared" si="6"/>
        <v>Agr ungültig</v>
      </c>
      <c r="G27" s="224" t="str">
        <f>IF(D_SAV!$C27&lt;=2005,"ja","nein")</f>
        <v>ja</v>
      </c>
      <c r="H27" s="241" t="str">
        <f>IFERROR(VLOOKUP(D_SAV!$B27,A_Stammdaten!$I$6:$K$105,3,FALSE),"")</f>
        <v/>
      </c>
      <c r="I27" s="221"/>
      <c r="J27" s="194"/>
      <c r="K27" s="194"/>
      <c r="L27" s="194"/>
      <c r="M27" s="329">
        <f>IF(OR(B27=0,C27=0,F27=0,F27="Agr ungültig"),0,IF(F27="keine","keine",IF(A_Stammdaten!$B$13-C27&lt;0,0,MAX(0,F27-(A_Stammdaten!$B$13-D_SAV!C27)))))</f>
        <v>0</v>
      </c>
      <c r="N27" s="203">
        <f>IF(M27=0,0,IF(A_Stammdaten!$B$13-C27&lt;0,0,SUM(D_SAV!$I27:$K27)-D_SAV!$L27))</f>
        <v>0</v>
      </c>
      <c r="O27" s="217">
        <f t="shared" si="7"/>
        <v>0</v>
      </c>
      <c r="P27" s="331">
        <f t="shared" si="8"/>
        <v>0</v>
      </c>
      <c r="Q27" s="216">
        <v>1</v>
      </c>
      <c r="R27" s="217">
        <f t="shared" si="15"/>
        <v>0</v>
      </c>
      <c r="S27" s="217">
        <f t="shared" si="16"/>
        <v>0</v>
      </c>
      <c r="T27" s="217">
        <f t="shared" si="17"/>
        <v>0</v>
      </c>
      <c r="U27" s="311">
        <f t="shared" si="9"/>
        <v>0</v>
      </c>
      <c r="V27" s="249">
        <f t="shared" si="18"/>
        <v>0</v>
      </c>
      <c r="W27" s="249">
        <f t="shared" si="19"/>
        <v>0</v>
      </c>
      <c r="X27" s="250">
        <f t="shared" si="20"/>
        <v>0</v>
      </c>
      <c r="Y27" s="214">
        <f>IF(M27="keine","keine",IF(C27=A_Stammdaten!$B$13+1,MAX(F27-1,0),MAX(M27-1,0)))</f>
        <v>0</v>
      </c>
      <c r="Z27" s="214">
        <f>IF(Y27="keine","keine",IF(C27=A_Stammdaten!$B$12,MAX(F27,0),MAX(Y27-1,0)))</f>
        <v>0</v>
      </c>
      <c r="AA27" s="322">
        <v>1</v>
      </c>
      <c r="AB27" s="217">
        <f>IF(Z27=0,0,IF(Y27="keine",SUM(D_SAV!$I27:$K27)-D_SAV!$L27,IF(C27=2022,(SUM(D_SAV!$I27:$K27)-D_SAV!$L27),IF(C27=2023,SUM(D_SAV!$I27:$K27)-D_SAV!$L27,P27/Y27*(Y27-1)))))</f>
        <v>0</v>
      </c>
      <c r="AC27" s="231">
        <f t="shared" si="21"/>
        <v>0</v>
      </c>
      <c r="AD27" s="231">
        <f t="shared" si="22"/>
        <v>0</v>
      </c>
      <c r="AE27" s="311"/>
      <c r="AF27" s="249">
        <f t="shared" si="23"/>
        <v>0</v>
      </c>
      <c r="AG27" s="249">
        <f t="shared" si="12"/>
        <v>0</v>
      </c>
      <c r="AH27" s="250">
        <f t="shared" si="13"/>
        <v>0</v>
      </c>
    </row>
    <row r="28" spans="1:34" x14ac:dyDescent="0.25">
      <c r="A28" s="215" t="b">
        <f t="shared" si="14"/>
        <v>0</v>
      </c>
      <c r="B28" s="194"/>
      <c r="C28" s="202"/>
      <c r="D28" s="202"/>
      <c r="E28" s="194"/>
      <c r="F28" s="240" t="str">
        <f t="shared" si="6"/>
        <v>Agr ungültig</v>
      </c>
      <c r="G28" s="224" t="str">
        <f>IF(D_SAV!$C28&lt;=2005,"ja","nein")</f>
        <v>ja</v>
      </c>
      <c r="H28" s="241" t="str">
        <f>IFERROR(VLOOKUP(D_SAV!$B28,A_Stammdaten!$I$6:$K$105,3,FALSE),"")</f>
        <v/>
      </c>
      <c r="I28" s="221"/>
      <c r="J28" s="194"/>
      <c r="K28" s="194"/>
      <c r="L28" s="194"/>
      <c r="M28" s="329">
        <f>IF(OR(B28=0,C28=0,F28=0,F28="Agr ungültig"),0,IF(F28="keine","keine",IF(A_Stammdaten!$B$13-C28&lt;0,0,MAX(0,F28-(A_Stammdaten!$B$13-D_SAV!C28)))))</f>
        <v>0</v>
      </c>
      <c r="N28" s="203">
        <f>IF(M28=0,0,IF(A_Stammdaten!$B$13-C28&lt;0,0,SUM(D_SAV!$I28:$K28)-D_SAV!$L28))</f>
        <v>0</v>
      </c>
      <c r="O28" s="217">
        <f t="shared" si="7"/>
        <v>0</v>
      </c>
      <c r="P28" s="331">
        <f t="shared" si="8"/>
        <v>0</v>
      </c>
      <c r="Q28" s="216">
        <v>1</v>
      </c>
      <c r="R28" s="217">
        <f t="shared" si="15"/>
        <v>0</v>
      </c>
      <c r="S28" s="217">
        <f t="shared" si="16"/>
        <v>0</v>
      </c>
      <c r="T28" s="217">
        <f t="shared" si="17"/>
        <v>0</v>
      </c>
      <c r="U28" s="311">
        <f t="shared" si="9"/>
        <v>0</v>
      </c>
      <c r="V28" s="249">
        <f t="shared" si="18"/>
        <v>0</v>
      </c>
      <c r="W28" s="249">
        <f t="shared" si="19"/>
        <v>0</v>
      </c>
      <c r="X28" s="250">
        <f t="shared" si="20"/>
        <v>0</v>
      </c>
      <c r="Y28" s="214">
        <f>IF(M28="keine","keine",IF(C28=A_Stammdaten!$B$13+1,MAX(F28-1,0),MAX(M28-1,0)))</f>
        <v>0</v>
      </c>
      <c r="Z28" s="214">
        <f>IF(Y28="keine","keine",IF(C28=A_Stammdaten!$B$12,MAX(F28,0),MAX(Y28-1,0)))</f>
        <v>0</v>
      </c>
      <c r="AA28" s="322">
        <v>1</v>
      </c>
      <c r="AB28" s="217">
        <f>IF(Z28=0,0,IF(Y28="keine",SUM(D_SAV!$I28:$K28)-D_SAV!$L28,IF(C28=2022,(SUM(D_SAV!$I28:$K28)-D_SAV!$L28),IF(C28=2023,SUM(D_SAV!$I28:$K28)-D_SAV!$L28,P28/Y28*(Y28-1)))))</f>
        <v>0</v>
      </c>
      <c r="AC28" s="231">
        <f t="shared" si="21"/>
        <v>0</v>
      </c>
      <c r="AD28" s="231">
        <f t="shared" si="22"/>
        <v>0</v>
      </c>
      <c r="AE28" s="311"/>
      <c r="AF28" s="249">
        <f t="shared" si="23"/>
        <v>0</v>
      </c>
      <c r="AG28" s="249">
        <f t="shared" si="12"/>
        <v>0</v>
      </c>
      <c r="AH28" s="250">
        <f t="shared" si="13"/>
        <v>0</v>
      </c>
    </row>
    <row r="29" spans="1:34" x14ac:dyDescent="0.25">
      <c r="A29" s="215" t="b">
        <f t="shared" si="14"/>
        <v>0</v>
      </c>
      <c r="B29" s="194"/>
      <c r="C29" s="202"/>
      <c r="D29" s="202"/>
      <c r="E29" s="194"/>
      <c r="F29" s="240" t="str">
        <f t="shared" si="6"/>
        <v>Agr ungültig</v>
      </c>
      <c r="G29" s="224" t="str">
        <f>IF(D_SAV!$C29&lt;=2005,"ja","nein")</f>
        <v>ja</v>
      </c>
      <c r="H29" s="241" t="str">
        <f>IFERROR(VLOOKUP(D_SAV!$B29,A_Stammdaten!$I$6:$K$105,3,FALSE),"")</f>
        <v/>
      </c>
      <c r="I29" s="221"/>
      <c r="J29" s="194"/>
      <c r="K29" s="194"/>
      <c r="L29" s="194"/>
      <c r="M29" s="329">
        <f>IF(OR(B29=0,C29=0,F29=0,F29="Agr ungültig"),0,IF(F29="keine","keine",IF(A_Stammdaten!$B$13-C29&lt;0,0,MAX(0,F29-(A_Stammdaten!$B$13-D_SAV!C29)))))</f>
        <v>0</v>
      </c>
      <c r="N29" s="203">
        <f>IF(M29=0,0,IF(A_Stammdaten!$B$13-C29&lt;0,0,SUM(D_SAV!$I29:$K29)-D_SAV!$L29))</f>
        <v>0</v>
      </c>
      <c r="O29" s="217">
        <f t="shared" si="7"/>
        <v>0</v>
      </c>
      <c r="P29" s="331">
        <f t="shared" si="8"/>
        <v>0</v>
      </c>
      <c r="Q29" s="216">
        <v>1</v>
      </c>
      <c r="R29" s="217">
        <f t="shared" si="15"/>
        <v>0</v>
      </c>
      <c r="S29" s="217">
        <f t="shared" si="16"/>
        <v>0</v>
      </c>
      <c r="T29" s="217">
        <f t="shared" si="17"/>
        <v>0</v>
      </c>
      <c r="U29" s="311">
        <f t="shared" si="9"/>
        <v>0</v>
      </c>
      <c r="V29" s="249">
        <f t="shared" si="18"/>
        <v>0</v>
      </c>
      <c r="W29" s="249">
        <f t="shared" si="19"/>
        <v>0</v>
      </c>
      <c r="X29" s="250">
        <f t="shared" si="20"/>
        <v>0</v>
      </c>
      <c r="Y29" s="214">
        <f>IF(M29="keine","keine",IF(C29=A_Stammdaten!$B$13+1,MAX(F29-1,0),MAX(M29-1,0)))</f>
        <v>0</v>
      </c>
      <c r="Z29" s="214">
        <f>IF(Y29="keine","keine",IF(C29=A_Stammdaten!$B$12,MAX(F29,0),MAX(Y29-1,0)))</f>
        <v>0</v>
      </c>
      <c r="AA29" s="322">
        <v>1</v>
      </c>
      <c r="AB29" s="217">
        <f>IF(Z29=0,0,IF(Y29="keine",SUM(D_SAV!$I29:$K29)-D_SAV!$L29,IF(C29=2022,(SUM(D_SAV!$I29:$K29)-D_SAV!$L29),IF(C29=2023,SUM(D_SAV!$I29:$K29)-D_SAV!$L29,P29/Y29*(Y29-1)))))</f>
        <v>0</v>
      </c>
      <c r="AC29" s="231">
        <f t="shared" si="21"/>
        <v>0</v>
      </c>
      <c r="AD29" s="231">
        <f t="shared" si="22"/>
        <v>0</v>
      </c>
      <c r="AE29" s="311"/>
      <c r="AF29" s="249">
        <f t="shared" si="23"/>
        <v>0</v>
      </c>
      <c r="AG29" s="249">
        <f t="shared" si="12"/>
        <v>0</v>
      </c>
      <c r="AH29" s="250">
        <f t="shared" si="13"/>
        <v>0</v>
      </c>
    </row>
    <row r="30" spans="1:34" x14ac:dyDescent="0.25">
      <c r="A30" s="215" t="b">
        <f t="shared" si="14"/>
        <v>0</v>
      </c>
      <c r="B30" s="194"/>
      <c r="C30" s="202"/>
      <c r="D30" s="202"/>
      <c r="E30" s="194"/>
      <c r="F30" s="240" t="str">
        <f t="shared" si="6"/>
        <v>Agr ungültig</v>
      </c>
      <c r="G30" s="224" t="str">
        <f>IF(D_SAV!$C30&lt;=2005,"ja","nein")</f>
        <v>ja</v>
      </c>
      <c r="H30" s="241" t="str">
        <f>IFERROR(VLOOKUP(D_SAV!$B30,A_Stammdaten!$I$6:$K$105,3,FALSE),"")</f>
        <v/>
      </c>
      <c r="I30" s="221"/>
      <c r="J30" s="194"/>
      <c r="K30" s="194"/>
      <c r="L30" s="194"/>
      <c r="M30" s="329">
        <f>IF(OR(B30=0,C30=0,F30=0,F30="Agr ungültig"),0,IF(F30="keine","keine",IF(A_Stammdaten!$B$13-C30&lt;0,0,MAX(0,F30-(A_Stammdaten!$B$13-D_SAV!C30)))))</f>
        <v>0</v>
      </c>
      <c r="N30" s="203">
        <f>IF(M30=0,0,IF(A_Stammdaten!$B$13-C30&lt;0,0,SUM(D_SAV!$I30:$K30)-D_SAV!$L30))</f>
        <v>0</v>
      </c>
      <c r="O30" s="217">
        <f t="shared" si="7"/>
        <v>0</v>
      </c>
      <c r="P30" s="331">
        <f t="shared" si="8"/>
        <v>0</v>
      </c>
      <c r="Q30" s="216">
        <v>1</v>
      </c>
      <c r="R30" s="217">
        <f t="shared" si="15"/>
        <v>0</v>
      </c>
      <c r="S30" s="217">
        <f t="shared" si="16"/>
        <v>0</v>
      </c>
      <c r="T30" s="217">
        <f t="shared" si="17"/>
        <v>0</v>
      </c>
      <c r="U30" s="311">
        <f t="shared" si="9"/>
        <v>0</v>
      </c>
      <c r="V30" s="249">
        <f t="shared" si="18"/>
        <v>0</v>
      </c>
      <c r="W30" s="249">
        <f t="shared" si="19"/>
        <v>0</v>
      </c>
      <c r="X30" s="250">
        <f t="shared" si="20"/>
        <v>0</v>
      </c>
      <c r="Y30" s="214">
        <f>IF(M30="keine","keine",IF(C30=A_Stammdaten!$B$13+1,MAX(F30-1,0),MAX(M30-1,0)))</f>
        <v>0</v>
      </c>
      <c r="Z30" s="214">
        <f>IF(Y30="keine","keine",IF(C30=A_Stammdaten!$B$12,MAX(F30,0),MAX(Y30-1,0)))</f>
        <v>0</v>
      </c>
      <c r="AA30" s="322">
        <v>1</v>
      </c>
      <c r="AB30" s="217">
        <f>IF(Z30=0,0,IF(Y30="keine",SUM(D_SAV!$I30:$K30)-D_SAV!$L30,IF(C30=2022,(SUM(D_SAV!$I30:$K30)-D_SAV!$L30),IF(C30=2023,SUM(D_SAV!$I30:$K30)-D_SAV!$L30,P30/Y30*(Y30-1)))))</f>
        <v>0</v>
      </c>
      <c r="AC30" s="231">
        <f t="shared" si="21"/>
        <v>0</v>
      </c>
      <c r="AD30" s="231">
        <f t="shared" si="22"/>
        <v>0</v>
      </c>
      <c r="AE30" s="311"/>
      <c r="AF30" s="249">
        <f t="shared" si="23"/>
        <v>0</v>
      </c>
      <c r="AG30" s="249">
        <f t="shared" si="12"/>
        <v>0</v>
      </c>
      <c r="AH30" s="250">
        <f t="shared" si="13"/>
        <v>0</v>
      </c>
    </row>
    <row r="31" spans="1:34" x14ac:dyDescent="0.25">
      <c r="A31" s="215" t="b">
        <f t="shared" si="14"/>
        <v>0</v>
      </c>
      <c r="B31" s="194"/>
      <c r="C31" s="202"/>
      <c r="D31" s="202"/>
      <c r="E31" s="194"/>
      <c r="F31" s="240" t="str">
        <f t="shared" si="6"/>
        <v>Agr ungültig</v>
      </c>
      <c r="G31" s="224" t="str">
        <f>IF(D_SAV!$C31&lt;=2005,"ja","nein")</f>
        <v>ja</v>
      </c>
      <c r="H31" s="241" t="str">
        <f>IFERROR(VLOOKUP(D_SAV!$B31,A_Stammdaten!$I$6:$K$105,3,FALSE),"")</f>
        <v/>
      </c>
      <c r="I31" s="221"/>
      <c r="J31" s="194"/>
      <c r="K31" s="194"/>
      <c r="L31" s="194"/>
      <c r="M31" s="329">
        <f>IF(OR(B31=0,C31=0,F31=0,F31="Agr ungültig"),0,IF(F31="keine","keine",IF(A_Stammdaten!$B$13-C31&lt;0,0,MAX(0,F31-(A_Stammdaten!$B$13-D_SAV!C31)))))</f>
        <v>0</v>
      </c>
      <c r="N31" s="203">
        <f>IF(M31=0,0,IF(A_Stammdaten!$B$13-C31&lt;0,0,SUM(D_SAV!$I31:$K31)-D_SAV!$L31))</f>
        <v>0</v>
      </c>
      <c r="O31" s="217">
        <f t="shared" si="7"/>
        <v>0</v>
      </c>
      <c r="P31" s="331">
        <f t="shared" si="8"/>
        <v>0</v>
      </c>
      <c r="Q31" s="216">
        <v>1</v>
      </c>
      <c r="R31" s="217">
        <f t="shared" si="15"/>
        <v>0</v>
      </c>
      <c r="S31" s="217">
        <f t="shared" si="16"/>
        <v>0</v>
      </c>
      <c r="T31" s="217">
        <f t="shared" si="17"/>
        <v>0</v>
      </c>
      <c r="U31" s="311">
        <f t="shared" si="9"/>
        <v>0</v>
      </c>
      <c r="V31" s="249">
        <f t="shared" si="18"/>
        <v>0</v>
      </c>
      <c r="W31" s="249">
        <f t="shared" si="19"/>
        <v>0</v>
      </c>
      <c r="X31" s="250">
        <f t="shared" si="20"/>
        <v>0</v>
      </c>
      <c r="Y31" s="214">
        <f>IF(M31="keine","keine",IF(C31=A_Stammdaten!$B$13+1,MAX(F31-1,0),MAX(M31-1,0)))</f>
        <v>0</v>
      </c>
      <c r="Z31" s="214">
        <f>IF(Y31="keine","keine",IF(C31=A_Stammdaten!$B$12,MAX(F31,0),MAX(Y31-1,0)))</f>
        <v>0</v>
      </c>
      <c r="AA31" s="322">
        <v>1</v>
      </c>
      <c r="AB31" s="217">
        <f>IF(Z31=0,0,IF(Y31="keine",SUM(D_SAV!$I31:$K31)-D_SAV!$L31,IF(C31=2022,(SUM(D_SAV!$I31:$K31)-D_SAV!$L31),IF(C31=2023,SUM(D_SAV!$I31:$K31)-D_SAV!$L31,P31/Y31*(Y31-1)))))</f>
        <v>0</v>
      </c>
      <c r="AC31" s="231">
        <f t="shared" si="21"/>
        <v>0</v>
      </c>
      <c r="AD31" s="231">
        <f t="shared" si="22"/>
        <v>0</v>
      </c>
      <c r="AE31" s="311"/>
      <c r="AF31" s="249">
        <f t="shared" si="23"/>
        <v>0</v>
      </c>
      <c r="AG31" s="249">
        <f t="shared" si="12"/>
        <v>0</v>
      </c>
      <c r="AH31" s="250">
        <f t="shared" si="13"/>
        <v>0</v>
      </c>
    </row>
    <row r="32" spans="1:34" x14ac:dyDescent="0.25">
      <c r="A32" s="215" t="b">
        <f t="shared" si="14"/>
        <v>0</v>
      </c>
      <c r="B32" s="194"/>
      <c r="C32" s="202"/>
      <c r="D32" s="202"/>
      <c r="E32" s="194"/>
      <c r="F32" s="240" t="str">
        <f t="shared" si="6"/>
        <v>Agr ungültig</v>
      </c>
      <c r="G32" s="224" t="str">
        <f>IF(D_SAV!$C32&lt;=2005,"ja","nein")</f>
        <v>ja</v>
      </c>
      <c r="H32" s="241" t="str">
        <f>IFERROR(VLOOKUP(D_SAV!$B32,A_Stammdaten!$I$6:$K$105,3,FALSE),"")</f>
        <v/>
      </c>
      <c r="I32" s="221"/>
      <c r="J32" s="194"/>
      <c r="K32" s="194"/>
      <c r="L32" s="194"/>
      <c r="M32" s="329">
        <f>IF(OR(B32=0,C32=0,F32=0,F32="Agr ungültig"),0,IF(F32="keine","keine",IF(A_Stammdaten!$B$13-C32&lt;0,0,MAX(0,F32-(A_Stammdaten!$B$13-D_SAV!C32)))))</f>
        <v>0</v>
      </c>
      <c r="N32" s="203">
        <f>IF(M32=0,0,IF(A_Stammdaten!$B$13-C32&lt;0,0,SUM(D_SAV!$I32:$K32)-D_SAV!$L32))</f>
        <v>0</v>
      </c>
      <c r="O32" s="217">
        <f t="shared" si="7"/>
        <v>0</v>
      </c>
      <c r="P32" s="331">
        <f t="shared" si="8"/>
        <v>0</v>
      </c>
      <c r="Q32" s="216">
        <v>1</v>
      </c>
      <c r="R32" s="217">
        <f t="shared" si="15"/>
        <v>0</v>
      </c>
      <c r="S32" s="217">
        <f t="shared" si="16"/>
        <v>0</v>
      </c>
      <c r="T32" s="217">
        <f t="shared" si="17"/>
        <v>0</v>
      </c>
      <c r="U32" s="311">
        <f t="shared" si="9"/>
        <v>0</v>
      </c>
      <c r="V32" s="249">
        <f t="shared" si="18"/>
        <v>0</v>
      </c>
      <c r="W32" s="249">
        <f t="shared" si="19"/>
        <v>0</v>
      </c>
      <c r="X32" s="250">
        <f t="shared" si="20"/>
        <v>0</v>
      </c>
      <c r="Y32" s="214">
        <f>IF(M32="keine","keine",IF(C32=A_Stammdaten!$B$13+1,MAX(F32-1,0),MAX(M32-1,0)))</f>
        <v>0</v>
      </c>
      <c r="Z32" s="214">
        <f>IF(Y32="keine","keine",IF(C32=A_Stammdaten!$B$12,MAX(F32,0),MAX(Y32-1,0)))</f>
        <v>0</v>
      </c>
      <c r="AA32" s="322">
        <v>1</v>
      </c>
      <c r="AB32" s="217">
        <f>IF(Z32=0,0,IF(Y32="keine",SUM(D_SAV!$I32:$K32)-D_SAV!$L32,IF(C32=2022,(SUM(D_SAV!$I32:$K32)-D_SAV!$L32),IF(C32=2023,SUM(D_SAV!$I32:$K32)-D_SAV!$L32,P32/Y32*(Y32-1)))))</f>
        <v>0</v>
      </c>
      <c r="AC32" s="231">
        <f t="shared" si="21"/>
        <v>0</v>
      </c>
      <c r="AD32" s="231">
        <f t="shared" si="22"/>
        <v>0</v>
      </c>
      <c r="AE32" s="311"/>
      <c r="AF32" s="249">
        <f t="shared" si="23"/>
        <v>0</v>
      </c>
      <c r="AG32" s="249">
        <f t="shared" si="12"/>
        <v>0</v>
      </c>
      <c r="AH32" s="250">
        <f t="shared" si="13"/>
        <v>0</v>
      </c>
    </row>
    <row r="33" spans="1:34" x14ac:dyDescent="0.25">
      <c r="A33" s="215" t="b">
        <f t="shared" si="14"/>
        <v>0</v>
      </c>
      <c r="B33" s="194"/>
      <c r="C33" s="202"/>
      <c r="D33" s="202"/>
      <c r="E33" s="194"/>
      <c r="F33" s="240" t="str">
        <f t="shared" si="6"/>
        <v>Agr ungültig</v>
      </c>
      <c r="G33" s="224" t="str">
        <f>IF(D_SAV!$C33&lt;=2005,"ja","nein")</f>
        <v>ja</v>
      </c>
      <c r="H33" s="241" t="str">
        <f>IFERROR(VLOOKUP(D_SAV!$B33,A_Stammdaten!$I$6:$K$105,3,FALSE),"")</f>
        <v/>
      </c>
      <c r="I33" s="221"/>
      <c r="J33" s="194"/>
      <c r="K33" s="194"/>
      <c r="L33" s="194"/>
      <c r="M33" s="329">
        <f>IF(OR(B33=0,C33=0,F33=0,F33="Agr ungültig"),0,IF(F33="keine","keine",IF(A_Stammdaten!$B$13-C33&lt;0,0,MAX(0,F33-(A_Stammdaten!$B$13-D_SAV!C33)))))</f>
        <v>0</v>
      </c>
      <c r="N33" s="203">
        <f>IF(M33=0,0,IF(A_Stammdaten!$B$13-C33&lt;0,0,SUM(D_SAV!$I33:$K33)-D_SAV!$L33))</f>
        <v>0</v>
      </c>
      <c r="O33" s="217">
        <f t="shared" si="7"/>
        <v>0</v>
      </c>
      <c r="P33" s="331">
        <f t="shared" si="8"/>
        <v>0</v>
      </c>
      <c r="Q33" s="216">
        <v>1</v>
      </c>
      <c r="R33" s="217">
        <f t="shared" si="15"/>
        <v>0</v>
      </c>
      <c r="S33" s="217">
        <f t="shared" si="16"/>
        <v>0</v>
      </c>
      <c r="T33" s="217">
        <f t="shared" si="17"/>
        <v>0</v>
      </c>
      <c r="U33" s="311">
        <f t="shared" si="9"/>
        <v>0</v>
      </c>
      <c r="V33" s="249">
        <f t="shared" si="18"/>
        <v>0</v>
      </c>
      <c r="W33" s="249">
        <f t="shared" si="19"/>
        <v>0</v>
      </c>
      <c r="X33" s="250">
        <f t="shared" si="20"/>
        <v>0</v>
      </c>
      <c r="Y33" s="214">
        <f>IF(M33="keine","keine",IF(C33=A_Stammdaten!$B$13+1,MAX(F33-1,0),MAX(M33-1,0)))</f>
        <v>0</v>
      </c>
      <c r="Z33" s="214">
        <f>IF(Y33="keine","keine",IF(C33=A_Stammdaten!$B$12,MAX(F33,0),MAX(Y33-1,0)))</f>
        <v>0</v>
      </c>
      <c r="AA33" s="322">
        <v>1</v>
      </c>
      <c r="AB33" s="217">
        <f>IF(Z33=0,0,IF(Y33="keine",SUM(D_SAV!$I33:$K33)-D_SAV!$L33,IF(C33=2022,(SUM(D_SAV!$I33:$K33)-D_SAV!$L33),IF(C33=2023,SUM(D_SAV!$I33:$K33)-D_SAV!$L33,P33/Y33*(Y33-1)))))</f>
        <v>0</v>
      </c>
      <c r="AC33" s="231">
        <f t="shared" si="21"/>
        <v>0</v>
      </c>
      <c r="AD33" s="231">
        <f t="shared" si="22"/>
        <v>0</v>
      </c>
      <c r="AE33" s="311"/>
      <c r="AF33" s="249">
        <f t="shared" si="23"/>
        <v>0</v>
      </c>
      <c r="AG33" s="249">
        <f t="shared" si="12"/>
        <v>0</v>
      </c>
      <c r="AH33" s="250">
        <f t="shared" si="13"/>
        <v>0</v>
      </c>
    </row>
    <row r="34" spans="1:34" x14ac:dyDescent="0.25">
      <c r="A34" s="215" t="b">
        <f t="shared" si="14"/>
        <v>0</v>
      </c>
      <c r="B34" s="194"/>
      <c r="C34" s="202"/>
      <c r="D34" s="202"/>
      <c r="E34" s="194"/>
      <c r="F34" s="240" t="str">
        <f t="shared" si="6"/>
        <v>Agr ungültig</v>
      </c>
      <c r="G34" s="224" t="str">
        <f>IF(D_SAV!$C34&lt;=2005,"ja","nein")</f>
        <v>ja</v>
      </c>
      <c r="H34" s="241" t="str">
        <f>IFERROR(VLOOKUP(D_SAV!$B34,A_Stammdaten!$I$6:$K$105,3,FALSE),"")</f>
        <v/>
      </c>
      <c r="I34" s="221"/>
      <c r="J34" s="194"/>
      <c r="K34" s="194"/>
      <c r="L34" s="194"/>
      <c r="M34" s="329">
        <f>IF(OR(B34=0,C34=0,F34=0,F34="Agr ungültig"),0,IF(F34="keine","keine",IF(A_Stammdaten!$B$13-C34&lt;0,0,MAX(0,F34-(A_Stammdaten!$B$13-D_SAV!C34)))))</f>
        <v>0</v>
      </c>
      <c r="N34" s="203">
        <f>IF(M34=0,0,IF(A_Stammdaten!$B$13-C34&lt;0,0,SUM(D_SAV!$I34:$K34)-D_SAV!$L34))</f>
        <v>0</v>
      </c>
      <c r="O34" s="217">
        <f t="shared" si="7"/>
        <v>0</v>
      </c>
      <c r="P34" s="331">
        <f t="shared" si="8"/>
        <v>0</v>
      </c>
      <c r="Q34" s="216">
        <v>1</v>
      </c>
      <c r="R34" s="217">
        <f t="shared" si="15"/>
        <v>0</v>
      </c>
      <c r="S34" s="217">
        <f t="shared" si="16"/>
        <v>0</v>
      </c>
      <c r="T34" s="217">
        <f t="shared" si="17"/>
        <v>0</v>
      </c>
      <c r="U34" s="311">
        <f t="shared" si="9"/>
        <v>0</v>
      </c>
      <c r="V34" s="249">
        <f t="shared" si="18"/>
        <v>0</v>
      </c>
      <c r="W34" s="249">
        <f t="shared" si="19"/>
        <v>0</v>
      </c>
      <c r="X34" s="250">
        <f t="shared" si="20"/>
        <v>0</v>
      </c>
      <c r="Y34" s="214">
        <f>IF(M34="keine","keine",IF(C34=A_Stammdaten!$B$13+1,MAX(F34-1,0),MAX(M34-1,0)))</f>
        <v>0</v>
      </c>
      <c r="Z34" s="214">
        <f>IF(Y34="keine","keine",IF(C34=A_Stammdaten!$B$12,MAX(F34,0),MAX(Y34-1,0)))</f>
        <v>0</v>
      </c>
      <c r="AA34" s="322">
        <v>1</v>
      </c>
      <c r="AB34" s="217">
        <f>IF(Z34=0,0,IF(Y34="keine",SUM(D_SAV!$I34:$K34)-D_SAV!$L34,IF(C34=2022,(SUM(D_SAV!$I34:$K34)-D_SAV!$L34),IF(C34=2023,SUM(D_SAV!$I34:$K34)-D_SAV!$L34,P34/Y34*(Y34-1)))))</f>
        <v>0</v>
      </c>
      <c r="AC34" s="231">
        <f t="shared" si="21"/>
        <v>0</v>
      </c>
      <c r="AD34" s="231">
        <f t="shared" si="22"/>
        <v>0</v>
      </c>
      <c r="AE34" s="311"/>
      <c r="AF34" s="249">
        <f t="shared" si="23"/>
        <v>0</v>
      </c>
      <c r="AG34" s="249">
        <f t="shared" si="12"/>
        <v>0</v>
      </c>
      <c r="AH34" s="250">
        <f t="shared" si="13"/>
        <v>0</v>
      </c>
    </row>
    <row r="35" spans="1:34" x14ac:dyDescent="0.25">
      <c r="A35" s="215" t="b">
        <f t="shared" si="14"/>
        <v>0</v>
      </c>
      <c r="B35" s="194"/>
      <c r="C35" s="202"/>
      <c r="D35" s="202"/>
      <c r="E35" s="194"/>
      <c r="F35" s="240" t="str">
        <f t="shared" si="6"/>
        <v>Agr ungültig</v>
      </c>
      <c r="G35" s="224" t="str">
        <f>IF(D_SAV!$C35&lt;=2005,"ja","nein")</f>
        <v>ja</v>
      </c>
      <c r="H35" s="241" t="str">
        <f>IFERROR(VLOOKUP(D_SAV!$B35,A_Stammdaten!$I$6:$K$105,3,FALSE),"")</f>
        <v/>
      </c>
      <c r="I35" s="221"/>
      <c r="J35" s="194"/>
      <c r="K35" s="194"/>
      <c r="L35" s="194"/>
      <c r="M35" s="329">
        <f>IF(OR(B35=0,C35=0,F35=0,F35="Agr ungültig"),0,IF(F35="keine","keine",IF(A_Stammdaten!$B$13-C35&lt;0,0,MAX(0,F35-(A_Stammdaten!$B$13-D_SAV!C35)))))</f>
        <v>0</v>
      </c>
      <c r="N35" s="203">
        <f>IF(M35=0,0,IF(A_Stammdaten!$B$13-C35&lt;0,0,SUM(D_SAV!$I35:$K35)-D_SAV!$L35))</f>
        <v>0</v>
      </c>
      <c r="O35" s="217">
        <f t="shared" si="7"/>
        <v>0</v>
      </c>
      <c r="P35" s="331">
        <f t="shared" si="8"/>
        <v>0</v>
      </c>
      <c r="Q35" s="216">
        <v>1</v>
      </c>
      <c r="R35" s="217">
        <f t="shared" si="15"/>
        <v>0</v>
      </c>
      <c r="S35" s="217">
        <f t="shared" si="16"/>
        <v>0</v>
      </c>
      <c r="T35" s="217">
        <f t="shared" si="17"/>
        <v>0</v>
      </c>
      <c r="U35" s="311">
        <f t="shared" si="9"/>
        <v>0</v>
      </c>
      <c r="V35" s="249">
        <f t="shared" si="18"/>
        <v>0</v>
      </c>
      <c r="W35" s="249">
        <f t="shared" si="19"/>
        <v>0</v>
      </c>
      <c r="X35" s="250">
        <f t="shared" si="20"/>
        <v>0</v>
      </c>
      <c r="Y35" s="214">
        <f>IF(M35="keine","keine",IF(C35=A_Stammdaten!$B$13+1,MAX(F35-1,0),MAX(M35-1,0)))</f>
        <v>0</v>
      </c>
      <c r="Z35" s="214">
        <f>IF(Y35="keine","keine",IF(C35=A_Stammdaten!$B$12,MAX(F35,0),MAX(Y35-1,0)))</f>
        <v>0</v>
      </c>
      <c r="AA35" s="322">
        <v>1</v>
      </c>
      <c r="AB35" s="217">
        <f>IF(Z35=0,0,IF(Y35="keine",SUM(D_SAV!$I35:$K35)-D_SAV!$L35,IF(C35=2022,(SUM(D_SAV!$I35:$K35)-D_SAV!$L35),IF(C35=2023,SUM(D_SAV!$I35:$K35)-D_SAV!$L35,P35/Y35*(Y35-1)))))</f>
        <v>0</v>
      </c>
      <c r="AC35" s="231">
        <f t="shared" si="21"/>
        <v>0</v>
      </c>
      <c r="AD35" s="231">
        <f t="shared" si="22"/>
        <v>0</v>
      </c>
      <c r="AE35" s="311"/>
      <c r="AF35" s="249">
        <f t="shared" si="23"/>
        <v>0</v>
      </c>
      <c r="AG35" s="249">
        <f t="shared" si="12"/>
        <v>0</v>
      </c>
      <c r="AH35" s="250">
        <f t="shared" si="13"/>
        <v>0</v>
      </c>
    </row>
    <row r="36" spans="1:34" x14ac:dyDescent="0.25">
      <c r="A36" s="215" t="b">
        <f t="shared" si="14"/>
        <v>0</v>
      </c>
      <c r="B36" s="194"/>
      <c r="C36" s="202"/>
      <c r="D36" s="202"/>
      <c r="E36" s="194"/>
      <c r="F36" s="240" t="str">
        <f t="shared" si="6"/>
        <v>Agr ungültig</v>
      </c>
      <c r="G36" s="224" t="str">
        <f>IF(D_SAV!$C36&lt;=2005,"ja","nein")</f>
        <v>ja</v>
      </c>
      <c r="H36" s="241" t="str">
        <f>IFERROR(VLOOKUP(D_SAV!$B36,A_Stammdaten!$I$6:$K$105,3,FALSE),"")</f>
        <v/>
      </c>
      <c r="I36" s="221"/>
      <c r="J36" s="194"/>
      <c r="K36" s="194"/>
      <c r="L36" s="194"/>
      <c r="M36" s="329">
        <f>IF(OR(B36=0,C36=0,F36=0,F36="Agr ungültig"),0,IF(F36="keine","keine",IF(A_Stammdaten!$B$13-C36&lt;0,0,MAX(0,F36-(A_Stammdaten!$B$13-D_SAV!C36)))))</f>
        <v>0</v>
      </c>
      <c r="N36" s="203">
        <f>IF(M36=0,0,IF(A_Stammdaten!$B$13-C36&lt;0,0,SUM(D_SAV!$I36:$K36)-D_SAV!$L36))</f>
        <v>0</v>
      </c>
      <c r="O36" s="217">
        <f t="shared" si="7"/>
        <v>0</v>
      </c>
      <c r="P36" s="331">
        <f t="shared" si="8"/>
        <v>0</v>
      </c>
      <c r="Q36" s="216">
        <v>1</v>
      </c>
      <c r="R36" s="217">
        <f t="shared" si="15"/>
        <v>0</v>
      </c>
      <c r="S36" s="217">
        <f t="shared" si="16"/>
        <v>0</v>
      </c>
      <c r="T36" s="217">
        <f t="shared" si="17"/>
        <v>0</v>
      </c>
      <c r="U36" s="311">
        <f t="shared" si="9"/>
        <v>0</v>
      </c>
      <c r="V36" s="249">
        <f t="shared" si="18"/>
        <v>0</v>
      </c>
      <c r="W36" s="249">
        <f t="shared" si="19"/>
        <v>0</v>
      </c>
      <c r="X36" s="250">
        <f t="shared" si="20"/>
        <v>0</v>
      </c>
      <c r="Y36" s="214">
        <f>IF(M36="keine","keine",IF(C36=A_Stammdaten!$B$13+1,MAX(F36-1,0),MAX(M36-1,0)))</f>
        <v>0</v>
      </c>
      <c r="Z36" s="214">
        <f>IF(Y36="keine","keine",IF(C36=A_Stammdaten!$B$12,MAX(F36,0),MAX(Y36-1,0)))</f>
        <v>0</v>
      </c>
      <c r="AA36" s="322">
        <v>1</v>
      </c>
      <c r="AB36" s="217">
        <f>IF(Z36=0,0,IF(Y36="keine",SUM(D_SAV!$I36:$K36)-D_SAV!$L36,IF(C36=2022,(SUM(D_SAV!$I36:$K36)-D_SAV!$L36),IF(C36=2023,SUM(D_SAV!$I36:$K36)-D_SAV!$L36,P36/Y36*(Y36-1)))))</f>
        <v>0</v>
      </c>
      <c r="AC36" s="231">
        <f t="shared" si="21"/>
        <v>0</v>
      </c>
      <c r="AD36" s="231">
        <f t="shared" si="22"/>
        <v>0</v>
      </c>
      <c r="AE36" s="311"/>
      <c r="AF36" s="249">
        <f t="shared" si="23"/>
        <v>0</v>
      </c>
      <c r="AG36" s="249">
        <f t="shared" si="12"/>
        <v>0</v>
      </c>
      <c r="AH36" s="250">
        <f t="shared" si="13"/>
        <v>0</v>
      </c>
    </row>
    <row r="37" spans="1:34" x14ac:dyDescent="0.25">
      <c r="A37" s="215" t="b">
        <f t="shared" si="14"/>
        <v>0</v>
      </c>
      <c r="B37" s="194"/>
      <c r="C37" s="202"/>
      <c r="D37" s="202"/>
      <c r="E37" s="194"/>
      <c r="F37" s="240" t="str">
        <f t="shared" si="6"/>
        <v>Agr ungültig</v>
      </c>
      <c r="G37" s="224" t="str">
        <f>IF(D_SAV!$C37&lt;=2005,"ja","nein")</f>
        <v>ja</v>
      </c>
      <c r="H37" s="241" t="str">
        <f>IFERROR(VLOOKUP(D_SAV!$B37,A_Stammdaten!$I$6:$K$105,3,FALSE),"")</f>
        <v/>
      </c>
      <c r="I37" s="221"/>
      <c r="J37" s="194"/>
      <c r="K37" s="194"/>
      <c r="L37" s="194"/>
      <c r="M37" s="329">
        <f>IF(OR(B37=0,C37=0,F37=0,F37="Agr ungültig"),0,IF(F37="keine","keine",IF(A_Stammdaten!$B$13-C37&lt;0,0,MAX(0,F37-(A_Stammdaten!$B$13-D_SAV!C37)))))</f>
        <v>0</v>
      </c>
      <c r="N37" s="203">
        <f>IF(M37=0,0,IF(A_Stammdaten!$B$13-C37&lt;0,0,SUM(D_SAV!$I37:$K37)-D_SAV!$L37))</f>
        <v>0</v>
      </c>
      <c r="O37" s="217">
        <f t="shared" si="7"/>
        <v>0</v>
      </c>
      <c r="P37" s="331">
        <f t="shared" si="8"/>
        <v>0</v>
      </c>
      <c r="Q37" s="216">
        <v>1</v>
      </c>
      <c r="R37" s="217">
        <f t="shared" si="15"/>
        <v>0</v>
      </c>
      <c r="S37" s="217">
        <f t="shared" si="16"/>
        <v>0</v>
      </c>
      <c r="T37" s="217">
        <f t="shared" si="17"/>
        <v>0</v>
      </c>
      <c r="U37" s="311">
        <f t="shared" si="9"/>
        <v>0</v>
      </c>
      <c r="V37" s="249">
        <f t="shared" si="18"/>
        <v>0</v>
      </c>
      <c r="W37" s="249">
        <f t="shared" si="19"/>
        <v>0</v>
      </c>
      <c r="X37" s="250">
        <f t="shared" si="20"/>
        <v>0</v>
      </c>
      <c r="Y37" s="214">
        <f>IF(M37="keine","keine",IF(C37=A_Stammdaten!$B$13+1,MAX(F37-1,0),MAX(M37-1,0)))</f>
        <v>0</v>
      </c>
      <c r="Z37" s="214">
        <f>IF(Y37="keine","keine",IF(C37=A_Stammdaten!$B$12,MAX(F37,0),MAX(Y37-1,0)))</f>
        <v>0</v>
      </c>
      <c r="AA37" s="322">
        <v>1</v>
      </c>
      <c r="AB37" s="217">
        <f>IF(Z37=0,0,IF(Y37="keine",SUM(D_SAV!$I37:$K37)-D_SAV!$L37,IF(C37=2022,(SUM(D_SAV!$I37:$K37)-D_SAV!$L37),IF(C37=2023,SUM(D_SAV!$I37:$K37)-D_SAV!$L37,P37/Y37*(Y37-1)))))</f>
        <v>0</v>
      </c>
      <c r="AC37" s="231">
        <f t="shared" si="21"/>
        <v>0</v>
      </c>
      <c r="AD37" s="231">
        <f t="shared" si="22"/>
        <v>0</v>
      </c>
      <c r="AE37" s="311"/>
      <c r="AF37" s="249">
        <f t="shared" si="23"/>
        <v>0</v>
      </c>
      <c r="AG37" s="249">
        <f t="shared" si="12"/>
        <v>0</v>
      </c>
      <c r="AH37" s="250">
        <f t="shared" si="13"/>
        <v>0</v>
      </c>
    </row>
    <row r="38" spans="1:34" x14ac:dyDescent="0.25">
      <c r="A38" s="215" t="b">
        <f t="shared" si="14"/>
        <v>0</v>
      </c>
      <c r="B38" s="194"/>
      <c r="C38" s="202"/>
      <c r="D38" s="202"/>
      <c r="E38" s="194"/>
      <c r="F38" s="240" t="str">
        <f t="shared" ref="F38:F58" si="24">IFERROR(VLOOKUP($E38,AnlGrTabelle,3,FALSE),"Agr ungültig")</f>
        <v>Agr ungültig</v>
      </c>
      <c r="G38" s="224" t="str">
        <f>IF(D_SAV!$C38&lt;=2005,"ja","nein")</f>
        <v>ja</v>
      </c>
      <c r="H38" s="241" t="str">
        <f>IFERROR(VLOOKUP(D_SAV!$B38,A_Stammdaten!$I$6:$K$105,3,FALSE),"")</f>
        <v/>
      </c>
      <c r="I38" s="221"/>
      <c r="J38" s="194"/>
      <c r="K38" s="194"/>
      <c r="L38" s="194"/>
      <c r="M38" s="329">
        <f>IF(OR(B38=0,C38=0,F38=0,F38="Agr ungültig"),0,IF(F38="keine","keine",IF(A_Stammdaten!$B$13-C38&lt;0,0,MAX(0,F38-(A_Stammdaten!$B$13-D_SAV!C38)))))</f>
        <v>0</v>
      </c>
      <c r="N38" s="203">
        <f>IF(M38=0,0,IF(A_Stammdaten!$B$13-C38&lt;0,0,SUM(D_SAV!$I38:$K38)-D_SAV!$L38))</f>
        <v>0</v>
      </c>
      <c r="O38" s="217">
        <f t="shared" ref="O38:O58" si="25">N38-P38</f>
        <v>0</v>
      </c>
      <c r="P38" s="331">
        <f t="shared" ref="P38:P58" si="26">IF(M38=0,0,IF(M38="keine",N38,N38/M38*(M38-1)))</f>
        <v>0</v>
      </c>
      <c r="Q38" s="216">
        <v>1</v>
      </c>
      <c r="R38" s="217">
        <f t="shared" si="15"/>
        <v>0</v>
      </c>
      <c r="S38" s="217">
        <f t="shared" si="16"/>
        <v>0</v>
      </c>
      <c r="T38" s="217">
        <f t="shared" si="17"/>
        <v>0</v>
      </c>
      <c r="U38" s="311">
        <f t="shared" ref="U38:U58" si="27">IFERROR(IF(VLOOKUP(E38,AnlGrTabelle,4,FALSE)="keine",1,IFERROR(VLOOKUP(C38,TNWFaktoren,VLOOKUP(E38,AnlGrTabelle,4,FALSE)+1,FALSE),0)),0)</f>
        <v>0</v>
      </c>
      <c r="V38" s="249">
        <f t="shared" si="18"/>
        <v>0</v>
      </c>
      <c r="W38" s="249">
        <f t="shared" si="19"/>
        <v>0</v>
      </c>
      <c r="X38" s="250">
        <f t="shared" si="20"/>
        <v>0</v>
      </c>
      <c r="Y38" s="214">
        <f>IF(M38="keine","keine",IF(C38=A_Stammdaten!$B$13+1,MAX(F38-1,0),MAX(M38-1,0)))</f>
        <v>0</v>
      </c>
      <c r="Z38" s="214">
        <f>IF(Y38="keine","keine",IF(C38=A_Stammdaten!$B$12,MAX(F38,0),MAX(Y38-1,0)))</f>
        <v>0</v>
      </c>
      <c r="AA38" s="322">
        <v>1</v>
      </c>
      <c r="AB38" s="217">
        <f>IF(Z38=0,0,IF(Y38="keine",SUM(D_SAV!$I38:$K38)-D_SAV!$L38,IF(C38=2022,(SUM(D_SAV!$I38:$K38)-D_SAV!$L38),IF(C38=2023,SUM(D_SAV!$I38:$K38)-D_SAV!$L38,P38/Y38*(Y38-1)))))</f>
        <v>0</v>
      </c>
      <c r="AC38" s="231">
        <f t="shared" si="21"/>
        <v>0</v>
      </c>
      <c r="AD38" s="231">
        <f t="shared" si="22"/>
        <v>0</v>
      </c>
      <c r="AE38" s="311"/>
      <c r="AF38" s="249">
        <f t="shared" si="23"/>
        <v>0</v>
      </c>
      <c r="AG38" s="249">
        <f t="shared" si="12"/>
        <v>0</v>
      </c>
      <c r="AH38" s="250">
        <f t="shared" si="13"/>
        <v>0</v>
      </c>
    </row>
    <row r="39" spans="1:34" x14ac:dyDescent="0.25">
      <c r="A39" s="215" t="b">
        <f t="shared" si="14"/>
        <v>0</v>
      </c>
      <c r="B39" s="194"/>
      <c r="C39" s="202"/>
      <c r="D39" s="202"/>
      <c r="E39" s="194"/>
      <c r="F39" s="240" t="str">
        <f t="shared" si="24"/>
        <v>Agr ungültig</v>
      </c>
      <c r="G39" s="224" t="str">
        <f>IF(D_SAV!$C39&lt;=2005,"ja","nein")</f>
        <v>ja</v>
      </c>
      <c r="H39" s="241" t="str">
        <f>IFERROR(VLOOKUP(D_SAV!$B39,A_Stammdaten!$I$6:$K$105,3,FALSE),"")</f>
        <v/>
      </c>
      <c r="I39" s="221"/>
      <c r="J39" s="194"/>
      <c r="K39" s="194"/>
      <c r="L39" s="194"/>
      <c r="M39" s="329">
        <f>IF(OR(B39=0,C39=0,F39=0,F39="Agr ungültig"),0,IF(F39="keine","keine",IF(A_Stammdaten!$B$13-C39&lt;0,0,MAX(0,F39-(A_Stammdaten!$B$13-D_SAV!C39)))))</f>
        <v>0</v>
      </c>
      <c r="N39" s="203">
        <f>IF(M39=0,0,IF(A_Stammdaten!$B$13-C39&lt;0,0,SUM(D_SAV!$I39:$K39)-D_SAV!$L39))</f>
        <v>0</v>
      </c>
      <c r="O39" s="217">
        <f t="shared" si="25"/>
        <v>0</v>
      </c>
      <c r="P39" s="331">
        <f t="shared" si="26"/>
        <v>0</v>
      </c>
      <c r="Q39" s="216">
        <v>1</v>
      </c>
      <c r="R39" s="217">
        <f t="shared" ref="R39:R58" si="28">N39*$Q39</f>
        <v>0</v>
      </c>
      <c r="S39" s="217">
        <f t="shared" si="16"/>
        <v>0</v>
      </c>
      <c r="T39" s="217">
        <f t="shared" si="17"/>
        <v>0</v>
      </c>
      <c r="U39" s="311">
        <f t="shared" si="27"/>
        <v>0</v>
      </c>
      <c r="V39" s="249">
        <f t="shared" si="18"/>
        <v>0</v>
      </c>
      <c r="W39" s="249">
        <f t="shared" si="19"/>
        <v>0</v>
      </c>
      <c r="X39" s="250">
        <f t="shared" si="20"/>
        <v>0</v>
      </c>
      <c r="Y39" s="214">
        <f>IF(M39="keine","keine",IF(C39=A_Stammdaten!$B$13+1,MAX(F39-1,0),MAX(M39-1,0)))</f>
        <v>0</v>
      </c>
      <c r="Z39" s="214">
        <f>IF(Y39="keine","keine",IF(C39=A_Stammdaten!$B$12,MAX(F39,0),MAX(Y39-1,0)))</f>
        <v>0</v>
      </c>
      <c r="AA39" s="322">
        <v>1</v>
      </c>
      <c r="AB39" s="217">
        <f>IF(Z39=0,0,IF(Y39="keine",SUM(D_SAV!$I39:$K39)-D_SAV!$L39,IF(C39=2022,(SUM(D_SAV!$I39:$K39)-D_SAV!$L39),IF(C39=2023,SUM(D_SAV!$I39:$K39)-D_SAV!$L39,P39/Y39*(Y39-1)))))</f>
        <v>0</v>
      </c>
      <c r="AC39" s="231">
        <f t="shared" si="21"/>
        <v>0</v>
      </c>
      <c r="AD39" s="231">
        <f t="shared" si="22"/>
        <v>0</v>
      </c>
      <c r="AE39" s="311"/>
      <c r="AF39" s="249">
        <f t="shared" si="23"/>
        <v>0</v>
      </c>
      <c r="AG39" s="249">
        <f t="shared" si="12"/>
        <v>0</v>
      </c>
      <c r="AH39" s="250">
        <f t="shared" si="13"/>
        <v>0</v>
      </c>
    </row>
    <row r="40" spans="1:34" x14ac:dyDescent="0.25">
      <c r="A40" s="215" t="b">
        <f t="shared" si="14"/>
        <v>0</v>
      </c>
      <c r="B40" s="194"/>
      <c r="C40" s="202"/>
      <c r="D40" s="202"/>
      <c r="E40" s="194"/>
      <c r="F40" s="240" t="str">
        <f t="shared" si="24"/>
        <v>Agr ungültig</v>
      </c>
      <c r="G40" s="224" t="str">
        <f>IF(D_SAV!$C40&lt;=2005,"ja","nein")</f>
        <v>ja</v>
      </c>
      <c r="H40" s="241" t="str">
        <f>IFERROR(VLOOKUP(D_SAV!$B40,A_Stammdaten!$I$6:$K$105,3,FALSE),"")</f>
        <v/>
      </c>
      <c r="I40" s="221"/>
      <c r="J40" s="194"/>
      <c r="K40" s="194"/>
      <c r="L40" s="194"/>
      <c r="M40" s="329">
        <f>IF(OR(B40=0,C40=0,F40=0,F40="Agr ungültig"),0,IF(F40="keine","keine",IF(A_Stammdaten!$B$13-C40&lt;0,0,MAX(0,F40-(A_Stammdaten!$B$13-D_SAV!C40)))))</f>
        <v>0</v>
      </c>
      <c r="N40" s="203">
        <f>IF(M40=0,0,IF(A_Stammdaten!$B$13-C40&lt;0,0,SUM(D_SAV!$I40:$K40)-D_SAV!$L40))</f>
        <v>0</v>
      </c>
      <c r="O40" s="217">
        <f t="shared" si="25"/>
        <v>0</v>
      </c>
      <c r="P40" s="331">
        <f t="shared" si="26"/>
        <v>0</v>
      </c>
      <c r="Q40" s="216">
        <v>1</v>
      </c>
      <c r="R40" s="217">
        <f t="shared" si="28"/>
        <v>0</v>
      </c>
      <c r="S40" s="217">
        <f t="shared" si="16"/>
        <v>0</v>
      </c>
      <c r="T40" s="217">
        <f t="shared" si="17"/>
        <v>0</v>
      </c>
      <c r="U40" s="311">
        <f t="shared" si="27"/>
        <v>0</v>
      </c>
      <c r="V40" s="249">
        <f t="shared" si="18"/>
        <v>0</v>
      </c>
      <c r="W40" s="249">
        <f t="shared" si="19"/>
        <v>0</v>
      </c>
      <c r="X40" s="250">
        <f t="shared" si="20"/>
        <v>0</v>
      </c>
      <c r="Y40" s="214">
        <f>IF(M40="keine","keine",IF(C40=A_Stammdaten!$B$13+1,MAX(F40-1,0),MAX(M40-1,0)))</f>
        <v>0</v>
      </c>
      <c r="Z40" s="214">
        <f>IF(Y40="keine","keine",IF(C40=A_Stammdaten!$B$12,MAX(F40,0),MAX(Y40-1,0)))</f>
        <v>0</v>
      </c>
      <c r="AA40" s="322">
        <v>1</v>
      </c>
      <c r="AB40" s="217">
        <f>IF(Z40=0,0,IF(Y40="keine",SUM(D_SAV!$I40:$K40)-D_SAV!$L40,IF(C40=2022,(SUM(D_SAV!$I40:$K40)-D_SAV!$L40),IF(C40=2023,SUM(D_SAV!$I40:$K40)-D_SAV!$L40,P40/Y40*(Y40-1)))))</f>
        <v>0</v>
      </c>
      <c r="AC40" s="231">
        <f t="shared" si="21"/>
        <v>0</v>
      </c>
      <c r="AD40" s="231">
        <f t="shared" si="22"/>
        <v>0</v>
      </c>
      <c r="AE40" s="311"/>
      <c r="AF40" s="249">
        <f t="shared" si="23"/>
        <v>0</v>
      </c>
      <c r="AG40" s="249">
        <f t="shared" si="12"/>
        <v>0</v>
      </c>
      <c r="AH40" s="250">
        <f t="shared" si="13"/>
        <v>0</v>
      </c>
    </row>
    <row r="41" spans="1:34" x14ac:dyDescent="0.25">
      <c r="A41" s="215" t="b">
        <f t="shared" si="14"/>
        <v>0</v>
      </c>
      <c r="B41" s="194"/>
      <c r="C41" s="202"/>
      <c r="D41" s="202"/>
      <c r="E41" s="194"/>
      <c r="F41" s="240" t="str">
        <f t="shared" si="24"/>
        <v>Agr ungültig</v>
      </c>
      <c r="G41" s="224" t="str">
        <f>IF(D_SAV!$C41&lt;=2005,"ja","nein")</f>
        <v>ja</v>
      </c>
      <c r="H41" s="241" t="str">
        <f>IFERROR(VLOOKUP(D_SAV!$B41,A_Stammdaten!$I$6:$K$105,3,FALSE),"")</f>
        <v/>
      </c>
      <c r="I41" s="221"/>
      <c r="J41" s="194"/>
      <c r="K41" s="194"/>
      <c r="L41" s="194"/>
      <c r="M41" s="329">
        <f>IF(OR(B41=0,C41=0,F41=0,F41="Agr ungültig"),0,IF(F41="keine","keine",IF(A_Stammdaten!$B$13-C41&lt;0,0,MAX(0,F41-(A_Stammdaten!$B$13-D_SAV!C41)))))</f>
        <v>0</v>
      </c>
      <c r="N41" s="203">
        <f>IF(M41=0,0,IF(A_Stammdaten!$B$13-C41&lt;0,0,SUM(D_SAV!$I41:$K41)-D_SAV!$L41))</f>
        <v>0</v>
      </c>
      <c r="O41" s="217">
        <f t="shared" si="25"/>
        <v>0</v>
      </c>
      <c r="P41" s="331">
        <f t="shared" si="26"/>
        <v>0</v>
      </c>
      <c r="Q41" s="216">
        <v>1</v>
      </c>
      <c r="R41" s="217">
        <f t="shared" si="28"/>
        <v>0</v>
      </c>
      <c r="S41" s="217">
        <f t="shared" si="16"/>
        <v>0</v>
      </c>
      <c r="T41" s="217">
        <f t="shared" si="17"/>
        <v>0</v>
      </c>
      <c r="U41" s="311">
        <f t="shared" si="27"/>
        <v>0</v>
      </c>
      <c r="V41" s="249">
        <f t="shared" si="18"/>
        <v>0</v>
      </c>
      <c r="W41" s="249">
        <f t="shared" si="19"/>
        <v>0</v>
      </c>
      <c r="X41" s="250">
        <f t="shared" si="20"/>
        <v>0</v>
      </c>
      <c r="Y41" s="214">
        <f>IF(M41="keine","keine",IF(C41=A_Stammdaten!$B$13+1,MAX(F41-1,0),MAX(M41-1,0)))</f>
        <v>0</v>
      </c>
      <c r="Z41" s="214">
        <f>IF(Y41="keine","keine",IF(C41=A_Stammdaten!$B$12,MAX(F41,0),MAX(Y41-1,0)))</f>
        <v>0</v>
      </c>
      <c r="AA41" s="322">
        <v>1</v>
      </c>
      <c r="AB41" s="217">
        <f>IF(Z41=0,0,IF(Y41="keine",SUM(D_SAV!$I41:$K41)-D_SAV!$L41,IF(C41=2022,(SUM(D_SAV!$I41:$K41)-D_SAV!$L41),IF(C41=2023,SUM(D_SAV!$I41:$K41)-D_SAV!$L41,P41/Y41*(Y41-1)))))</f>
        <v>0</v>
      </c>
      <c r="AC41" s="231">
        <f t="shared" si="21"/>
        <v>0</v>
      </c>
      <c r="AD41" s="231">
        <f t="shared" si="22"/>
        <v>0</v>
      </c>
      <c r="AE41" s="311"/>
      <c r="AF41" s="249">
        <f t="shared" si="23"/>
        <v>0</v>
      </c>
      <c r="AG41" s="249">
        <f t="shared" si="12"/>
        <v>0</v>
      </c>
      <c r="AH41" s="250">
        <f t="shared" si="13"/>
        <v>0</v>
      </c>
    </row>
    <row r="42" spans="1:34" x14ac:dyDescent="0.25">
      <c r="A42" s="215" t="b">
        <f t="shared" si="14"/>
        <v>0</v>
      </c>
      <c r="B42" s="194"/>
      <c r="C42" s="202"/>
      <c r="D42" s="202"/>
      <c r="E42" s="194"/>
      <c r="F42" s="240" t="str">
        <f t="shared" si="24"/>
        <v>Agr ungültig</v>
      </c>
      <c r="G42" s="224" t="str">
        <f>IF(D_SAV!$C42&lt;=2005,"ja","nein")</f>
        <v>ja</v>
      </c>
      <c r="H42" s="241" t="str">
        <f>IFERROR(VLOOKUP(D_SAV!$B42,A_Stammdaten!$I$6:$K$105,3,FALSE),"")</f>
        <v/>
      </c>
      <c r="I42" s="221"/>
      <c r="J42" s="194"/>
      <c r="K42" s="194"/>
      <c r="L42" s="194"/>
      <c r="M42" s="329">
        <f>IF(OR(B42=0,C42=0,F42=0,F42="Agr ungültig"),0,IF(F42="keine","keine",IF(A_Stammdaten!$B$13-C42&lt;0,0,MAX(0,F42-(A_Stammdaten!$B$13-D_SAV!C42)))))</f>
        <v>0</v>
      </c>
      <c r="N42" s="203">
        <f>IF(M42=0,0,IF(A_Stammdaten!$B$13-C42&lt;0,0,SUM(D_SAV!$I42:$K42)-D_SAV!$L42))</f>
        <v>0</v>
      </c>
      <c r="O42" s="217">
        <f t="shared" si="25"/>
        <v>0</v>
      </c>
      <c r="P42" s="331">
        <f t="shared" si="26"/>
        <v>0</v>
      </c>
      <c r="Q42" s="216">
        <v>1</v>
      </c>
      <c r="R42" s="217">
        <f t="shared" si="28"/>
        <v>0</v>
      </c>
      <c r="S42" s="217">
        <f t="shared" si="16"/>
        <v>0</v>
      </c>
      <c r="T42" s="217">
        <f t="shared" si="17"/>
        <v>0</v>
      </c>
      <c r="U42" s="311">
        <f t="shared" si="27"/>
        <v>0</v>
      </c>
      <c r="V42" s="249">
        <f t="shared" si="18"/>
        <v>0</v>
      </c>
      <c r="W42" s="249">
        <f t="shared" si="19"/>
        <v>0</v>
      </c>
      <c r="X42" s="250">
        <f t="shared" si="20"/>
        <v>0</v>
      </c>
      <c r="Y42" s="214">
        <f>IF(M42="keine","keine",IF(C42=A_Stammdaten!$B$13+1,MAX(F42-1,0),MAX(M42-1,0)))</f>
        <v>0</v>
      </c>
      <c r="Z42" s="214">
        <f>IF(Y42="keine","keine",IF(C42=A_Stammdaten!$B$12,MAX(F42,0),MAX(Y42-1,0)))</f>
        <v>0</v>
      </c>
      <c r="AA42" s="322">
        <v>1</v>
      </c>
      <c r="AB42" s="217">
        <f>IF(Z42=0,0,IF(Y42="keine",SUM(D_SAV!$I42:$K42)-D_SAV!$L42,IF(C42=2022,(SUM(D_SAV!$I42:$K42)-D_SAV!$L42),IF(C42=2023,SUM(D_SAV!$I42:$K42)-D_SAV!$L42,P42/Y42*(Y42-1)))))</f>
        <v>0</v>
      </c>
      <c r="AC42" s="231">
        <f t="shared" si="21"/>
        <v>0</v>
      </c>
      <c r="AD42" s="231">
        <f t="shared" si="22"/>
        <v>0</v>
      </c>
      <c r="AE42" s="311"/>
      <c r="AF42" s="249">
        <f t="shared" si="23"/>
        <v>0</v>
      </c>
      <c r="AG42" s="249">
        <f t="shared" si="12"/>
        <v>0</v>
      </c>
      <c r="AH42" s="250">
        <f t="shared" si="13"/>
        <v>0</v>
      </c>
    </row>
    <row r="43" spans="1:34" x14ac:dyDescent="0.25">
      <c r="A43" s="215" t="b">
        <f t="shared" si="14"/>
        <v>0</v>
      </c>
      <c r="B43" s="194"/>
      <c r="C43" s="202"/>
      <c r="D43" s="202"/>
      <c r="E43" s="194"/>
      <c r="F43" s="240" t="str">
        <f t="shared" si="24"/>
        <v>Agr ungültig</v>
      </c>
      <c r="G43" s="224" t="str">
        <f>IF(D_SAV!$C43&lt;=2005,"ja","nein")</f>
        <v>ja</v>
      </c>
      <c r="H43" s="241" t="str">
        <f>IFERROR(VLOOKUP(D_SAV!$B43,A_Stammdaten!$I$6:$K$105,3,FALSE),"")</f>
        <v/>
      </c>
      <c r="I43" s="221"/>
      <c r="J43" s="194"/>
      <c r="K43" s="194"/>
      <c r="L43" s="194"/>
      <c r="M43" s="329">
        <f>IF(OR(B43=0,C43=0,F43=0,F43="Agr ungültig"),0,IF(F43="keine","keine",IF(A_Stammdaten!$B$13-C43&lt;0,0,MAX(0,F43-(A_Stammdaten!$B$13-D_SAV!C43)))))</f>
        <v>0</v>
      </c>
      <c r="N43" s="203">
        <f>IF(M43=0,0,IF(A_Stammdaten!$B$13-C43&lt;0,0,SUM(D_SAV!$I43:$K43)-D_SAV!$L43))</f>
        <v>0</v>
      </c>
      <c r="O43" s="217">
        <f t="shared" si="25"/>
        <v>0</v>
      </c>
      <c r="P43" s="331">
        <f t="shared" si="26"/>
        <v>0</v>
      </c>
      <c r="Q43" s="216">
        <v>1</v>
      </c>
      <c r="R43" s="217">
        <f t="shared" si="28"/>
        <v>0</v>
      </c>
      <c r="S43" s="217">
        <f t="shared" si="16"/>
        <v>0</v>
      </c>
      <c r="T43" s="217">
        <f t="shared" si="17"/>
        <v>0</v>
      </c>
      <c r="U43" s="311">
        <f t="shared" si="27"/>
        <v>0</v>
      </c>
      <c r="V43" s="249">
        <f t="shared" si="18"/>
        <v>0</v>
      </c>
      <c r="W43" s="249">
        <f t="shared" si="19"/>
        <v>0</v>
      </c>
      <c r="X43" s="250">
        <f t="shared" si="20"/>
        <v>0</v>
      </c>
      <c r="Y43" s="214">
        <f>IF(M43="keine","keine",IF(C43=A_Stammdaten!$B$13+1,MAX(F43-1,0),MAX(M43-1,0)))</f>
        <v>0</v>
      </c>
      <c r="Z43" s="214">
        <f>IF(Y43="keine","keine",IF(C43=A_Stammdaten!$B$12,MAX(F43,0),MAX(Y43-1,0)))</f>
        <v>0</v>
      </c>
      <c r="AA43" s="322">
        <v>1</v>
      </c>
      <c r="AB43" s="217">
        <f>IF(Z43=0,0,IF(Y43="keine",SUM(D_SAV!$I43:$K43)-D_SAV!$L43,IF(C43=2022,(SUM(D_SAV!$I43:$K43)-D_SAV!$L43),IF(C43=2023,SUM(D_SAV!$I43:$K43)-D_SAV!$L43,P43/Y43*(Y43-1)))))</f>
        <v>0</v>
      </c>
      <c r="AC43" s="231">
        <f t="shared" si="21"/>
        <v>0</v>
      </c>
      <c r="AD43" s="231">
        <f t="shared" si="22"/>
        <v>0</v>
      </c>
      <c r="AE43" s="311"/>
      <c r="AF43" s="249">
        <f t="shared" si="23"/>
        <v>0</v>
      </c>
      <c r="AG43" s="249">
        <f t="shared" si="12"/>
        <v>0</v>
      </c>
      <c r="AH43" s="250">
        <f t="shared" si="13"/>
        <v>0</v>
      </c>
    </row>
    <row r="44" spans="1:34" x14ac:dyDescent="0.25">
      <c r="A44" s="215" t="b">
        <f t="shared" si="14"/>
        <v>0</v>
      </c>
      <c r="B44" s="194"/>
      <c r="C44" s="202"/>
      <c r="D44" s="202"/>
      <c r="E44" s="194"/>
      <c r="F44" s="240" t="str">
        <f t="shared" si="24"/>
        <v>Agr ungültig</v>
      </c>
      <c r="G44" s="224" t="str">
        <f>IF(D_SAV!$C44&lt;=2005,"ja","nein")</f>
        <v>ja</v>
      </c>
      <c r="H44" s="241" t="str">
        <f>IFERROR(VLOOKUP(D_SAV!$B44,A_Stammdaten!$I$6:$K$105,3,FALSE),"")</f>
        <v/>
      </c>
      <c r="I44" s="221"/>
      <c r="J44" s="194"/>
      <c r="K44" s="194"/>
      <c r="L44" s="194"/>
      <c r="M44" s="329">
        <f>IF(OR(B44=0,C44=0,F44=0,F44="Agr ungültig"),0,IF(F44="keine","keine",IF(A_Stammdaten!$B$13-C44&lt;0,0,MAX(0,F44-(A_Stammdaten!$B$13-D_SAV!C44)))))</f>
        <v>0</v>
      </c>
      <c r="N44" s="203">
        <f>IF(M44=0,0,IF(A_Stammdaten!$B$13-C44&lt;0,0,SUM(D_SAV!$I44:$K44)-D_SAV!$L44))</f>
        <v>0</v>
      </c>
      <c r="O44" s="217">
        <f t="shared" si="25"/>
        <v>0</v>
      </c>
      <c r="P44" s="331">
        <f t="shared" si="26"/>
        <v>0</v>
      </c>
      <c r="Q44" s="216">
        <v>1</v>
      </c>
      <c r="R44" s="217">
        <f t="shared" si="28"/>
        <v>0</v>
      </c>
      <c r="S44" s="217">
        <f t="shared" si="16"/>
        <v>0</v>
      </c>
      <c r="T44" s="217">
        <f t="shared" si="17"/>
        <v>0</v>
      </c>
      <c r="U44" s="311">
        <f t="shared" si="27"/>
        <v>0</v>
      </c>
      <c r="V44" s="249">
        <f t="shared" si="18"/>
        <v>0</v>
      </c>
      <c r="W44" s="249">
        <f t="shared" si="19"/>
        <v>0</v>
      </c>
      <c r="X44" s="250">
        <f t="shared" si="20"/>
        <v>0</v>
      </c>
      <c r="Y44" s="214">
        <f>IF(M44="keine","keine",IF(C44=A_Stammdaten!$B$13+1,MAX(F44-1,0),MAX(M44-1,0)))</f>
        <v>0</v>
      </c>
      <c r="Z44" s="214">
        <f>IF(Y44="keine","keine",IF(C44=A_Stammdaten!$B$12,MAX(F44,0),MAX(Y44-1,0)))</f>
        <v>0</v>
      </c>
      <c r="AA44" s="322">
        <v>1</v>
      </c>
      <c r="AB44" s="217">
        <f>IF(Z44=0,0,IF(Y44="keine",SUM(D_SAV!$I44:$K44)-D_SAV!$L44,IF(C44=2022,(SUM(D_SAV!$I44:$K44)-D_SAV!$L44),IF(C44=2023,SUM(D_SAV!$I44:$K44)-D_SAV!$L44,P44/Y44*(Y44-1)))))</f>
        <v>0</v>
      </c>
      <c r="AC44" s="231">
        <f t="shared" si="21"/>
        <v>0</v>
      </c>
      <c r="AD44" s="231">
        <f t="shared" si="22"/>
        <v>0</v>
      </c>
      <c r="AE44" s="311"/>
      <c r="AF44" s="249">
        <f t="shared" si="23"/>
        <v>0</v>
      </c>
      <c r="AG44" s="249">
        <f t="shared" si="12"/>
        <v>0</v>
      </c>
      <c r="AH44" s="250">
        <f t="shared" si="13"/>
        <v>0</v>
      </c>
    </row>
    <row r="45" spans="1:34" x14ac:dyDescent="0.25">
      <c r="A45" s="215" t="b">
        <f t="shared" si="14"/>
        <v>0</v>
      </c>
      <c r="B45" s="194"/>
      <c r="C45" s="202"/>
      <c r="D45" s="202"/>
      <c r="E45" s="194"/>
      <c r="F45" s="240" t="str">
        <f t="shared" si="24"/>
        <v>Agr ungültig</v>
      </c>
      <c r="G45" s="224" t="str">
        <f>IF(D_SAV!$C45&lt;=2005,"ja","nein")</f>
        <v>ja</v>
      </c>
      <c r="H45" s="241" t="str">
        <f>IFERROR(VLOOKUP(D_SAV!$B45,A_Stammdaten!$I$6:$K$105,3,FALSE),"")</f>
        <v/>
      </c>
      <c r="I45" s="221"/>
      <c r="J45" s="194"/>
      <c r="K45" s="194"/>
      <c r="L45" s="194"/>
      <c r="M45" s="329">
        <f>IF(OR(B45=0,C45=0,F45=0,F45="Agr ungültig"),0,IF(F45="keine","keine",IF(A_Stammdaten!$B$13-C45&lt;0,0,MAX(0,F45-(A_Stammdaten!$B$13-D_SAV!C45)))))</f>
        <v>0</v>
      </c>
      <c r="N45" s="203">
        <f>IF(M45=0,0,IF(A_Stammdaten!$B$13-C45&lt;0,0,SUM(D_SAV!$I45:$K45)-D_SAV!$L45))</f>
        <v>0</v>
      </c>
      <c r="O45" s="217">
        <f t="shared" si="25"/>
        <v>0</v>
      </c>
      <c r="P45" s="331">
        <f t="shared" si="26"/>
        <v>0</v>
      </c>
      <c r="Q45" s="216">
        <v>1</v>
      </c>
      <c r="R45" s="217">
        <f t="shared" si="28"/>
        <v>0</v>
      </c>
      <c r="S45" s="217">
        <f t="shared" si="16"/>
        <v>0</v>
      </c>
      <c r="T45" s="217">
        <f t="shared" si="17"/>
        <v>0</v>
      </c>
      <c r="U45" s="311">
        <f t="shared" si="27"/>
        <v>0</v>
      </c>
      <c r="V45" s="249">
        <f t="shared" si="18"/>
        <v>0</v>
      </c>
      <c r="W45" s="249">
        <f t="shared" si="19"/>
        <v>0</v>
      </c>
      <c r="X45" s="250">
        <f t="shared" si="20"/>
        <v>0</v>
      </c>
      <c r="Y45" s="214">
        <f>IF(M45="keine","keine",IF(C45=A_Stammdaten!$B$13+1,MAX(F45-1,0),MAX(M45-1,0)))</f>
        <v>0</v>
      </c>
      <c r="Z45" s="214">
        <f>IF(Y45="keine","keine",IF(C45=A_Stammdaten!$B$12,MAX(F45,0),MAX(Y45-1,0)))</f>
        <v>0</v>
      </c>
      <c r="AA45" s="322">
        <v>1</v>
      </c>
      <c r="AB45" s="217">
        <f>IF(Z45=0,0,IF(Y45="keine",SUM(D_SAV!$I45:$K45)-D_SAV!$L45,IF(C45=2022,(SUM(D_SAV!$I45:$K45)-D_SAV!$L45),IF(C45=2023,SUM(D_SAV!$I45:$K45)-D_SAV!$L45,P45/Y45*(Y45-1)))))</f>
        <v>0</v>
      </c>
      <c r="AC45" s="231">
        <f t="shared" si="21"/>
        <v>0</v>
      </c>
      <c r="AD45" s="231">
        <f t="shared" si="22"/>
        <v>0</v>
      </c>
      <c r="AE45" s="311"/>
      <c r="AF45" s="249">
        <f t="shared" si="23"/>
        <v>0</v>
      </c>
      <c r="AG45" s="249">
        <f t="shared" si="12"/>
        <v>0</v>
      </c>
      <c r="AH45" s="250">
        <f t="shared" si="13"/>
        <v>0</v>
      </c>
    </row>
    <row r="46" spans="1:34" x14ac:dyDescent="0.25">
      <c r="A46" s="215" t="b">
        <f t="shared" si="14"/>
        <v>0</v>
      </c>
      <c r="B46" s="194"/>
      <c r="C46" s="202"/>
      <c r="D46" s="202"/>
      <c r="E46" s="194"/>
      <c r="F46" s="240" t="str">
        <f t="shared" si="24"/>
        <v>Agr ungültig</v>
      </c>
      <c r="G46" s="224" t="str">
        <f>IF(D_SAV!$C46&lt;=2005,"ja","nein")</f>
        <v>ja</v>
      </c>
      <c r="H46" s="241" t="str">
        <f>IFERROR(VLOOKUP(D_SAV!$B46,A_Stammdaten!$I$6:$K$105,3,FALSE),"")</f>
        <v/>
      </c>
      <c r="I46" s="221"/>
      <c r="J46" s="194"/>
      <c r="K46" s="194"/>
      <c r="L46" s="194"/>
      <c r="M46" s="329">
        <f>IF(OR(B46=0,C46=0,F46=0,F46="Agr ungültig"),0,IF(F46="keine","keine",IF(A_Stammdaten!$B$13-C46&lt;0,0,MAX(0,F46-(A_Stammdaten!$B$13-D_SAV!C46)))))</f>
        <v>0</v>
      </c>
      <c r="N46" s="203">
        <f>IF(M46=0,0,IF(A_Stammdaten!$B$13-C46&lt;0,0,SUM(D_SAV!$I46:$K46)-D_SAV!$L46))</f>
        <v>0</v>
      </c>
      <c r="O46" s="217">
        <f t="shared" si="25"/>
        <v>0</v>
      </c>
      <c r="P46" s="331">
        <f t="shared" si="26"/>
        <v>0</v>
      </c>
      <c r="Q46" s="216">
        <v>1</v>
      </c>
      <c r="R46" s="217">
        <f t="shared" si="28"/>
        <v>0</v>
      </c>
      <c r="S46" s="217">
        <f t="shared" si="16"/>
        <v>0</v>
      </c>
      <c r="T46" s="217">
        <f t="shared" si="17"/>
        <v>0</v>
      </c>
      <c r="U46" s="311">
        <f t="shared" si="27"/>
        <v>0</v>
      </c>
      <c r="V46" s="249">
        <f t="shared" si="18"/>
        <v>0</v>
      </c>
      <c r="W46" s="249">
        <f t="shared" si="19"/>
        <v>0</v>
      </c>
      <c r="X46" s="250">
        <f t="shared" si="20"/>
        <v>0</v>
      </c>
      <c r="Y46" s="214">
        <f>IF(M46="keine","keine",IF(C46=A_Stammdaten!$B$13+1,MAX(F46-1,0),MAX(M46-1,0)))</f>
        <v>0</v>
      </c>
      <c r="Z46" s="214">
        <f>IF(Y46="keine","keine",IF(C46=A_Stammdaten!$B$12,MAX(F46,0),MAX(Y46-1,0)))</f>
        <v>0</v>
      </c>
      <c r="AA46" s="322">
        <v>1</v>
      </c>
      <c r="AB46" s="217">
        <f>IF(Z46=0,0,IF(Y46="keine",SUM(D_SAV!$I46:$K46)-D_SAV!$L46,IF(C46=2022,(SUM(D_SAV!$I46:$K46)-D_SAV!$L46),IF(C46=2023,SUM(D_SAV!$I46:$K46)-D_SAV!$L46,P46/Y46*(Y46-1)))))</f>
        <v>0</v>
      </c>
      <c r="AC46" s="231">
        <f t="shared" si="21"/>
        <v>0</v>
      </c>
      <c r="AD46" s="231">
        <f t="shared" si="22"/>
        <v>0</v>
      </c>
      <c r="AE46" s="311"/>
      <c r="AF46" s="249">
        <f t="shared" si="23"/>
        <v>0</v>
      </c>
      <c r="AG46" s="249">
        <f t="shared" si="12"/>
        <v>0</v>
      </c>
      <c r="AH46" s="250">
        <f t="shared" si="13"/>
        <v>0</v>
      </c>
    </row>
    <row r="47" spans="1:34" x14ac:dyDescent="0.25">
      <c r="A47" s="215" t="b">
        <f t="shared" si="14"/>
        <v>0</v>
      </c>
      <c r="B47" s="194"/>
      <c r="C47" s="202"/>
      <c r="D47" s="202"/>
      <c r="E47" s="194"/>
      <c r="F47" s="240" t="str">
        <f t="shared" si="24"/>
        <v>Agr ungültig</v>
      </c>
      <c r="G47" s="224" t="str">
        <f>IF(D_SAV!$C47&lt;=2005,"ja","nein")</f>
        <v>ja</v>
      </c>
      <c r="H47" s="241" t="str">
        <f>IFERROR(VLOOKUP(D_SAV!$B47,A_Stammdaten!$I$6:$K$105,3,FALSE),"")</f>
        <v/>
      </c>
      <c r="I47" s="221"/>
      <c r="J47" s="194"/>
      <c r="K47" s="194"/>
      <c r="L47" s="194"/>
      <c r="M47" s="329">
        <f>IF(OR(B47=0,C47=0,F47=0,F47="Agr ungültig"),0,IF(F47="keine","keine",IF(A_Stammdaten!$B$13-C47&lt;0,0,MAX(0,F47-(A_Stammdaten!$B$13-D_SAV!C47)))))</f>
        <v>0</v>
      </c>
      <c r="N47" s="203">
        <f>IF(M47=0,0,IF(A_Stammdaten!$B$13-C47&lt;0,0,SUM(D_SAV!$I47:$K47)-D_SAV!$L47))</f>
        <v>0</v>
      </c>
      <c r="O47" s="217">
        <f t="shared" si="25"/>
        <v>0</v>
      </c>
      <c r="P47" s="331">
        <f t="shared" si="26"/>
        <v>0</v>
      </c>
      <c r="Q47" s="216">
        <v>1</v>
      </c>
      <c r="R47" s="217">
        <f t="shared" si="28"/>
        <v>0</v>
      </c>
      <c r="S47" s="217">
        <f t="shared" si="16"/>
        <v>0</v>
      </c>
      <c r="T47" s="217">
        <f t="shared" si="17"/>
        <v>0</v>
      </c>
      <c r="U47" s="311">
        <f t="shared" si="27"/>
        <v>0</v>
      </c>
      <c r="V47" s="249">
        <f t="shared" si="18"/>
        <v>0</v>
      </c>
      <c r="W47" s="249">
        <f t="shared" si="19"/>
        <v>0</v>
      </c>
      <c r="X47" s="250">
        <f t="shared" si="20"/>
        <v>0</v>
      </c>
      <c r="Y47" s="214">
        <f>IF(M47="keine","keine",IF(C47=A_Stammdaten!$B$13+1,MAX(F47-1,0),MAX(M47-1,0)))</f>
        <v>0</v>
      </c>
      <c r="Z47" s="214">
        <f>IF(Y47="keine","keine",IF(C47=A_Stammdaten!$B$12,MAX(F47,0),MAX(Y47-1,0)))</f>
        <v>0</v>
      </c>
      <c r="AA47" s="322">
        <v>1</v>
      </c>
      <c r="AB47" s="217">
        <f>IF(Z47=0,0,IF(Y47="keine",SUM(D_SAV!$I47:$K47)-D_SAV!$L47,IF(C47=2022,(SUM(D_SAV!$I47:$K47)-D_SAV!$L47),IF(C47=2023,SUM(D_SAV!$I47:$K47)-D_SAV!$L47,P47/Y47*(Y47-1)))))</f>
        <v>0</v>
      </c>
      <c r="AC47" s="231">
        <f t="shared" si="21"/>
        <v>0</v>
      </c>
      <c r="AD47" s="231">
        <f t="shared" si="22"/>
        <v>0</v>
      </c>
      <c r="AE47" s="311"/>
      <c r="AF47" s="249">
        <f t="shared" si="23"/>
        <v>0</v>
      </c>
      <c r="AG47" s="249">
        <f t="shared" si="12"/>
        <v>0</v>
      </c>
      <c r="AH47" s="250">
        <f t="shared" si="13"/>
        <v>0</v>
      </c>
    </row>
    <row r="48" spans="1:34" x14ac:dyDescent="0.25">
      <c r="A48" s="215" t="b">
        <f t="shared" si="14"/>
        <v>0</v>
      </c>
      <c r="B48" s="194"/>
      <c r="C48" s="202"/>
      <c r="D48" s="202"/>
      <c r="E48" s="194"/>
      <c r="F48" s="240" t="str">
        <f t="shared" si="24"/>
        <v>Agr ungültig</v>
      </c>
      <c r="G48" s="224" t="str">
        <f>IF(D_SAV!$C48&lt;=2005,"ja","nein")</f>
        <v>ja</v>
      </c>
      <c r="H48" s="241" t="str">
        <f>IFERROR(VLOOKUP(D_SAV!$B48,A_Stammdaten!$I$6:$K$105,3,FALSE),"")</f>
        <v/>
      </c>
      <c r="I48" s="221"/>
      <c r="J48" s="194"/>
      <c r="K48" s="194"/>
      <c r="L48" s="194"/>
      <c r="M48" s="329">
        <f>IF(OR(B48=0,C48=0,F48=0,F48="Agr ungültig"),0,IF(F48="keine","keine",IF(A_Stammdaten!$B$13-C48&lt;0,0,MAX(0,F48-(A_Stammdaten!$B$13-D_SAV!C48)))))</f>
        <v>0</v>
      </c>
      <c r="N48" s="203">
        <f>IF(M48=0,0,IF(A_Stammdaten!$B$13-C48&lt;0,0,SUM(D_SAV!$I48:$K48)-D_SAV!$L48))</f>
        <v>0</v>
      </c>
      <c r="O48" s="217">
        <f t="shared" si="25"/>
        <v>0</v>
      </c>
      <c r="P48" s="331">
        <f t="shared" si="26"/>
        <v>0</v>
      </c>
      <c r="Q48" s="216">
        <v>1</v>
      </c>
      <c r="R48" s="217">
        <f t="shared" si="28"/>
        <v>0</v>
      </c>
      <c r="S48" s="217">
        <f t="shared" si="16"/>
        <v>0</v>
      </c>
      <c r="T48" s="217">
        <f t="shared" si="17"/>
        <v>0</v>
      </c>
      <c r="U48" s="311">
        <f t="shared" si="27"/>
        <v>0</v>
      </c>
      <c r="V48" s="249">
        <f t="shared" si="18"/>
        <v>0</v>
      </c>
      <c r="W48" s="249">
        <f t="shared" si="19"/>
        <v>0</v>
      </c>
      <c r="X48" s="250">
        <f t="shared" si="20"/>
        <v>0</v>
      </c>
      <c r="Y48" s="214">
        <f>IF(M48="keine","keine",IF(C48=A_Stammdaten!$B$13+1,MAX(F48-1,0),MAX(M48-1,0)))</f>
        <v>0</v>
      </c>
      <c r="Z48" s="214">
        <f>IF(Y48="keine","keine",IF(C48=A_Stammdaten!$B$12,MAX(F48,0),MAX(Y48-1,0)))</f>
        <v>0</v>
      </c>
      <c r="AA48" s="322">
        <v>1</v>
      </c>
      <c r="AB48" s="217">
        <f>IF(Z48=0,0,IF(Y48="keine",SUM(D_SAV!$I48:$K48)-D_SAV!$L48,IF(C48=2022,(SUM(D_SAV!$I48:$K48)-D_SAV!$L48),IF(C48=2023,SUM(D_SAV!$I48:$K48)-D_SAV!$L48,P48/Y48*(Y48-1)))))</f>
        <v>0</v>
      </c>
      <c r="AC48" s="231">
        <f t="shared" si="21"/>
        <v>0</v>
      </c>
      <c r="AD48" s="231">
        <f t="shared" si="22"/>
        <v>0</v>
      </c>
      <c r="AE48" s="311"/>
      <c r="AF48" s="249">
        <f t="shared" si="23"/>
        <v>0</v>
      </c>
      <c r="AG48" s="249">
        <f t="shared" si="12"/>
        <v>0</v>
      </c>
      <c r="AH48" s="250">
        <f t="shared" si="13"/>
        <v>0</v>
      </c>
    </row>
    <row r="49" spans="1:34" x14ac:dyDescent="0.25">
      <c r="A49" s="215" t="b">
        <f t="shared" si="14"/>
        <v>0</v>
      </c>
      <c r="B49" s="194"/>
      <c r="C49" s="202"/>
      <c r="D49" s="202"/>
      <c r="E49" s="194"/>
      <c r="F49" s="240" t="str">
        <f t="shared" si="24"/>
        <v>Agr ungültig</v>
      </c>
      <c r="G49" s="224" t="str">
        <f>IF(D_SAV!$C49&lt;=2005,"ja","nein")</f>
        <v>ja</v>
      </c>
      <c r="H49" s="241" t="str">
        <f>IFERROR(VLOOKUP(D_SAV!$B49,A_Stammdaten!$I$6:$K$105,3,FALSE),"")</f>
        <v/>
      </c>
      <c r="I49" s="221"/>
      <c r="J49" s="194"/>
      <c r="K49" s="194"/>
      <c r="L49" s="194"/>
      <c r="M49" s="329">
        <f>IF(OR(B49=0,C49=0,F49=0,F49="Agr ungültig"),0,IF(F49="keine","keine",IF(A_Stammdaten!$B$13-C49&lt;0,0,MAX(0,F49-(A_Stammdaten!$B$13-D_SAV!C49)))))</f>
        <v>0</v>
      </c>
      <c r="N49" s="203">
        <f>IF(M49=0,0,IF(A_Stammdaten!$B$13-C49&lt;0,0,SUM(D_SAV!$I49:$K49)-D_SAV!$L49))</f>
        <v>0</v>
      </c>
      <c r="O49" s="217">
        <f t="shared" si="25"/>
        <v>0</v>
      </c>
      <c r="P49" s="331">
        <f t="shared" si="26"/>
        <v>0</v>
      </c>
      <c r="Q49" s="216">
        <v>1</v>
      </c>
      <c r="R49" s="217">
        <f t="shared" si="28"/>
        <v>0</v>
      </c>
      <c r="S49" s="217">
        <f t="shared" si="16"/>
        <v>0</v>
      </c>
      <c r="T49" s="217">
        <f t="shared" si="17"/>
        <v>0</v>
      </c>
      <c r="U49" s="311">
        <f t="shared" si="27"/>
        <v>0</v>
      </c>
      <c r="V49" s="249">
        <f t="shared" si="18"/>
        <v>0</v>
      </c>
      <c r="W49" s="249">
        <f t="shared" si="19"/>
        <v>0</v>
      </c>
      <c r="X49" s="250">
        <f t="shared" si="20"/>
        <v>0</v>
      </c>
      <c r="Y49" s="214">
        <f>IF(M49="keine","keine",IF(C49=A_Stammdaten!$B$13+1,MAX(F49-1,0),MAX(M49-1,0)))</f>
        <v>0</v>
      </c>
      <c r="Z49" s="214">
        <f>IF(Y49="keine","keine",IF(C49=A_Stammdaten!$B$12,MAX(F49,0),MAX(Y49-1,0)))</f>
        <v>0</v>
      </c>
      <c r="AA49" s="322">
        <v>1</v>
      </c>
      <c r="AB49" s="217">
        <f>IF(Z49=0,0,IF(Y49="keine",SUM(D_SAV!$I49:$K49)-D_SAV!$L49,IF(C49=2022,(SUM(D_SAV!$I49:$K49)-D_SAV!$L49),IF(C49=2023,SUM(D_SAV!$I49:$K49)-D_SAV!$L49,P49/Y49*(Y49-1)))))</f>
        <v>0</v>
      </c>
      <c r="AC49" s="231">
        <f t="shared" si="21"/>
        <v>0</v>
      </c>
      <c r="AD49" s="231">
        <f t="shared" si="22"/>
        <v>0</v>
      </c>
      <c r="AE49" s="311"/>
      <c r="AF49" s="249">
        <f t="shared" si="23"/>
        <v>0</v>
      </c>
      <c r="AG49" s="249">
        <f t="shared" si="12"/>
        <v>0</v>
      </c>
      <c r="AH49" s="250">
        <f t="shared" si="13"/>
        <v>0</v>
      </c>
    </row>
    <row r="50" spans="1:34" x14ac:dyDescent="0.25">
      <c r="A50" s="215" t="b">
        <f t="shared" si="14"/>
        <v>0</v>
      </c>
      <c r="B50" s="194"/>
      <c r="C50" s="202"/>
      <c r="D50" s="202"/>
      <c r="E50" s="194"/>
      <c r="F50" s="240" t="str">
        <f t="shared" si="24"/>
        <v>Agr ungültig</v>
      </c>
      <c r="G50" s="224" t="str">
        <f>IF(D_SAV!$C50&lt;=2005,"ja","nein")</f>
        <v>ja</v>
      </c>
      <c r="H50" s="241" t="str">
        <f>IFERROR(VLOOKUP(D_SAV!$B50,A_Stammdaten!$I$6:$K$105,3,FALSE),"")</f>
        <v/>
      </c>
      <c r="I50" s="221"/>
      <c r="J50" s="194"/>
      <c r="K50" s="194"/>
      <c r="L50" s="194"/>
      <c r="M50" s="329">
        <f>IF(OR(B50=0,C50=0,F50=0,F50="Agr ungültig"),0,IF(F50="keine","keine",IF(A_Stammdaten!$B$13-C50&lt;0,0,MAX(0,F50-(A_Stammdaten!$B$13-D_SAV!C50)))))</f>
        <v>0</v>
      </c>
      <c r="N50" s="203">
        <f>IF(M50=0,0,IF(A_Stammdaten!$B$13-C50&lt;0,0,SUM(D_SAV!$I50:$K50)-D_SAV!$L50))</f>
        <v>0</v>
      </c>
      <c r="O50" s="217">
        <f t="shared" si="25"/>
        <v>0</v>
      </c>
      <c r="P50" s="331">
        <f t="shared" si="26"/>
        <v>0</v>
      </c>
      <c r="Q50" s="216">
        <v>0.5</v>
      </c>
      <c r="R50" s="217">
        <f t="shared" si="28"/>
        <v>0</v>
      </c>
      <c r="S50" s="217">
        <f t="shared" si="16"/>
        <v>0</v>
      </c>
      <c r="T50" s="217">
        <f t="shared" si="17"/>
        <v>0</v>
      </c>
      <c r="U50" s="311">
        <f t="shared" si="27"/>
        <v>0</v>
      </c>
      <c r="V50" s="249">
        <f t="shared" si="18"/>
        <v>0</v>
      </c>
      <c r="W50" s="249">
        <f t="shared" si="19"/>
        <v>0</v>
      </c>
      <c r="X50" s="250">
        <f t="shared" si="20"/>
        <v>0</v>
      </c>
      <c r="Y50" s="214">
        <f>IF(M50="keine","keine",IF(C50=A_Stammdaten!$B$13+1,MAX(F50-1,0),MAX(M50-1,0)))</f>
        <v>0</v>
      </c>
      <c r="Z50" s="214">
        <f>IF(Y50="keine","keine",IF(C50=A_Stammdaten!$B$12,MAX(F50,0),MAX(Y50-1,0)))</f>
        <v>0</v>
      </c>
      <c r="AA50" s="322">
        <v>0.5</v>
      </c>
      <c r="AB50" s="217">
        <f>IF(Z50=0,0,IF(Y50="keine",SUM(D_SAV!$I50:$K50)-D_SAV!$L50,IF(C50=2022,(SUM(D_SAV!$I50:$K50)-D_SAV!$L50),IF(C50=2023,SUM(D_SAV!$I50:$K50)-D_SAV!$L50,P50/Y50*(Y50-1)))))</f>
        <v>0</v>
      </c>
      <c r="AC50" s="231">
        <f t="shared" si="21"/>
        <v>0</v>
      </c>
      <c r="AD50" s="231">
        <f t="shared" si="22"/>
        <v>0</v>
      </c>
      <c r="AE50" s="311"/>
      <c r="AF50" s="249">
        <f t="shared" si="23"/>
        <v>0</v>
      </c>
      <c r="AG50" s="249">
        <f t="shared" si="12"/>
        <v>0</v>
      </c>
      <c r="AH50" s="250">
        <f t="shared" si="13"/>
        <v>0</v>
      </c>
    </row>
    <row r="51" spans="1:34" x14ac:dyDescent="0.25">
      <c r="A51" s="215" t="b">
        <f t="shared" si="14"/>
        <v>0</v>
      </c>
      <c r="B51" s="194"/>
      <c r="C51" s="202"/>
      <c r="D51" s="202"/>
      <c r="E51" s="194"/>
      <c r="F51" s="240" t="str">
        <f t="shared" si="24"/>
        <v>Agr ungültig</v>
      </c>
      <c r="G51" s="224" t="str">
        <f>IF(D_SAV!$C51&lt;=2005,"ja","nein")</f>
        <v>ja</v>
      </c>
      <c r="H51" s="241" t="str">
        <f>IFERROR(VLOOKUP(D_SAV!$B51,A_Stammdaten!$I$6:$K$105,3,FALSE),"")</f>
        <v/>
      </c>
      <c r="I51" s="221"/>
      <c r="J51" s="194"/>
      <c r="K51" s="194"/>
      <c r="L51" s="194"/>
      <c r="M51" s="329">
        <f>IF(OR(B51=0,C51=0,F51=0,F51="Agr ungültig"),0,IF(F51="keine","keine",IF(A_Stammdaten!$B$13-C51&lt;0,0,MAX(0,F51-(A_Stammdaten!$B$13-D_SAV!C51)))))</f>
        <v>0</v>
      </c>
      <c r="N51" s="203">
        <f>IF(M51=0,0,IF(A_Stammdaten!$B$13-C51&lt;0,0,SUM(D_SAV!$I51:$K51)-D_SAV!$L51))</f>
        <v>0</v>
      </c>
      <c r="O51" s="217">
        <f t="shared" si="25"/>
        <v>0</v>
      </c>
      <c r="P51" s="331">
        <f t="shared" si="26"/>
        <v>0</v>
      </c>
      <c r="Q51" s="216">
        <v>1</v>
      </c>
      <c r="R51" s="217">
        <f t="shared" si="28"/>
        <v>0</v>
      </c>
      <c r="S51" s="217">
        <f t="shared" si="16"/>
        <v>0</v>
      </c>
      <c r="T51" s="217">
        <f t="shared" si="17"/>
        <v>0</v>
      </c>
      <c r="U51" s="311">
        <f t="shared" si="27"/>
        <v>0</v>
      </c>
      <c r="V51" s="249">
        <f t="shared" si="18"/>
        <v>0</v>
      </c>
      <c r="W51" s="249">
        <f t="shared" si="19"/>
        <v>0</v>
      </c>
      <c r="X51" s="250">
        <f t="shared" si="20"/>
        <v>0</v>
      </c>
      <c r="Y51" s="214">
        <f>IF(M51="keine","keine",IF(C51=A_Stammdaten!$B$13+1,MAX(F51-1,0),MAX(M51-1,0)))</f>
        <v>0</v>
      </c>
      <c r="Z51" s="214">
        <f>IF(Y51="keine","keine",IF(C51=A_Stammdaten!$B$12,MAX(F51,0),MAX(Y51-1,0)))</f>
        <v>0</v>
      </c>
      <c r="AA51" s="322">
        <v>1</v>
      </c>
      <c r="AB51" s="217">
        <f>IF(Z51=0,0,IF(Y51="keine",SUM(D_SAV!$I51:$K51)-D_SAV!$L51,IF(C51=2022,(SUM(D_SAV!$I51:$K51)-D_SAV!$L51),IF(C51=2023,SUM(D_SAV!$I51:$K51)-D_SAV!$L51,P51/Y51*(Y51-1)))))</f>
        <v>0</v>
      </c>
      <c r="AC51" s="231">
        <f t="shared" si="21"/>
        <v>0</v>
      </c>
      <c r="AD51" s="231">
        <f t="shared" si="22"/>
        <v>0</v>
      </c>
      <c r="AE51" s="311"/>
      <c r="AF51" s="249">
        <f t="shared" si="23"/>
        <v>0</v>
      </c>
      <c r="AG51" s="249">
        <f t="shared" si="12"/>
        <v>0</v>
      </c>
      <c r="AH51" s="250">
        <f t="shared" si="13"/>
        <v>0</v>
      </c>
    </row>
    <row r="52" spans="1:34" x14ac:dyDescent="0.25">
      <c r="A52" s="215" t="b">
        <f t="shared" si="14"/>
        <v>0</v>
      </c>
      <c r="B52" s="194"/>
      <c r="C52" s="202"/>
      <c r="D52" s="202"/>
      <c r="E52" s="194"/>
      <c r="F52" s="240" t="str">
        <f t="shared" si="24"/>
        <v>Agr ungültig</v>
      </c>
      <c r="G52" s="224" t="str">
        <f>IF(D_SAV!$C52&lt;=2005,"ja","nein")</f>
        <v>ja</v>
      </c>
      <c r="H52" s="241" t="str">
        <f>IFERROR(VLOOKUP(D_SAV!$B52,A_Stammdaten!$I$6:$K$105,3,FALSE),"")</f>
        <v/>
      </c>
      <c r="I52" s="221"/>
      <c r="J52" s="194"/>
      <c r="K52" s="194"/>
      <c r="L52" s="194"/>
      <c r="M52" s="329">
        <f>IF(OR(B52=0,C52=0,F52=0,F52="Agr ungültig"),0,IF(F52="keine","keine",IF(A_Stammdaten!$B$13-C52&lt;0,0,MAX(0,F52-(A_Stammdaten!$B$13-D_SAV!C52)))))</f>
        <v>0</v>
      </c>
      <c r="N52" s="203">
        <f>IF(M52=0,0,IF(A_Stammdaten!$B$13-C52&lt;0,0,SUM(D_SAV!$I52:$K52)-D_SAV!$L52))</f>
        <v>0</v>
      </c>
      <c r="O52" s="217">
        <f t="shared" si="25"/>
        <v>0</v>
      </c>
      <c r="P52" s="331">
        <f t="shared" si="26"/>
        <v>0</v>
      </c>
      <c r="Q52" s="216">
        <v>1</v>
      </c>
      <c r="R52" s="217">
        <f t="shared" si="28"/>
        <v>0</v>
      </c>
      <c r="S52" s="217">
        <f t="shared" si="16"/>
        <v>0</v>
      </c>
      <c r="T52" s="217">
        <f t="shared" si="17"/>
        <v>0</v>
      </c>
      <c r="U52" s="311">
        <f t="shared" si="27"/>
        <v>0</v>
      </c>
      <c r="V52" s="249">
        <f t="shared" si="18"/>
        <v>0</v>
      </c>
      <c r="W52" s="249">
        <f t="shared" si="19"/>
        <v>0</v>
      </c>
      <c r="X52" s="250">
        <f t="shared" si="20"/>
        <v>0</v>
      </c>
      <c r="Y52" s="214">
        <f>IF(M52="keine","keine",IF(C52=A_Stammdaten!$B$13+1,MAX(F52-1,0),MAX(M52-1,0)))</f>
        <v>0</v>
      </c>
      <c r="Z52" s="214">
        <f>IF(Y52="keine","keine",IF(C52=A_Stammdaten!$B$12,MAX(F52,0),MAX(Y52-1,0)))</f>
        <v>0</v>
      </c>
      <c r="AA52" s="322">
        <v>1</v>
      </c>
      <c r="AB52" s="217">
        <f>IF(Z52=0,0,IF(Y52="keine",SUM(D_SAV!$I52:$K52)-D_SAV!$L52,IF(C52=2022,(SUM(D_SAV!$I52:$K52)-D_SAV!$L52),IF(C52=2023,SUM(D_SAV!$I52:$K52)-D_SAV!$L52,P52/Y52*(Y52-1)))))</f>
        <v>0</v>
      </c>
      <c r="AC52" s="231">
        <f t="shared" si="21"/>
        <v>0</v>
      </c>
      <c r="AD52" s="231">
        <f t="shared" si="22"/>
        <v>0</v>
      </c>
      <c r="AE52" s="311"/>
      <c r="AF52" s="249">
        <f t="shared" si="23"/>
        <v>0</v>
      </c>
      <c r="AG52" s="249">
        <f t="shared" si="12"/>
        <v>0</v>
      </c>
      <c r="AH52" s="250">
        <f t="shared" si="13"/>
        <v>0</v>
      </c>
    </row>
    <row r="53" spans="1:34" x14ac:dyDescent="0.25">
      <c r="A53" s="215" t="b">
        <f t="shared" si="14"/>
        <v>0</v>
      </c>
      <c r="B53" s="194"/>
      <c r="C53" s="202"/>
      <c r="D53" s="202"/>
      <c r="E53" s="194"/>
      <c r="F53" s="240" t="str">
        <f t="shared" si="24"/>
        <v>Agr ungültig</v>
      </c>
      <c r="G53" s="224" t="str">
        <f>IF(D_SAV!$C53&lt;=2005,"ja","nein")</f>
        <v>ja</v>
      </c>
      <c r="H53" s="241" t="str">
        <f>IFERROR(VLOOKUP(D_SAV!$B53,A_Stammdaten!$I$6:$K$105,3,FALSE),"")</f>
        <v/>
      </c>
      <c r="I53" s="221"/>
      <c r="J53" s="194"/>
      <c r="K53" s="194"/>
      <c r="L53" s="194"/>
      <c r="M53" s="329">
        <f>IF(OR(B53=0,C53=0,F53=0,F53="Agr ungültig"),0,IF(F53="keine","keine",IF(A_Stammdaten!$B$13-C53&lt;0,0,MAX(0,F53-(A_Stammdaten!$B$13-D_SAV!C53)))))</f>
        <v>0</v>
      </c>
      <c r="N53" s="203">
        <f>IF(M53=0,0,IF(A_Stammdaten!$B$13-C53&lt;0,0,SUM(D_SAV!$I53:$K53)-D_SAV!$L53))</f>
        <v>0</v>
      </c>
      <c r="O53" s="217">
        <f t="shared" si="25"/>
        <v>0</v>
      </c>
      <c r="P53" s="331">
        <f t="shared" si="26"/>
        <v>0</v>
      </c>
      <c r="Q53" s="216">
        <v>1</v>
      </c>
      <c r="R53" s="217">
        <f t="shared" si="28"/>
        <v>0</v>
      </c>
      <c r="S53" s="217">
        <f t="shared" si="16"/>
        <v>0</v>
      </c>
      <c r="T53" s="217">
        <f t="shared" si="17"/>
        <v>0</v>
      </c>
      <c r="U53" s="311">
        <f t="shared" si="27"/>
        <v>0</v>
      </c>
      <c r="V53" s="249">
        <f t="shared" si="18"/>
        <v>0</v>
      </c>
      <c r="W53" s="249">
        <f t="shared" si="19"/>
        <v>0</v>
      </c>
      <c r="X53" s="250">
        <f t="shared" si="20"/>
        <v>0</v>
      </c>
      <c r="Y53" s="214">
        <f>IF(M53="keine","keine",IF(C53=A_Stammdaten!$B$13+1,MAX(F53-1,0),MAX(M53-1,0)))</f>
        <v>0</v>
      </c>
      <c r="Z53" s="214">
        <f>IF(Y53="keine","keine",IF(C53=A_Stammdaten!$B$12,MAX(F53,0),MAX(Y53-1,0)))</f>
        <v>0</v>
      </c>
      <c r="AA53" s="322">
        <v>1</v>
      </c>
      <c r="AB53" s="217">
        <f>IF(Z53=0,0,IF(Y53="keine",SUM(D_SAV!$I53:$K53)-D_SAV!$L53,IF(C53=2022,(SUM(D_SAV!$I53:$K53)-D_SAV!$L53),IF(C53=2023,SUM(D_SAV!$I53:$K53)-D_SAV!$L53,P53/Y53*(Y53-1)))))</f>
        <v>0</v>
      </c>
      <c r="AC53" s="231">
        <f t="shared" si="21"/>
        <v>0</v>
      </c>
      <c r="AD53" s="231">
        <f t="shared" si="22"/>
        <v>0</v>
      </c>
      <c r="AE53" s="311"/>
      <c r="AF53" s="249">
        <f t="shared" si="23"/>
        <v>0</v>
      </c>
      <c r="AG53" s="249">
        <f t="shared" si="12"/>
        <v>0</v>
      </c>
      <c r="AH53" s="250">
        <f t="shared" si="13"/>
        <v>0</v>
      </c>
    </row>
    <row r="54" spans="1:34" x14ac:dyDescent="0.25">
      <c r="A54" s="215" t="b">
        <f t="shared" si="14"/>
        <v>0</v>
      </c>
      <c r="B54" s="194"/>
      <c r="C54" s="202"/>
      <c r="D54" s="202"/>
      <c r="E54" s="194"/>
      <c r="F54" s="240" t="str">
        <f t="shared" si="24"/>
        <v>Agr ungültig</v>
      </c>
      <c r="G54" s="224" t="str">
        <f>IF(D_SAV!$C54&lt;=2005,"ja","nein")</f>
        <v>ja</v>
      </c>
      <c r="H54" s="241" t="str">
        <f>IFERROR(VLOOKUP(D_SAV!$B54,A_Stammdaten!$I$6:$K$105,3,FALSE),"")</f>
        <v/>
      </c>
      <c r="I54" s="221"/>
      <c r="J54" s="194"/>
      <c r="K54" s="194"/>
      <c r="L54" s="194"/>
      <c r="M54" s="329">
        <f>IF(OR(B54=0,C54=0,F54=0,F54="Agr ungültig"),0,IF(F54="keine","keine",IF(A_Stammdaten!$B$13-C54&lt;0,0,MAX(0,F54-(A_Stammdaten!$B$13-D_SAV!C54)))))</f>
        <v>0</v>
      </c>
      <c r="N54" s="203">
        <f>IF(M54=0,0,IF(A_Stammdaten!$B$13-C54&lt;0,0,SUM(D_SAV!$I54:$K54)-D_SAV!$L54))</f>
        <v>0</v>
      </c>
      <c r="O54" s="217">
        <f t="shared" si="25"/>
        <v>0</v>
      </c>
      <c r="P54" s="331">
        <f t="shared" si="26"/>
        <v>0</v>
      </c>
      <c r="Q54" s="216">
        <v>1</v>
      </c>
      <c r="R54" s="217">
        <f t="shared" si="28"/>
        <v>0</v>
      </c>
      <c r="S54" s="217">
        <f t="shared" si="16"/>
        <v>0</v>
      </c>
      <c r="T54" s="217">
        <f t="shared" si="17"/>
        <v>0</v>
      </c>
      <c r="U54" s="311">
        <f t="shared" si="27"/>
        <v>0</v>
      </c>
      <c r="V54" s="249">
        <f t="shared" si="18"/>
        <v>0</v>
      </c>
      <c r="W54" s="249">
        <f t="shared" si="19"/>
        <v>0</v>
      </c>
      <c r="X54" s="250">
        <f t="shared" si="20"/>
        <v>0</v>
      </c>
      <c r="Y54" s="214">
        <f>IF(M54="keine","keine",IF(C54=A_Stammdaten!$B$13+1,MAX(F54-1,0),MAX(M54-1,0)))</f>
        <v>0</v>
      </c>
      <c r="Z54" s="214">
        <f>IF(Y54="keine","keine",IF(C54=A_Stammdaten!$B$12,MAX(F54,0),MAX(Y54-1,0)))</f>
        <v>0</v>
      </c>
      <c r="AA54" s="322">
        <v>1</v>
      </c>
      <c r="AB54" s="217">
        <f>IF(Z54=0,0,IF(Y54="keine",SUM(D_SAV!$I54:$K54)-D_SAV!$L54,IF(C54=2022,(SUM(D_SAV!$I54:$K54)-D_SAV!$L54),IF(C54=2023,SUM(D_SAV!$I54:$K54)-D_SAV!$L54,P54/Y54*(Y54-1)))))</f>
        <v>0</v>
      </c>
      <c r="AC54" s="231">
        <f t="shared" si="21"/>
        <v>0</v>
      </c>
      <c r="AD54" s="231">
        <f t="shared" si="22"/>
        <v>0</v>
      </c>
      <c r="AE54" s="311"/>
      <c r="AF54" s="249">
        <f t="shared" si="23"/>
        <v>0</v>
      </c>
      <c r="AG54" s="249">
        <f t="shared" si="12"/>
        <v>0</v>
      </c>
      <c r="AH54" s="250">
        <f t="shared" si="13"/>
        <v>0</v>
      </c>
    </row>
    <row r="55" spans="1:34" x14ac:dyDescent="0.25">
      <c r="A55" s="215" t="b">
        <f t="shared" si="14"/>
        <v>0</v>
      </c>
      <c r="B55" s="194"/>
      <c r="C55" s="202"/>
      <c r="D55" s="202"/>
      <c r="E55" s="194"/>
      <c r="F55" s="240" t="str">
        <f t="shared" si="24"/>
        <v>Agr ungültig</v>
      </c>
      <c r="G55" s="224" t="str">
        <f>IF(D_SAV!$C55&lt;=2005,"ja","nein")</f>
        <v>ja</v>
      </c>
      <c r="H55" s="241" t="str">
        <f>IFERROR(VLOOKUP(D_SAV!$B55,A_Stammdaten!$I$6:$K$105,3,FALSE),"")</f>
        <v/>
      </c>
      <c r="I55" s="221"/>
      <c r="J55" s="194"/>
      <c r="K55" s="194"/>
      <c r="L55" s="194"/>
      <c r="M55" s="329">
        <f>IF(OR(B55=0,C55=0,F55=0,F55="Agr ungültig"),0,IF(F55="keine","keine",IF(A_Stammdaten!$B$13-C55&lt;0,0,MAX(0,F55-(A_Stammdaten!$B$13-D_SAV!C55)))))</f>
        <v>0</v>
      </c>
      <c r="N55" s="203">
        <f>IF(M55=0,0,IF(A_Stammdaten!$B$13-C55&lt;0,0,SUM(D_SAV!$I55:$K55)-D_SAV!$L55))</f>
        <v>0</v>
      </c>
      <c r="O55" s="217">
        <f t="shared" si="25"/>
        <v>0</v>
      </c>
      <c r="P55" s="331">
        <f t="shared" si="26"/>
        <v>0</v>
      </c>
      <c r="Q55" s="216">
        <v>1</v>
      </c>
      <c r="R55" s="217">
        <f t="shared" si="28"/>
        <v>0</v>
      </c>
      <c r="S55" s="217">
        <f t="shared" si="16"/>
        <v>0</v>
      </c>
      <c r="T55" s="217">
        <f t="shared" si="17"/>
        <v>0</v>
      </c>
      <c r="U55" s="311">
        <f t="shared" si="27"/>
        <v>0</v>
      </c>
      <c r="V55" s="249">
        <f t="shared" si="18"/>
        <v>0</v>
      </c>
      <c r="W55" s="249">
        <f t="shared" si="19"/>
        <v>0</v>
      </c>
      <c r="X55" s="250">
        <f t="shared" si="20"/>
        <v>0</v>
      </c>
      <c r="Y55" s="214">
        <f>IF(M55="keine","keine",IF(C55=A_Stammdaten!$B$13+1,MAX(F55-1,0),MAX(M55-1,0)))</f>
        <v>0</v>
      </c>
      <c r="Z55" s="214">
        <f>IF(Y55="keine","keine",IF(C55=A_Stammdaten!$B$12,MAX(F55,0),MAX(Y55-1,0)))</f>
        <v>0</v>
      </c>
      <c r="AA55" s="322">
        <v>1</v>
      </c>
      <c r="AB55" s="217">
        <f>IF(Z55=0,0,IF(Y55="keine",SUM(D_SAV!$I55:$K55)-D_SAV!$L55,IF(C55=2022,(SUM(D_SAV!$I55:$K55)-D_SAV!$L55),IF(C55=2023,SUM(D_SAV!$I55:$K55)-D_SAV!$L55,P55/Y55*(Y55-1)))))</f>
        <v>0</v>
      </c>
      <c r="AC55" s="231">
        <f t="shared" si="21"/>
        <v>0</v>
      </c>
      <c r="AD55" s="231">
        <f t="shared" si="22"/>
        <v>0</v>
      </c>
      <c r="AE55" s="311"/>
      <c r="AF55" s="249">
        <f t="shared" si="23"/>
        <v>0</v>
      </c>
      <c r="AG55" s="249">
        <f t="shared" si="12"/>
        <v>0</v>
      </c>
      <c r="AH55" s="250">
        <f t="shared" si="13"/>
        <v>0</v>
      </c>
    </row>
    <row r="56" spans="1:34" x14ac:dyDescent="0.25">
      <c r="A56" s="215" t="b">
        <f t="shared" si="14"/>
        <v>0</v>
      </c>
      <c r="B56" s="194"/>
      <c r="C56" s="202"/>
      <c r="D56" s="202"/>
      <c r="E56" s="194"/>
      <c r="F56" s="240" t="str">
        <f t="shared" si="24"/>
        <v>Agr ungültig</v>
      </c>
      <c r="G56" s="224" t="str">
        <f>IF(D_SAV!$C56&lt;=2005,"ja","nein")</f>
        <v>ja</v>
      </c>
      <c r="H56" s="241" t="str">
        <f>IFERROR(VLOOKUP(D_SAV!$B56,A_Stammdaten!$I$6:$K$105,3,FALSE),"")</f>
        <v/>
      </c>
      <c r="I56" s="221"/>
      <c r="J56" s="194"/>
      <c r="K56" s="194"/>
      <c r="L56" s="194"/>
      <c r="M56" s="329">
        <f>IF(OR(B56=0,C56=0,F56=0,F56="Agr ungültig"),0,IF(F56="keine","keine",IF(A_Stammdaten!$B$13-C56&lt;0,0,MAX(0,F56-(A_Stammdaten!$B$13-D_SAV!C56)))))</f>
        <v>0</v>
      </c>
      <c r="N56" s="203">
        <f>IF(M56=0,0,IF(A_Stammdaten!$B$13-C56&lt;0,0,SUM(D_SAV!$I56:$K56)-D_SAV!$L56))</f>
        <v>0</v>
      </c>
      <c r="O56" s="217">
        <f t="shared" si="25"/>
        <v>0</v>
      </c>
      <c r="P56" s="331">
        <f t="shared" si="26"/>
        <v>0</v>
      </c>
      <c r="Q56" s="216">
        <v>1</v>
      </c>
      <c r="R56" s="217">
        <f t="shared" si="28"/>
        <v>0</v>
      </c>
      <c r="S56" s="217">
        <f t="shared" si="16"/>
        <v>0</v>
      </c>
      <c r="T56" s="217">
        <f t="shared" si="17"/>
        <v>0</v>
      </c>
      <c r="U56" s="311">
        <f t="shared" si="27"/>
        <v>0</v>
      </c>
      <c r="V56" s="249">
        <f t="shared" si="18"/>
        <v>0</v>
      </c>
      <c r="W56" s="249">
        <f t="shared" si="19"/>
        <v>0</v>
      </c>
      <c r="X56" s="250">
        <f t="shared" si="20"/>
        <v>0</v>
      </c>
      <c r="Y56" s="214">
        <f>IF(M56="keine","keine",IF(C56=A_Stammdaten!$B$13+1,MAX(F56-1,0),MAX(M56-1,0)))</f>
        <v>0</v>
      </c>
      <c r="Z56" s="214">
        <f>IF(Y56="keine","keine",IF(C56=A_Stammdaten!$B$12,MAX(F56,0),MAX(Y56-1,0)))</f>
        <v>0</v>
      </c>
      <c r="AA56" s="322">
        <v>1</v>
      </c>
      <c r="AB56" s="217">
        <f>IF(Z56=0,0,IF(Y56="keine",SUM(D_SAV!$I56:$K56)-D_SAV!$L56,IF(C56=2022,(SUM(D_SAV!$I56:$K56)-D_SAV!$L56),IF(C56=2023,SUM(D_SAV!$I56:$K56)-D_SAV!$L56,P56/Y56*(Y56-1)))))</f>
        <v>0</v>
      </c>
      <c r="AC56" s="231">
        <f t="shared" si="21"/>
        <v>0</v>
      </c>
      <c r="AD56" s="231">
        <f t="shared" si="22"/>
        <v>0</v>
      </c>
      <c r="AE56" s="311"/>
      <c r="AF56" s="249">
        <f t="shared" si="23"/>
        <v>0</v>
      </c>
      <c r="AG56" s="249">
        <f t="shared" si="12"/>
        <v>0</v>
      </c>
      <c r="AH56" s="250">
        <f t="shared" si="13"/>
        <v>0</v>
      </c>
    </row>
    <row r="57" spans="1:34" x14ac:dyDescent="0.25">
      <c r="A57" s="215" t="b">
        <f t="shared" si="14"/>
        <v>0</v>
      </c>
      <c r="B57" s="194"/>
      <c r="C57" s="202"/>
      <c r="D57" s="202"/>
      <c r="E57" s="194"/>
      <c r="F57" s="240" t="str">
        <f t="shared" si="24"/>
        <v>Agr ungültig</v>
      </c>
      <c r="G57" s="224" t="str">
        <f>IF(D_SAV!$C57&lt;=2005,"ja","nein")</f>
        <v>ja</v>
      </c>
      <c r="H57" s="241" t="str">
        <f>IFERROR(VLOOKUP(D_SAV!$B57,A_Stammdaten!$I$6:$K$105,3,FALSE),"")</f>
        <v/>
      </c>
      <c r="I57" s="221"/>
      <c r="J57" s="194"/>
      <c r="K57" s="194"/>
      <c r="L57" s="194"/>
      <c r="M57" s="329">
        <f>IF(OR(B57=0,C57=0,F57=0,F57="Agr ungültig"),0,IF(F57="keine","keine",IF(A_Stammdaten!$B$13-C57&lt;0,0,MAX(0,F57-(A_Stammdaten!$B$13-D_SAV!C57)))))</f>
        <v>0</v>
      </c>
      <c r="N57" s="203">
        <f>IF(M57=0,0,IF(A_Stammdaten!$B$13-C57&lt;0,0,SUM(D_SAV!$I57:$K57)-D_SAV!$L57))</f>
        <v>0</v>
      </c>
      <c r="O57" s="217">
        <f t="shared" si="25"/>
        <v>0</v>
      </c>
      <c r="P57" s="331">
        <f t="shared" si="26"/>
        <v>0</v>
      </c>
      <c r="Q57" s="216">
        <v>1</v>
      </c>
      <c r="R57" s="217">
        <f t="shared" si="28"/>
        <v>0</v>
      </c>
      <c r="S57" s="217">
        <f t="shared" si="16"/>
        <v>0</v>
      </c>
      <c r="T57" s="217">
        <f t="shared" si="17"/>
        <v>0</v>
      </c>
      <c r="U57" s="311">
        <f t="shared" si="27"/>
        <v>0</v>
      </c>
      <c r="V57" s="249">
        <f t="shared" si="18"/>
        <v>0</v>
      </c>
      <c r="W57" s="249">
        <f t="shared" si="19"/>
        <v>0</v>
      </c>
      <c r="X57" s="250">
        <f t="shared" si="20"/>
        <v>0</v>
      </c>
      <c r="Y57" s="214">
        <f>IF(M57="keine","keine",IF(C57=A_Stammdaten!$B$13+1,MAX(F57-1,0),MAX(M57-1,0)))</f>
        <v>0</v>
      </c>
      <c r="Z57" s="214">
        <f>IF(Y57="keine","keine",IF(C57=A_Stammdaten!$B$12,MAX(F57,0),MAX(Y57-1,0)))</f>
        <v>0</v>
      </c>
      <c r="AA57" s="322">
        <v>1</v>
      </c>
      <c r="AB57" s="217">
        <f>IF(Z57=0,0,IF(Y57="keine",SUM(D_SAV!$I57:$K57)-D_SAV!$L57,IF(C57=2022,(SUM(D_SAV!$I57:$K57)-D_SAV!$L57),IF(C57=2023,SUM(D_SAV!$I57:$K57)-D_SAV!$L57,P57/Y57*(Y57-1)))))</f>
        <v>0</v>
      </c>
      <c r="AC57" s="231">
        <f t="shared" si="21"/>
        <v>0</v>
      </c>
      <c r="AD57" s="231">
        <f t="shared" si="22"/>
        <v>0</v>
      </c>
      <c r="AE57" s="311"/>
      <c r="AF57" s="249">
        <f t="shared" si="23"/>
        <v>0</v>
      </c>
      <c r="AG57" s="249">
        <f t="shared" si="12"/>
        <v>0</v>
      </c>
      <c r="AH57" s="250">
        <f t="shared" si="13"/>
        <v>0</v>
      </c>
    </row>
    <row r="58" spans="1:34" ht="15.75" thickBot="1" x14ac:dyDescent="0.3">
      <c r="A58" s="215" t="b">
        <f t="shared" si="14"/>
        <v>0</v>
      </c>
      <c r="B58" s="223"/>
      <c r="C58" s="225"/>
      <c r="D58" s="225"/>
      <c r="E58" s="223"/>
      <c r="F58" s="240" t="str">
        <f t="shared" si="24"/>
        <v>Agr ungültig</v>
      </c>
      <c r="G58" s="226" t="str">
        <f>IF(D_SAV!$C58&lt;=2005,"ja","nein")</f>
        <v>ja</v>
      </c>
      <c r="H58" s="241" t="str">
        <f>IFERROR(VLOOKUP(D_SAV!$B58,A_Stammdaten!$I$6:$K$105,3,FALSE),"")</f>
        <v/>
      </c>
      <c r="I58" s="222"/>
      <c r="J58" s="223"/>
      <c r="K58" s="223"/>
      <c r="L58" s="223"/>
      <c r="M58" s="332">
        <f>IF(OR(B58=0,C58=0,F58=0,F58="Agr ungültig"),0,IF(F58="keine","keine",IF(A_Stammdaten!$B$13-C58&lt;0,0,MAX(0,F58-(A_Stammdaten!$B$13-D_SAV!C58)))))</f>
        <v>0</v>
      </c>
      <c r="N58" s="203">
        <f>IF(M58=0,0,IF(A_Stammdaten!$B$13-C58&lt;0,0,SUM(D_SAV!$I58:$K58)-D_SAV!$L58))</f>
        <v>0</v>
      </c>
      <c r="O58" s="219">
        <f t="shared" si="25"/>
        <v>0</v>
      </c>
      <c r="P58" s="333">
        <f t="shared" si="26"/>
        <v>0</v>
      </c>
      <c r="Q58" s="218">
        <v>1</v>
      </c>
      <c r="R58" s="219">
        <f t="shared" si="28"/>
        <v>0</v>
      </c>
      <c r="S58" s="219">
        <f t="shared" si="16"/>
        <v>0</v>
      </c>
      <c r="T58" s="219">
        <f t="shared" si="17"/>
        <v>0</v>
      </c>
      <c r="U58" s="312">
        <f t="shared" si="27"/>
        <v>0</v>
      </c>
      <c r="V58" s="251">
        <f t="shared" si="18"/>
        <v>0</v>
      </c>
      <c r="W58" s="251">
        <f t="shared" si="19"/>
        <v>0</v>
      </c>
      <c r="X58" s="252">
        <f t="shared" si="20"/>
        <v>0</v>
      </c>
      <c r="Y58" s="214">
        <f>IF(M58="keine","keine",IF(C58=A_Stammdaten!$B$13+1,MAX(F58-1,0),MAX(M58-1,0)))</f>
        <v>0</v>
      </c>
      <c r="Z58" s="214">
        <f>IF(Y58="keine","keine",IF(C58=A_Stammdaten!$B$12,MAX(F58,0),MAX(Y58-1,0)))</f>
        <v>0</v>
      </c>
      <c r="AA58" s="323">
        <v>1</v>
      </c>
      <c r="AB58" s="217">
        <f>IF(Z58=0,0,IF(Y58="keine",SUM(D_SAV!$I58:$K58)-D_SAV!$L58,IF(C58=2022,(SUM(D_SAV!$I58:$K58)-D_SAV!$L58),IF(C58=2023,SUM(D_SAV!$I58:$K58)-D_SAV!$L58,P58/Y58*(Y58-1)))))</f>
        <v>0</v>
      </c>
      <c r="AC58" s="231">
        <f t="shared" si="21"/>
        <v>0</v>
      </c>
      <c r="AD58" s="231">
        <f t="shared" si="22"/>
        <v>0</v>
      </c>
      <c r="AE58" s="312"/>
      <c r="AF58" s="251">
        <f t="shared" si="23"/>
        <v>0</v>
      </c>
      <c r="AG58" s="251">
        <f t="shared" si="12"/>
        <v>0</v>
      </c>
      <c r="AH58" s="252">
        <f t="shared" si="13"/>
        <v>0</v>
      </c>
    </row>
    <row r="59" spans="1:34" x14ac:dyDescent="0.25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V59" s="76"/>
      <c r="W59" s="76"/>
    </row>
    <row r="60" spans="1:34" x14ac:dyDescent="0.2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V60" s="76"/>
      <c r="W60" s="76"/>
    </row>
    <row r="61" spans="1:34" x14ac:dyDescent="0.25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V61" s="76"/>
      <c r="W61" s="76"/>
    </row>
    <row r="62" spans="1:34" x14ac:dyDescent="0.25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V62" s="76"/>
      <c r="W62" s="76"/>
    </row>
    <row r="63" spans="1:34" x14ac:dyDescent="0.25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V63" s="76"/>
      <c r="W63" s="76"/>
    </row>
    <row r="64" spans="1:34" x14ac:dyDescent="0.2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V64" s="76"/>
      <c r="W64" s="76"/>
    </row>
    <row r="65" spans="1:23" x14ac:dyDescent="0.25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V65" s="76"/>
      <c r="W65" s="76"/>
    </row>
    <row r="66" spans="1:23" x14ac:dyDescent="0.25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V66" s="76"/>
      <c r="W66" s="76"/>
    </row>
    <row r="67" spans="1:23" x14ac:dyDescent="0.25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V67" s="76"/>
      <c r="W67" s="76"/>
    </row>
    <row r="68" spans="1:23" x14ac:dyDescent="0.25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V68" s="76"/>
      <c r="W68" s="76"/>
    </row>
    <row r="69" spans="1:23" x14ac:dyDescent="0.2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V69" s="76"/>
      <c r="W69" s="76"/>
    </row>
    <row r="70" spans="1:23" x14ac:dyDescent="0.25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V70" s="76"/>
      <c r="W70" s="76"/>
    </row>
    <row r="71" spans="1:23" x14ac:dyDescent="0.2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V71" s="76"/>
      <c r="W71" s="76"/>
    </row>
    <row r="72" spans="1:23" x14ac:dyDescent="0.25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V72" s="76"/>
      <c r="W72" s="76"/>
    </row>
    <row r="73" spans="1:23" x14ac:dyDescent="0.25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V73" s="76"/>
      <c r="W73" s="76"/>
    </row>
    <row r="74" spans="1:23" x14ac:dyDescent="0.25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V74" s="76"/>
      <c r="W74" s="76"/>
    </row>
    <row r="75" spans="1:23" x14ac:dyDescent="0.2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V75" s="76"/>
      <c r="W75" s="76"/>
    </row>
    <row r="76" spans="1:23" x14ac:dyDescent="0.2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V76" s="76"/>
      <c r="W76" s="76"/>
    </row>
    <row r="77" spans="1:23" x14ac:dyDescent="0.25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V77" s="76"/>
      <c r="W77" s="76"/>
    </row>
    <row r="78" spans="1:23" x14ac:dyDescent="0.2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V78" s="76"/>
      <c r="W78" s="76"/>
    </row>
    <row r="79" spans="1:23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V79" s="76"/>
      <c r="W79" s="76"/>
    </row>
    <row r="80" spans="1:23" x14ac:dyDescent="0.25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V80" s="76"/>
      <c r="W80" s="76"/>
    </row>
    <row r="81" spans="1:23" x14ac:dyDescent="0.25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V81" s="76"/>
      <c r="W81" s="76"/>
    </row>
    <row r="82" spans="1:23" x14ac:dyDescent="0.25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V82" s="76"/>
      <c r="W82" s="76"/>
    </row>
    <row r="83" spans="1:23" x14ac:dyDescent="0.25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V83" s="76"/>
      <c r="W83" s="76"/>
    </row>
    <row r="84" spans="1:23" x14ac:dyDescent="0.25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V84" s="76"/>
      <c r="W84" s="76"/>
    </row>
    <row r="85" spans="1:23" x14ac:dyDescent="0.25">
      <c r="A85" s="76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V85" s="76"/>
      <c r="W85" s="76"/>
    </row>
    <row r="86" spans="1:23" x14ac:dyDescent="0.25">
      <c r="A86" s="76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V86" s="76"/>
      <c r="W86" s="76"/>
    </row>
    <row r="87" spans="1:23" x14ac:dyDescent="0.25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V87" s="76"/>
      <c r="W87" s="76"/>
    </row>
    <row r="88" spans="1:23" x14ac:dyDescent="0.25">
      <c r="A88" s="76"/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V88" s="76"/>
      <c r="W88" s="76"/>
    </row>
    <row r="89" spans="1:23" x14ac:dyDescent="0.25">
      <c r="A89" s="76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V89" s="76"/>
      <c r="W89" s="76"/>
    </row>
    <row r="90" spans="1:23" x14ac:dyDescent="0.25">
      <c r="A90" s="76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V90" s="76"/>
      <c r="W90" s="76"/>
    </row>
    <row r="91" spans="1:23" x14ac:dyDescent="0.25">
      <c r="A91" s="76"/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V91" s="76"/>
      <c r="W91" s="76"/>
    </row>
    <row r="92" spans="1:23" x14ac:dyDescent="0.25">
      <c r="A92" s="76"/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V92" s="76"/>
      <c r="W92" s="76"/>
    </row>
    <row r="93" spans="1:23" x14ac:dyDescent="0.25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V93" s="76"/>
      <c r="W93" s="76"/>
    </row>
    <row r="94" spans="1:23" x14ac:dyDescent="0.25">
      <c r="A94" s="76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V94" s="76"/>
      <c r="W94" s="76"/>
    </row>
    <row r="95" spans="1:23" x14ac:dyDescent="0.25">
      <c r="A95" s="76"/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V95" s="76"/>
      <c r="W95" s="76"/>
    </row>
    <row r="96" spans="1:23" x14ac:dyDescent="0.25">
      <c r="A96" s="76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V96" s="76"/>
      <c r="W96" s="76"/>
    </row>
    <row r="97" spans="1:23" x14ac:dyDescent="0.25">
      <c r="A97" s="76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V97" s="76"/>
      <c r="W97" s="76"/>
    </row>
    <row r="98" spans="1:23" x14ac:dyDescent="0.25">
      <c r="A98" s="76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V98" s="76"/>
      <c r="W98" s="76"/>
    </row>
    <row r="99" spans="1:23" x14ac:dyDescent="0.25">
      <c r="A99" s="76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V99" s="76"/>
      <c r="W99" s="76"/>
    </row>
    <row r="100" spans="1:23" x14ac:dyDescent="0.25">
      <c r="A100" s="76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V100" s="76"/>
      <c r="W100" s="76"/>
    </row>
    <row r="101" spans="1:23" x14ac:dyDescent="0.25">
      <c r="A101" s="76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V101" s="76"/>
      <c r="W101" s="76"/>
    </row>
    <row r="102" spans="1:23" x14ac:dyDescent="0.25">
      <c r="A102" s="76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V102" s="76"/>
      <c r="W102" s="76"/>
    </row>
    <row r="103" spans="1:23" x14ac:dyDescent="0.25">
      <c r="A103" s="76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V103" s="76"/>
      <c r="W103" s="76"/>
    </row>
    <row r="104" spans="1:23" x14ac:dyDescent="0.25">
      <c r="A104" s="76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V104" s="76"/>
      <c r="W104" s="76"/>
    </row>
    <row r="105" spans="1:23" x14ac:dyDescent="0.25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V105" s="76"/>
      <c r="W105" s="76"/>
    </row>
    <row r="106" spans="1:23" x14ac:dyDescent="0.25">
      <c r="A106" s="76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V106" s="76"/>
      <c r="W106" s="76"/>
    </row>
    <row r="107" spans="1:23" x14ac:dyDescent="0.25">
      <c r="A107" s="76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V107" s="76"/>
      <c r="W107" s="76"/>
    </row>
    <row r="108" spans="1:23" x14ac:dyDescent="0.25">
      <c r="A108" s="76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V108" s="76"/>
      <c r="W108" s="76"/>
    </row>
    <row r="109" spans="1:23" x14ac:dyDescent="0.25">
      <c r="A109" s="76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V109" s="76"/>
      <c r="W109" s="76"/>
    </row>
    <row r="110" spans="1:23" x14ac:dyDescent="0.25">
      <c r="A110" s="76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V110" s="76"/>
      <c r="W110" s="76"/>
    </row>
    <row r="111" spans="1:23" x14ac:dyDescent="0.25">
      <c r="A111" s="76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V111" s="76"/>
      <c r="W111" s="76"/>
    </row>
    <row r="112" spans="1:23" x14ac:dyDescent="0.25">
      <c r="A112" s="76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V112" s="76"/>
      <c r="W112" s="76"/>
    </row>
    <row r="113" spans="1:23" x14ac:dyDescent="0.25">
      <c r="A113" s="76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V113" s="76"/>
      <c r="W113" s="76"/>
    </row>
    <row r="114" spans="1:23" x14ac:dyDescent="0.25">
      <c r="A114" s="76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V114" s="76"/>
      <c r="W114" s="76"/>
    </row>
    <row r="115" spans="1:23" x14ac:dyDescent="0.25">
      <c r="A115" s="76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V115" s="76"/>
      <c r="W115" s="76"/>
    </row>
    <row r="116" spans="1:23" x14ac:dyDescent="0.25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V116" s="76"/>
      <c r="W116" s="76"/>
    </row>
    <row r="117" spans="1:23" x14ac:dyDescent="0.25">
      <c r="A117" s="76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V117" s="76"/>
      <c r="W117" s="76"/>
    </row>
    <row r="118" spans="1:23" x14ac:dyDescent="0.25">
      <c r="A118" s="76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V118" s="76"/>
      <c r="W118" s="76"/>
    </row>
    <row r="119" spans="1:23" x14ac:dyDescent="0.25">
      <c r="A119" s="76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V119" s="76"/>
      <c r="W119" s="76"/>
    </row>
    <row r="120" spans="1:23" x14ac:dyDescent="0.25">
      <c r="A120" s="76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V120" s="76"/>
      <c r="W120" s="76"/>
    </row>
    <row r="121" spans="1:23" x14ac:dyDescent="0.25">
      <c r="A121" s="76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V121" s="76"/>
      <c r="W121" s="76"/>
    </row>
    <row r="122" spans="1:23" x14ac:dyDescent="0.25">
      <c r="A122" s="76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V122" s="76"/>
      <c r="W122" s="76"/>
    </row>
    <row r="123" spans="1:23" x14ac:dyDescent="0.25">
      <c r="A123" s="76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V123" s="76"/>
      <c r="W123" s="76"/>
    </row>
    <row r="124" spans="1:23" x14ac:dyDescent="0.25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V124" s="76"/>
      <c r="W124" s="76"/>
    </row>
    <row r="125" spans="1:23" x14ac:dyDescent="0.25">
      <c r="A125" s="76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V125" s="76"/>
      <c r="W125" s="76"/>
    </row>
    <row r="126" spans="1:23" x14ac:dyDescent="0.25">
      <c r="A126" s="76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V126" s="76"/>
      <c r="W126" s="76"/>
    </row>
    <row r="127" spans="1:23" x14ac:dyDescent="0.25">
      <c r="A127" s="76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V127" s="76"/>
      <c r="W127" s="76"/>
    </row>
    <row r="128" spans="1:23" x14ac:dyDescent="0.25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V128" s="76"/>
      <c r="W128" s="76"/>
    </row>
    <row r="129" spans="1:23" x14ac:dyDescent="0.25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V129" s="76"/>
      <c r="W129" s="76"/>
    </row>
    <row r="130" spans="1:23" x14ac:dyDescent="0.25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V130" s="76"/>
      <c r="W130" s="76"/>
    </row>
    <row r="131" spans="1:23" x14ac:dyDescent="0.25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V131" s="76"/>
      <c r="W131" s="76"/>
    </row>
    <row r="132" spans="1:23" x14ac:dyDescent="0.25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V132" s="76"/>
      <c r="W132" s="76"/>
    </row>
    <row r="133" spans="1:23" x14ac:dyDescent="0.25">
      <c r="A133" s="76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V133" s="76"/>
      <c r="W133" s="76"/>
    </row>
    <row r="134" spans="1:23" x14ac:dyDescent="0.25">
      <c r="A134" s="76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V134" s="76"/>
      <c r="W134" s="76"/>
    </row>
    <row r="135" spans="1:23" x14ac:dyDescent="0.25">
      <c r="A135" s="76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V135" s="76"/>
      <c r="W135" s="76"/>
    </row>
    <row r="136" spans="1:23" x14ac:dyDescent="0.25">
      <c r="A136" s="76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V136" s="76"/>
      <c r="W136" s="76"/>
    </row>
    <row r="137" spans="1:23" x14ac:dyDescent="0.25">
      <c r="A137" s="76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V137" s="76"/>
      <c r="W137" s="76"/>
    </row>
    <row r="138" spans="1:23" x14ac:dyDescent="0.25">
      <c r="A138" s="76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V138" s="76"/>
      <c r="W138" s="76"/>
    </row>
    <row r="139" spans="1:23" x14ac:dyDescent="0.25">
      <c r="A139" s="76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V139" s="76"/>
      <c r="W139" s="76"/>
    </row>
    <row r="140" spans="1:23" x14ac:dyDescent="0.25">
      <c r="A140" s="76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V140" s="76"/>
      <c r="W140" s="76"/>
    </row>
    <row r="141" spans="1:23" x14ac:dyDescent="0.25">
      <c r="A141" s="76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V141" s="76"/>
      <c r="W141" s="76"/>
    </row>
    <row r="142" spans="1:23" x14ac:dyDescent="0.25">
      <c r="A142" s="76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V142" s="76"/>
      <c r="W142" s="76"/>
    </row>
    <row r="143" spans="1:23" x14ac:dyDescent="0.25">
      <c r="A143" s="76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V143" s="76"/>
      <c r="W143" s="76"/>
    </row>
    <row r="144" spans="1:23" x14ac:dyDescent="0.25">
      <c r="A144" s="76"/>
      <c r="B144" s="76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V144" s="76"/>
      <c r="W144" s="76"/>
    </row>
    <row r="145" spans="1:23" x14ac:dyDescent="0.25">
      <c r="A145" s="76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V145" s="76"/>
      <c r="W145" s="76"/>
    </row>
    <row r="146" spans="1:23" x14ac:dyDescent="0.25">
      <c r="A146" s="76"/>
      <c r="B146" s="76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V146" s="76"/>
      <c r="W146" s="76"/>
    </row>
    <row r="147" spans="1:23" x14ac:dyDescent="0.25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V147" s="76"/>
      <c r="W147" s="76"/>
    </row>
    <row r="148" spans="1:23" x14ac:dyDescent="0.25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V148" s="76"/>
      <c r="W148" s="76"/>
    </row>
    <row r="149" spans="1:23" x14ac:dyDescent="0.25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V149" s="76"/>
      <c r="W149" s="76"/>
    </row>
    <row r="150" spans="1:23" x14ac:dyDescent="0.25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V150" s="76"/>
      <c r="W150" s="76"/>
    </row>
    <row r="151" spans="1:23" x14ac:dyDescent="0.25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V151" s="76"/>
      <c r="W151" s="76"/>
    </row>
    <row r="152" spans="1:23" x14ac:dyDescent="0.25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V152" s="76"/>
      <c r="W152" s="76"/>
    </row>
    <row r="153" spans="1:23" x14ac:dyDescent="0.25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V153" s="76"/>
      <c r="W153" s="76"/>
    </row>
    <row r="154" spans="1:23" x14ac:dyDescent="0.25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V154" s="76"/>
      <c r="W154" s="76"/>
    </row>
    <row r="155" spans="1:23" x14ac:dyDescent="0.2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V155" s="76"/>
      <c r="W155" s="76"/>
    </row>
    <row r="156" spans="1:23" x14ac:dyDescent="0.25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V156" s="76"/>
      <c r="W156" s="76"/>
    </row>
    <row r="157" spans="1:23" x14ac:dyDescent="0.25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V157" s="76"/>
      <c r="W157" s="76"/>
    </row>
    <row r="158" spans="1:23" x14ac:dyDescent="0.25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V158" s="76"/>
      <c r="W158" s="76"/>
    </row>
    <row r="159" spans="1:23" x14ac:dyDescent="0.25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V159" s="76"/>
      <c r="W159" s="76"/>
    </row>
    <row r="160" spans="1:23" x14ac:dyDescent="0.25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V160" s="76"/>
      <c r="W160" s="76"/>
    </row>
    <row r="161" spans="1:23" x14ac:dyDescent="0.25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V161" s="76"/>
      <c r="W161" s="76"/>
    </row>
    <row r="162" spans="1:23" x14ac:dyDescent="0.25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V162" s="76"/>
      <c r="W162" s="76"/>
    </row>
    <row r="163" spans="1:23" x14ac:dyDescent="0.25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V163" s="76"/>
      <c r="W163" s="76"/>
    </row>
    <row r="164" spans="1:23" x14ac:dyDescent="0.25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V164" s="76"/>
      <c r="W164" s="76"/>
    </row>
    <row r="165" spans="1:23" x14ac:dyDescent="0.2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V165" s="76"/>
      <c r="W165" s="76"/>
    </row>
    <row r="166" spans="1:23" x14ac:dyDescent="0.25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V166" s="76"/>
      <c r="W166" s="76"/>
    </row>
    <row r="167" spans="1:23" x14ac:dyDescent="0.25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V167" s="76"/>
      <c r="W167" s="76"/>
    </row>
    <row r="168" spans="1:23" x14ac:dyDescent="0.25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V168" s="76"/>
      <c r="W168" s="76"/>
    </row>
    <row r="169" spans="1:23" x14ac:dyDescent="0.25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V169" s="76"/>
      <c r="W169" s="76"/>
    </row>
    <row r="170" spans="1:23" x14ac:dyDescent="0.25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V170" s="76"/>
      <c r="W170" s="76"/>
    </row>
    <row r="171" spans="1:23" x14ac:dyDescent="0.25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V171" s="76"/>
      <c r="W171" s="76"/>
    </row>
    <row r="172" spans="1:23" x14ac:dyDescent="0.25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V172" s="76"/>
      <c r="W172" s="76"/>
    </row>
    <row r="173" spans="1:23" x14ac:dyDescent="0.25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V173" s="76"/>
      <c r="W173" s="76"/>
    </row>
    <row r="174" spans="1:23" x14ac:dyDescent="0.25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V174" s="76"/>
      <c r="W174" s="76"/>
    </row>
    <row r="175" spans="1:23" x14ac:dyDescent="0.2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V175" s="76"/>
      <c r="W175" s="76"/>
    </row>
    <row r="176" spans="1:23" x14ac:dyDescent="0.25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V176" s="76"/>
      <c r="W176" s="76"/>
    </row>
    <row r="177" spans="1:23" x14ac:dyDescent="0.25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V177" s="76"/>
      <c r="W177" s="76"/>
    </row>
    <row r="178" spans="1:23" x14ac:dyDescent="0.25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V178" s="76"/>
      <c r="W178" s="76"/>
    </row>
    <row r="179" spans="1:23" x14ac:dyDescent="0.25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V179" s="76"/>
      <c r="W179" s="76"/>
    </row>
    <row r="180" spans="1:23" x14ac:dyDescent="0.25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V180" s="76"/>
      <c r="W180" s="76"/>
    </row>
    <row r="181" spans="1:23" x14ac:dyDescent="0.25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V181" s="76"/>
      <c r="W181" s="76"/>
    </row>
    <row r="182" spans="1:23" x14ac:dyDescent="0.25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V182" s="76"/>
      <c r="W182" s="76"/>
    </row>
    <row r="183" spans="1:23" x14ac:dyDescent="0.25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V183" s="76"/>
      <c r="W183" s="76"/>
    </row>
    <row r="184" spans="1:23" x14ac:dyDescent="0.25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V184" s="76"/>
      <c r="W184" s="76"/>
    </row>
    <row r="185" spans="1:23" x14ac:dyDescent="0.2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V185" s="76"/>
      <c r="W185" s="76"/>
    </row>
    <row r="186" spans="1:23" x14ac:dyDescent="0.25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V186" s="76"/>
      <c r="W186" s="76"/>
    </row>
    <row r="187" spans="1:23" x14ac:dyDescent="0.25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V187" s="76"/>
      <c r="W187" s="76"/>
    </row>
    <row r="188" spans="1:23" x14ac:dyDescent="0.25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V188" s="76"/>
      <c r="W188" s="76"/>
    </row>
    <row r="189" spans="1:23" x14ac:dyDescent="0.25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V189" s="76"/>
      <c r="W189" s="76"/>
    </row>
    <row r="190" spans="1:23" x14ac:dyDescent="0.25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V190" s="76"/>
      <c r="W190" s="76"/>
    </row>
    <row r="191" spans="1:23" x14ac:dyDescent="0.25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V191" s="76"/>
      <c r="W191" s="76"/>
    </row>
    <row r="192" spans="1:23" x14ac:dyDescent="0.25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V192" s="76"/>
      <c r="W192" s="76"/>
    </row>
    <row r="193" spans="1:23" x14ac:dyDescent="0.25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V193" s="76"/>
      <c r="W193" s="76"/>
    </row>
    <row r="194" spans="1:23" x14ac:dyDescent="0.25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V194" s="76"/>
      <c r="W194" s="76"/>
    </row>
    <row r="195" spans="1:23" x14ac:dyDescent="0.2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V195" s="76"/>
      <c r="W195" s="76"/>
    </row>
    <row r="196" spans="1:23" x14ac:dyDescent="0.25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V196" s="76"/>
      <c r="W196" s="76"/>
    </row>
    <row r="197" spans="1:23" x14ac:dyDescent="0.25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V197" s="76"/>
      <c r="W197" s="76"/>
    </row>
    <row r="198" spans="1:23" x14ac:dyDescent="0.25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V198" s="76"/>
      <c r="W198" s="76"/>
    </row>
    <row r="199" spans="1:23" x14ac:dyDescent="0.25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V199" s="76"/>
      <c r="W199" s="76"/>
    </row>
    <row r="200" spans="1:23" x14ac:dyDescent="0.25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V200" s="76"/>
      <c r="W200" s="76"/>
    </row>
    <row r="201" spans="1:23" x14ac:dyDescent="0.25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V201" s="76"/>
      <c r="W201" s="76"/>
    </row>
    <row r="202" spans="1:23" x14ac:dyDescent="0.25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V202" s="76"/>
      <c r="W202" s="76"/>
    </row>
    <row r="203" spans="1:23" x14ac:dyDescent="0.25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V203" s="76"/>
      <c r="W203" s="76"/>
    </row>
    <row r="204" spans="1:23" x14ac:dyDescent="0.25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V204" s="76"/>
      <c r="W204" s="76"/>
    </row>
    <row r="205" spans="1:23" x14ac:dyDescent="0.2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V205" s="76"/>
      <c r="W205" s="76"/>
    </row>
    <row r="206" spans="1:23" x14ac:dyDescent="0.25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V206" s="76"/>
      <c r="W206" s="76"/>
    </row>
    <row r="207" spans="1:23" x14ac:dyDescent="0.25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V207" s="76"/>
      <c r="W207" s="76"/>
    </row>
    <row r="208" spans="1:23" x14ac:dyDescent="0.25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V208" s="76"/>
      <c r="W208" s="76"/>
    </row>
    <row r="209" spans="1:23" x14ac:dyDescent="0.25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V209" s="76"/>
      <c r="W209" s="76"/>
    </row>
    <row r="210" spans="1:23" x14ac:dyDescent="0.25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V210" s="76"/>
      <c r="W210" s="76"/>
    </row>
    <row r="211" spans="1:23" x14ac:dyDescent="0.25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V211" s="76"/>
      <c r="W211" s="76"/>
    </row>
    <row r="212" spans="1:23" x14ac:dyDescent="0.25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V212" s="76"/>
      <c r="W212" s="76"/>
    </row>
    <row r="213" spans="1:23" x14ac:dyDescent="0.25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V213" s="76"/>
      <c r="W213" s="76"/>
    </row>
    <row r="214" spans="1:23" x14ac:dyDescent="0.25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V214" s="76"/>
      <c r="W214" s="76"/>
    </row>
    <row r="215" spans="1:23" x14ac:dyDescent="0.2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V215" s="76"/>
      <c r="W215" s="76"/>
    </row>
    <row r="216" spans="1:23" x14ac:dyDescent="0.25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V216" s="76"/>
      <c r="W216" s="76"/>
    </row>
    <row r="217" spans="1:23" x14ac:dyDescent="0.25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V217" s="76"/>
      <c r="W217" s="76"/>
    </row>
    <row r="218" spans="1:23" x14ac:dyDescent="0.25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V218" s="76"/>
      <c r="W218" s="76"/>
    </row>
    <row r="219" spans="1:23" x14ac:dyDescent="0.25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V219" s="76"/>
      <c r="W219" s="76"/>
    </row>
    <row r="220" spans="1:23" x14ac:dyDescent="0.25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V220" s="76"/>
      <c r="W220" s="76"/>
    </row>
    <row r="221" spans="1:23" x14ac:dyDescent="0.25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V221" s="76"/>
      <c r="W221" s="76"/>
    </row>
    <row r="222" spans="1:23" x14ac:dyDescent="0.25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V222" s="76"/>
      <c r="W222" s="76"/>
    </row>
    <row r="223" spans="1:23" x14ac:dyDescent="0.25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V223" s="76"/>
      <c r="W223" s="76"/>
    </row>
    <row r="224" spans="1:23" x14ac:dyDescent="0.25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V224" s="76"/>
      <c r="W224" s="76"/>
    </row>
    <row r="225" spans="1:23" x14ac:dyDescent="0.2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V225" s="76"/>
      <c r="W225" s="76"/>
    </row>
    <row r="226" spans="1:23" x14ac:dyDescent="0.25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V226" s="76"/>
      <c r="W226" s="76"/>
    </row>
    <row r="227" spans="1:23" x14ac:dyDescent="0.25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V227" s="76"/>
      <c r="W227" s="76"/>
    </row>
    <row r="228" spans="1:23" x14ac:dyDescent="0.25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V228" s="76"/>
      <c r="W228" s="76"/>
    </row>
    <row r="229" spans="1:23" x14ac:dyDescent="0.25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V229" s="76"/>
      <c r="W229" s="76"/>
    </row>
    <row r="230" spans="1:23" x14ac:dyDescent="0.25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V230" s="76"/>
      <c r="W230" s="76"/>
    </row>
    <row r="231" spans="1:23" x14ac:dyDescent="0.25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V231" s="76"/>
      <c r="W231" s="76"/>
    </row>
    <row r="232" spans="1:23" x14ac:dyDescent="0.25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V232" s="76"/>
      <c r="W232" s="76"/>
    </row>
    <row r="233" spans="1:23" x14ac:dyDescent="0.25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V233" s="76"/>
      <c r="W233" s="76"/>
    </row>
    <row r="234" spans="1:23" x14ac:dyDescent="0.25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V234" s="76"/>
      <c r="W234" s="76"/>
    </row>
    <row r="235" spans="1:23" x14ac:dyDescent="0.2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V235" s="76"/>
      <c r="W235" s="76"/>
    </row>
    <row r="236" spans="1:23" x14ac:dyDescent="0.25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V236" s="76"/>
      <c r="W236" s="76"/>
    </row>
    <row r="237" spans="1:23" x14ac:dyDescent="0.25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V237" s="76"/>
      <c r="W237" s="76"/>
    </row>
    <row r="238" spans="1:23" x14ac:dyDescent="0.25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V238" s="76"/>
      <c r="W238" s="76"/>
    </row>
    <row r="239" spans="1:23" x14ac:dyDescent="0.25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V239" s="76"/>
      <c r="W239" s="76"/>
    </row>
    <row r="240" spans="1:23" x14ac:dyDescent="0.25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V240" s="76"/>
      <c r="W240" s="76"/>
    </row>
    <row r="241" spans="1:23" x14ac:dyDescent="0.25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V241" s="76"/>
      <c r="W241" s="76"/>
    </row>
    <row r="242" spans="1:23" x14ac:dyDescent="0.25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V242" s="76"/>
      <c r="W242" s="76"/>
    </row>
    <row r="243" spans="1:23" x14ac:dyDescent="0.25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V243" s="76"/>
      <c r="W243" s="76"/>
    </row>
    <row r="244" spans="1:23" x14ac:dyDescent="0.25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V244" s="76"/>
      <c r="W244" s="76"/>
    </row>
    <row r="245" spans="1:23" x14ac:dyDescent="0.2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V245" s="76"/>
      <c r="W245" s="76"/>
    </row>
    <row r="246" spans="1:23" x14ac:dyDescent="0.25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V246" s="76"/>
      <c r="W246" s="76"/>
    </row>
    <row r="247" spans="1:23" x14ac:dyDescent="0.25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V247" s="76"/>
      <c r="W247" s="76"/>
    </row>
    <row r="248" spans="1:23" x14ac:dyDescent="0.25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V248" s="76"/>
      <c r="W248" s="76"/>
    </row>
    <row r="249" spans="1:23" x14ac:dyDescent="0.25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V249" s="76"/>
      <c r="W249" s="76"/>
    </row>
    <row r="250" spans="1:23" x14ac:dyDescent="0.25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V250" s="76"/>
      <c r="W250" s="76"/>
    </row>
    <row r="251" spans="1:23" x14ac:dyDescent="0.25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V251" s="76"/>
      <c r="W251" s="76"/>
    </row>
    <row r="252" spans="1:23" x14ac:dyDescent="0.25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V252" s="76"/>
      <c r="W252" s="76"/>
    </row>
    <row r="253" spans="1:23" x14ac:dyDescent="0.25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V253" s="76"/>
      <c r="W253" s="76"/>
    </row>
    <row r="254" spans="1:23" x14ac:dyDescent="0.25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V254" s="76"/>
      <c r="W254" s="76"/>
    </row>
    <row r="255" spans="1:23" x14ac:dyDescent="0.2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V255" s="76"/>
      <c r="W255" s="76"/>
    </row>
    <row r="256" spans="1:23" x14ac:dyDescent="0.25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V256" s="76"/>
      <c r="W256" s="76"/>
    </row>
    <row r="257" spans="1:23" x14ac:dyDescent="0.25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V257" s="76"/>
      <c r="W257" s="76"/>
    </row>
    <row r="258" spans="1:23" x14ac:dyDescent="0.25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V258" s="76"/>
      <c r="W258" s="76"/>
    </row>
    <row r="259" spans="1:23" x14ac:dyDescent="0.25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V259" s="76"/>
      <c r="W259" s="76"/>
    </row>
    <row r="260" spans="1:23" x14ac:dyDescent="0.25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V260" s="76"/>
      <c r="W260" s="76"/>
    </row>
    <row r="261" spans="1:23" x14ac:dyDescent="0.25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V261" s="76"/>
      <c r="W261" s="76"/>
    </row>
    <row r="262" spans="1:23" x14ac:dyDescent="0.25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V262" s="76"/>
      <c r="W262" s="76"/>
    </row>
    <row r="263" spans="1:23" x14ac:dyDescent="0.25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V263" s="76"/>
      <c r="W263" s="76"/>
    </row>
    <row r="264" spans="1:23" x14ac:dyDescent="0.25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V264" s="76"/>
      <c r="W264" s="76"/>
    </row>
    <row r="265" spans="1:23" x14ac:dyDescent="0.2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V265" s="76"/>
      <c r="W265" s="76"/>
    </row>
    <row r="266" spans="1:23" x14ac:dyDescent="0.25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V266" s="76"/>
      <c r="W266" s="76"/>
    </row>
    <row r="267" spans="1:23" x14ac:dyDescent="0.25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V267" s="76"/>
      <c r="W267" s="76"/>
    </row>
    <row r="268" spans="1:23" x14ac:dyDescent="0.25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V268" s="76"/>
      <c r="W268" s="76"/>
    </row>
    <row r="269" spans="1:23" x14ac:dyDescent="0.25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V269" s="76"/>
      <c r="W269" s="76"/>
    </row>
    <row r="270" spans="1:23" x14ac:dyDescent="0.25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V270" s="76"/>
      <c r="W270" s="76"/>
    </row>
    <row r="271" spans="1:23" x14ac:dyDescent="0.25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V271" s="76"/>
      <c r="W271" s="76"/>
    </row>
    <row r="272" spans="1:23" x14ac:dyDescent="0.25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V272" s="76"/>
      <c r="W272" s="76"/>
    </row>
    <row r="273" spans="1:23" x14ac:dyDescent="0.25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V273" s="76"/>
      <c r="W273" s="76"/>
    </row>
    <row r="274" spans="1:23" x14ac:dyDescent="0.25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V274" s="76"/>
      <c r="W274" s="76"/>
    </row>
    <row r="275" spans="1:23" x14ac:dyDescent="0.2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V275" s="76"/>
      <c r="W275" s="76"/>
    </row>
    <row r="276" spans="1:23" x14ac:dyDescent="0.25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V276" s="76"/>
      <c r="W276" s="76"/>
    </row>
    <row r="277" spans="1:23" x14ac:dyDescent="0.25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V277" s="76"/>
      <c r="W277" s="76"/>
    </row>
    <row r="278" spans="1:23" x14ac:dyDescent="0.25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V278" s="76"/>
      <c r="W278" s="76"/>
    </row>
    <row r="279" spans="1:23" x14ac:dyDescent="0.25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V279" s="76"/>
      <c r="W279" s="76"/>
    </row>
    <row r="280" spans="1:23" x14ac:dyDescent="0.25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V280" s="76"/>
      <c r="W280" s="76"/>
    </row>
    <row r="281" spans="1:23" x14ac:dyDescent="0.25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V281" s="76"/>
      <c r="W281" s="76"/>
    </row>
    <row r="282" spans="1:23" x14ac:dyDescent="0.25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V282" s="76"/>
      <c r="W282" s="76"/>
    </row>
    <row r="283" spans="1:23" x14ac:dyDescent="0.25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V283" s="76"/>
      <c r="W283" s="76"/>
    </row>
    <row r="284" spans="1:23" x14ac:dyDescent="0.25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V284" s="76"/>
      <c r="W284" s="76"/>
    </row>
    <row r="285" spans="1:23" x14ac:dyDescent="0.2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V285" s="76"/>
      <c r="W285" s="76"/>
    </row>
    <row r="286" spans="1:23" x14ac:dyDescent="0.25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V286" s="76"/>
      <c r="W286" s="76"/>
    </row>
    <row r="287" spans="1:23" x14ac:dyDescent="0.25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V287" s="76"/>
      <c r="W287" s="76"/>
    </row>
    <row r="288" spans="1:23" x14ac:dyDescent="0.25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V288" s="76"/>
      <c r="W288" s="76"/>
    </row>
    <row r="289" spans="1:23" x14ac:dyDescent="0.25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V289" s="76"/>
      <c r="W289" s="76"/>
    </row>
    <row r="290" spans="1:23" x14ac:dyDescent="0.25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V290" s="76"/>
      <c r="W290" s="76"/>
    </row>
    <row r="291" spans="1:23" x14ac:dyDescent="0.25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V291" s="76"/>
      <c r="W291" s="76"/>
    </row>
    <row r="292" spans="1:23" x14ac:dyDescent="0.25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V292" s="76"/>
      <c r="W292" s="76"/>
    </row>
    <row r="293" spans="1:23" x14ac:dyDescent="0.25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V293" s="76"/>
      <c r="W293" s="76"/>
    </row>
    <row r="294" spans="1:23" x14ac:dyDescent="0.25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V294" s="76"/>
      <c r="W294" s="76"/>
    </row>
    <row r="295" spans="1:23" x14ac:dyDescent="0.2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V295" s="76"/>
      <c r="W295" s="76"/>
    </row>
    <row r="296" spans="1:23" x14ac:dyDescent="0.25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V296" s="76"/>
      <c r="W296" s="76"/>
    </row>
    <row r="297" spans="1:23" x14ac:dyDescent="0.25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V297" s="76"/>
      <c r="W297" s="76"/>
    </row>
    <row r="298" spans="1:23" x14ac:dyDescent="0.25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V298" s="76"/>
      <c r="W298" s="76"/>
    </row>
    <row r="299" spans="1:23" x14ac:dyDescent="0.25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V299" s="76"/>
      <c r="W299" s="76"/>
    </row>
    <row r="300" spans="1:23" x14ac:dyDescent="0.25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V300" s="76"/>
      <c r="W300" s="76"/>
    </row>
    <row r="301" spans="1:23" x14ac:dyDescent="0.25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V301" s="76"/>
      <c r="W301" s="76"/>
    </row>
    <row r="302" spans="1:23" x14ac:dyDescent="0.25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V302" s="76"/>
      <c r="W302" s="76"/>
    </row>
    <row r="303" spans="1:23" x14ac:dyDescent="0.25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V303" s="76"/>
      <c r="W303" s="76"/>
    </row>
    <row r="304" spans="1:23" x14ac:dyDescent="0.25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V304" s="76"/>
      <c r="W304" s="76"/>
    </row>
    <row r="305" spans="1:23" x14ac:dyDescent="0.2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V305" s="76"/>
      <c r="W305" s="76"/>
    </row>
    <row r="306" spans="1:23" x14ac:dyDescent="0.25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V306" s="76"/>
      <c r="W306" s="76"/>
    </row>
    <row r="307" spans="1:23" x14ac:dyDescent="0.25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V307" s="76"/>
      <c r="W307" s="76"/>
    </row>
    <row r="308" spans="1:23" x14ac:dyDescent="0.25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V308" s="76"/>
      <c r="W308" s="76"/>
    </row>
    <row r="309" spans="1:23" x14ac:dyDescent="0.25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V309" s="76"/>
      <c r="W309" s="76"/>
    </row>
    <row r="310" spans="1:23" x14ac:dyDescent="0.25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V310" s="76"/>
      <c r="W310" s="76"/>
    </row>
    <row r="311" spans="1:23" x14ac:dyDescent="0.25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V311" s="76"/>
      <c r="W311" s="76"/>
    </row>
    <row r="312" spans="1:23" x14ac:dyDescent="0.25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V312" s="76"/>
      <c r="W312" s="76"/>
    </row>
    <row r="313" spans="1:23" x14ac:dyDescent="0.25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V313" s="76"/>
      <c r="W313" s="76"/>
    </row>
    <row r="314" spans="1:23" x14ac:dyDescent="0.25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V314" s="76"/>
      <c r="W314" s="76"/>
    </row>
    <row r="315" spans="1:23" x14ac:dyDescent="0.2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V315" s="76"/>
      <c r="W315" s="76"/>
    </row>
    <row r="316" spans="1:23" x14ac:dyDescent="0.25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V316" s="76"/>
      <c r="W316" s="76"/>
    </row>
    <row r="317" spans="1:23" x14ac:dyDescent="0.25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V317" s="76"/>
      <c r="W317" s="76"/>
    </row>
    <row r="318" spans="1:23" x14ac:dyDescent="0.25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V318" s="76"/>
      <c r="W318" s="76"/>
    </row>
    <row r="319" spans="1:23" x14ac:dyDescent="0.25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V319" s="76"/>
      <c r="W319" s="76"/>
    </row>
    <row r="320" spans="1:23" x14ac:dyDescent="0.25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V320" s="76"/>
      <c r="W320" s="76"/>
    </row>
    <row r="321" spans="1:23" x14ac:dyDescent="0.25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V321" s="76"/>
      <c r="W321" s="76"/>
    </row>
    <row r="322" spans="1:23" x14ac:dyDescent="0.25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V322" s="76"/>
      <c r="W322" s="76"/>
    </row>
    <row r="323" spans="1:23" x14ac:dyDescent="0.25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V323" s="76"/>
      <c r="W323" s="76"/>
    </row>
    <row r="324" spans="1:23" x14ac:dyDescent="0.25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V324" s="76"/>
      <c r="W324" s="76"/>
    </row>
    <row r="325" spans="1:23" x14ac:dyDescent="0.2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V325" s="76"/>
      <c r="W325" s="76"/>
    </row>
    <row r="326" spans="1:23" x14ac:dyDescent="0.25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V326" s="76"/>
      <c r="W326" s="76"/>
    </row>
    <row r="327" spans="1:23" x14ac:dyDescent="0.25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V327" s="76"/>
      <c r="W327" s="76"/>
    </row>
    <row r="328" spans="1:23" x14ac:dyDescent="0.25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V328" s="76"/>
      <c r="W328" s="76"/>
    </row>
    <row r="329" spans="1:23" x14ac:dyDescent="0.25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V329" s="76"/>
      <c r="W329" s="76"/>
    </row>
    <row r="330" spans="1:23" x14ac:dyDescent="0.25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V330" s="76"/>
      <c r="W330" s="76"/>
    </row>
    <row r="331" spans="1:23" x14ac:dyDescent="0.25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V331" s="76"/>
      <c r="W331" s="76"/>
    </row>
    <row r="332" spans="1:23" x14ac:dyDescent="0.25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V332" s="76"/>
      <c r="W332" s="76"/>
    </row>
    <row r="333" spans="1:23" x14ac:dyDescent="0.25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V333" s="76"/>
      <c r="W333" s="76"/>
    </row>
    <row r="334" spans="1:23" x14ac:dyDescent="0.25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V334" s="76"/>
      <c r="W334" s="76"/>
    </row>
    <row r="335" spans="1:23" x14ac:dyDescent="0.2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V335" s="76"/>
      <c r="W335" s="76"/>
    </row>
    <row r="336" spans="1:23" x14ac:dyDescent="0.25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V336" s="76"/>
      <c r="W336" s="76"/>
    </row>
    <row r="337" spans="1:23" x14ac:dyDescent="0.25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V337" s="76"/>
      <c r="W337" s="76"/>
    </row>
    <row r="338" spans="1:23" x14ac:dyDescent="0.25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V338" s="76"/>
      <c r="W338" s="76"/>
    </row>
    <row r="339" spans="1:23" x14ac:dyDescent="0.25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V339" s="76"/>
      <c r="W339" s="76"/>
    </row>
    <row r="340" spans="1:23" x14ac:dyDescent="0.25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V340" s="76"/>
      <c r="W340" s="76"/>
    </row>
    <row r="341" spans="1:23" x14ac:dyDescent="0.25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V341" s="76"/>
      <c r="W341" s="76"/>
    </row>
    <row r="342" spans="1:23" x14ac:dyDescent="0.25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V342" s="76"/>
      <c r="W342" s="76"/>
    </row>
    <row r="343" spans="1:23" x14ac:dyDescent="0.25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V343" s="76"/>
      <c r="W343" s="76"/>
    </row>
    <row r="344" spans="1:23" x14ac:dyDescent="0.25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V344" s="76"/>
      <c r="W344" s="76"/>
    </row>
    <row r="345" spans="1:23" x14ac:dyDescent="0.2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V345" s="76"/>
      <c r="W345" s="76"/>
    </row>
    <row r="346" spans="1:23" x14ac:dyDescent="0.25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V346" s="76"/>
      <c r="W346" s="76"/>
    </row>
    <row r="347" spans="1:23" x14ac:dyDescent="0.25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V347" s="76"/>
      <c r="W347" s="76"/>
    </row>
    <row r="348" spans="1:23" x14ac:dyDescent="0.25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V348" s="76"/>
      <c r="W348" s="76"/>
    </row>
    <row r="349" spans="1:23" x14ac:dyDescent="0.25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V349" s="76"/>
      <c r="W349" s="76"/>
    </row>
    <row r="350" spans="1:23" x14ac:dyDescent="0.25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V350" s="76"/>
      <c r="W350" s="76"/>
    </row>
    <row r="351" spans="1:23" x14ac:dyDescent="0.25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V351" s="76"/>
      <c r="W351" s="76"/>
    </row>
    <row r="352" spans="1:23" x14ac:dyDescent="0.25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V352" s="76"/>
      <c r="W352" s="76"/>
    </row>
    <row r="353" spans="1:23" x14ac:dyDescent="0.25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V353" s="76"/>
      <c r="W353" s="76"/>
    </row>
    <row r="354" spans="1:23" x14ac:dyDescent="0.25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V354" s="76"/>
      <c r="W354" s="76"/>
    </row>
    <row r="355" spans="1:23" x14ac:dyDescent="0.2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V355" s="76"/>
      <c r="W355" s="76"/>
    </row>
    <row r="356" spans="1:23" x14ac:dyDescent="0.25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V356" s="76"/>
      <c r="W356" s="76"/>
    </row>
    <row r="357" spans="1:23" x14ac:dyDescent="0.25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V357" s="76"/>
      <c r="W357" s="76"/>
    </row>
    <row r="358" spans="1:23" x14ac:dyDescent="0.25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V358" s="76"/>
      <c r="W358" s="76"/>
    </row>
    <row r="359" spans="1:23" x14ac:dyDescent="0.25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V359" s="76"/>
      <c r="W359" s="76"/>
    </row>
    <row r="360" spans="1:23" x14ac:dyDescent="0.25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V360" s="76"/>
      <c r="W360" s="76"/>
    </row>
    <row r="361" spans="1:23" x14ac:dyDescent="0.25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V361" s="76"/>
      <c r="W361" s="76"/>
    </row>
    <row r="362" spans="1:23" x14ac:dyDescent="0.25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V362" s="76"/>
      <c r="W362" s="76"/>
    </row>
    <row r="363" spans="1:23" x14ac:dyDescent="0.25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V363" s="76"/>
      <c r="W363" s="76"/>
    </row>
    <row r="364" spans="1:23" x14ac:dyDescent="0.25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V364" s="76"/>
      <c r="W364" s="76"/>
    </row>
    <row r="365" spans="1:23" x14ac:dyDescent="0.2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V365" s="76"/>
      <c r="W365" s="76"/>
    </row>
    <row r="366" spans="1:23" x14ac:dyDescent="0.25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V366" s="76"/>
      <c r="W366" s="76"/>
    </row>
    <row r="367" spans="1:23" x14ac:dyDescent="0.25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V367" s="76"/>
      <c r="W367" s="76"/>
    </row>
    <row r="368" spans="1:23" x14ac:dyDescent="0.25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V368" s="76"/>
      <c r="W368" s="76"/>
    </row>
    <row r="369" spans="1:23" x14ac:dyDescent="0.25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V369" s="76"/>
      <c r="W369" s="76"/>
    </row>
    <row r="370" spans="1:23" x14ac:dyDescent="0.25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V370" s="76"/>
      <c r="W370" s="76"/>
    </row>
    <row r="371" spans="1:23" x14ac:dyDescent="0.25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V371" s="76"/>
      <c r="W371" s="76"/>
    </row>
    <row r="372" spans="1:23" x14ac:dyDescent="0.25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V372" s="76"/>
      <c r="W372" s="76"/>
    </row>
    <row r="373" spans="1:23" x14ac:dyDescent="0.25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V373" s="76"/>
      <c r="W373" s="76"/>
    </row>
    <row r="374" spans="1:23" x14ac:dyDescent="0.25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V374" s="76"/>
      <c r="W374" s="76"/>
    </row>
    <row r="375" spans="1:23" x14ac:dyDescent="0.2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V375" s="76"/>
      <c r="W375" s="76"/>
    </row>
    <row r="376" spans="1:23" x14ac:dyDescent="0.25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V376" s="76"/>
      <c r="W376" s="76"/>
    </row>
    <row r="377" spans="1:23" x14ac:dyDescent="0.25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V377" s="76"/>
      <c r="W377" s="76"/>
    </row>
    <row r="378" spans="1:23" x14ac:dyDescent="0.25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V378" s="76"/>
      <c r="W378" s="76"/>
    </row>
    <row r="379" spans="1:23" x14ac:dyDescent="0.25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V379" s="76"/>
      <c r="W379" s="76"/>
    </row>
    <row r="380" spans="1:23" x14ac:dyDescent="0.25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V380" s="76"/>
      <c r="W380" s="76"/>
    </row>
    <row r="381" spans="1:23" x14ac:dyDescent="0.25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V381" s="76"/>
      <c r="W381" s="76"/>
    </row>
    <row r="382" spans="1:23" x14ac:dyDescent="0.25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V382" s="76"/>
      <c r="W382" s="76"/>
    </row>
    <row r="383" spans="1:23" x14ac:dyDescent="0.25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V383" s="76"/>
      <c r="W383" s="76"/>
    </row>
    <row r="384" spans="1:23" x14ac:dyDescent="0.25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V384" s="76"/>
      <c r="W384" s="76"/>
    </row>
    <row r="385" spans="1:23" x14ac:dyDescent="0.2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V385" s="76"/>
      <c r="W385" s="76"/>
    </row>
    <row r="386" spans="1:23" x14ac:dyDescent="0.25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V386" s="76"/>
      <c r="W386" s="76"/>
    </row>
    <row r="387" spans="1:23" x14ac:dyDescent="0.25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V387" s="76"/>
      <c r="W387" s="76"/>
    </row>
    <row r="388" spans="1:23" x14ac:dyDescent="0.25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V388" s="76"/>
      <c r="W388" s="76"/>
    </row>
    <row r="389" spans="1:23" x14ac:dyDescent="0.25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V389" s="76"/>
      <c r="W389" s="76"/>
    </row>
    <row r="390" spans="1:23" x14ac:dyDescent="0.25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V390" s="76"/>
      <c r="W390" s="76"/>
    </row>
    <row r="391" spans="1:23" x14ac:dyDescent="0.25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V391" s="76"/>
      <c r="W391" s="76"/>
    </row>
    <row r="392" spans="1:23" x14ac:dyDescent="0.25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V392" s="76"/>
      <c r="W392" s="76"/>
    </row>
    <row r="393" spans="1:23" x14ac:dyDescent="0.25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V393" s="76"/>
      <c r="W393" s="76"/>
    </row>
    <row r="394" spans="1:23" x14ac:dyDescent="0.25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V394" s="76"/>
      <c r="W394" s="76"/>
    </row>
    <row r="395" spans="1:23" x14ac:dyDescent="0.2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V395" s="76"/>
      <c r="W395" s="76"/>
    </row>
    <row r="396" spans="1:23" x14ac:dyDescent="0.25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V396" s="76"/>
      <c r="W396" s="76"/>
    </row>
    <row r="397" spans="1:23" x14ac:dyDescent="0.25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V397" s="76"/>
      <c r="W397" s="76"/>
    </row>
    <row r="398" spans="1:23" x14ac:dyDescent="0.25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V398" s="76"/>
      <c r="W398" s="76"/>
    </row>
    <row r="399" spans="1:23" x14ac:dyDescent="0.25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V399" s="76"/>
      <c r="W399" s="76"/>
    </row>
    <row r="400" spans="1:23" x14ac:dyDescent="0.25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V400" s="76"/>
      <c r="W400" s="76"/>
    </row>
    <row r="401" spans="1:23" x14ac:dyDescent="0.25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V401" s="76"/>
      <c r="W401" s="76"/>
    </row>
    <row r="402" spans="1:23" x14ac:dyDescent="0.25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V402" s="76"/>
      <c r="W402" s="76"/>
    </row>
    <row r="403" spans="1:23" x14ac:dyDescent="0.25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V403" s="76"/>
      <c r="W403" s="76"/>
    </row>
    <row r="404" spans="1:23" x14ac:dyDescent="0.25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V404" s="76"/>
      <c r="W404" s="76"/>
    </row>
    <row r="405" spans="1:23" x14ac:dyDescent="0.2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V405" s="76"/>
      <c r="W405" s="76"/>
    </row>
    <row r="406" spans="1:23" x14ac:dyDescent="0.25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V406" s="76"/>
      <c r="W406" s="76"/>
    </row>
    <row r="407" spans="1:23" x14ac:dyDescent="0.25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V407" s="76"/>
      <c r="W407" s="76"/>
    </row>
    <row r="408" spans="1:23" x14ac:dyDescent="0.25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V408" s="76"/>
      <c r="W408" s="76"/>
    </row>
    <row r="409" spans="1:23" x14ac:dyDescent="0.25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V409" s="76"/>
      <c r="W409" s="76"/>
    </row>
    <row r="410" spans="1:23" x14ac:dyDescent="0.25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V410" s="76"/>
      <c r="W410" s="76"/>
    </row>
    <row r="411" spans="1:23" x14ac:dyDescent="0.25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V411" s="76"/>
      <c r="W411" s="76"/>
    </row>
    <row r="412" spans="1:23" x14ac:dyDescent="0.25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V412" s="76"/>
      <c r="W412" s="76"/>
    </row>
    <row r="413" spans="1:23" x14ac:dyDescent="0.25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V413" s="76"/>
      <c r="W413" s="76"/>
    </row>
    <row r="414" spans="1:23" x14ac:dyDescent="0.25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V414" s="76"/>
      <c r="W414" s="76"/>
    </row>
    <row r="415" spans="1:23" x14ac:dyDescent="0.2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V415" s="76"/>
      <c r="W415" s="76"/>
    </row>
    <row r="416" spans="1:23" x14ac:dyDescent="0.25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V416" s="76"/>
      <c r="W416" s="76"/>
    </row>
    <row r="417" spans="1:23" x14ac:dyDescent="0.25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V417" s="76"/>
      <c r="W417" s="76"/>
    </row>
    <row r="418" spans="1:23" x14ac:dyDescent="0.25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V418" s="76"/>
      <c r="W418" s="76"/>
    </row>
    <row r="419" spans="1:23" x14ac:dyDescent="0.25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V419" s="76"/>
      <c r="W419" s="76"/>
    </row>
    <row r="420" spans="1:23" x14ac:dyDescent="0.25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V420" s="76"/>
      <c r="W420" s="76"/>
    </row>
    <row r="421" spans="1:23" x14ac:dyDescent="0.25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V421" s="76"/>
      <c r="W421" s="76"/>
    </row>
    <row r="422" spans="1:23" x14ac:dyDescent="0.25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V422" s="76"/>
      <c r="W422" s="76"/>
    </row>
    <row r="423" spans="1:23" x14ac:dyDescent="0.25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V423" s="76"/>
      <c r="W423" s="76"/>
    </row>
    <row r="424" spans="1:23" x14ac:dyDescent="0.25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V424" s="76"/>
      <c r="W424" s="76"/>
    </row>
    <row r="425" spans="1:23" x14ac:dyDescent="0.2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V425" s="76"/>
      <c r="W425" s="76"/>
    </row>
    <row r="426" spans="1:23" x14ac:dyDescent="0.25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V426" s="76"/>
      <c r="W426" s="76"/>
    </row>
    <row r="427" spans="1:23" x14ac:dyDescent="0.25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V427" s="76"/>
      <c r="W427" s="76"/>
    </row>
    <row r="428" spans="1:23" x14ac:dyDescent="0.25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V428" s="76"/>
      <c r="W428" s="76"/>
    </row>
    <row r="429" spans="1:23" x14ac:dyDescent="0.25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V429" s="76"/>
      <c r="W429" s="76"/>
    </row>
    <row r="430" spans="1:23" x14ac:dyDescent="0.25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V430" s="76"/>
      <c r="W430" s="76"/>
    </row>
    <row r="431" spans="1:23" x14ac:dyDescent="0.25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V431" s="76"/>
      <c r="W431" s="76"/>
    </row>
    <row r="432" spans="1:23" x14ac:dyDescent="0.25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V432" s="76"/>
      <c r="W432" s="76"/>
    </row>
    <row r="433" spans="1:23" x14ac:dyDescent="0.25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V433" s="76"/>
      <c r="W433" s="76"/>
    </row>
    <row r="434" spans="1:23" x14ac:dyDescent="0.25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V434" s="76"/>
      <c r="W434" s="76"/>
    </row>
    <row r="435" spans="1:23" x14ac:dyDescent="0.2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V435" s="76"/>
      <c r="W435" s="76"/>
    </row>
    <row r="436" spans="1:23" x14ac:dyDescent="0.25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V436" s="76"/>
      <c r="W436" s="76"/>
    </row>
    <row r="437" spans="1:23" x14ac:dyDescent="0.25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V437" s="76"/>
      <c r="W437" s="76"/>
    </row>
    <row r="438" spans="1:23" x14ac:dyDescent="0.25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V438" s="76"/>
      <c r="W438" s="76"/>
    </row>
    <row r="439" spans="1:23" x14ac:dyDescent="0.25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V439" s="76"/>
      <c r="W439" s="76"/>
    </row>
    <row r="440" spans="1:23" x14ac:dyDescent="0.25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V440" s="76"/>
      <c r="W440" s="76"/>
    </row>
    <row r="441" spans="1:23" x14ac:dyDescent="0.25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V441" s="76"/>
      <c r="W441" s="76"/>
    </row>
    <row r="442" spans="1:23" x14ac:dyDescent="0.25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V442" s="76"/>
      <c r="W442" s="76"/>
    </row>
    <row r="443" spans="1:23" x14ac:dyDescent="0.25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V443" s="76"/>
      <c r="W443" s="76"/>
    </row>
    <row r="444" spans="1:23" x14ac:dyDescent="0.25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V444" s="76"/>
      <c r="W444" s="76"/>
    </row>
    <row r="445" spans="1:23" x14ac:dyDescent="0.2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V445" s="76"/>
      <c r="W445" s="76"/>
    </row>
    <row r="446" spans="1:23" x14ac:dyDescent="0.25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V446" s="76"/>
      <c r="W446" s="76"/>
    </row>
    <row r="447" spans="1:23" x14ac:dyDescent="0.25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V447" s="76"/>
      <c r="W447" s="76"/>
    </row>
    <row r="448" spans="1:23" x14ac:dyDescent="0.25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V448" s="76"/>
      <c r="W448" s="76"/>
    </row>
    <row r="449" spans="1:23" x14ac:dyDescent="0.25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V449" s="76"/>
      <c r="W449" s="76"/>
    </row>
    <row r="450" spans="1:23" x14ac:dyDescent="0.25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V450" s="76"/>
      <c r="W450" s="76"/>
    </row>
    <row r="451" spans="1:23" x14ac:dyDescent="0.25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V451" s="76"/>
      <c r="W451" s="76"/>
    </row>
    <row r="452" spans="1:23" x14ac:dyDescent="0.25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V452" s="76"/>
      <c r="W452" s="76"/>
    </row>
    <row r="453" spans="1:23" x14ac:dyDescent="0.25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V453" s="76"/>
      <c r="W453" s="76"/>
    </row>
    <row r="454" spans="1:23" x14ac:dyDescent="0.25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V454" s="76"/>
      <c r="W454" s="76"/>
    </row>
    <row r="455" spans="1:23" x14ac:dyDescent="0.2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V455" s="76"/>
      <c r="W455" s="76"/>
    </row>
    <row r="456" spans="1:23" x14ac:dyDescent="0.25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V456" s="76"/>
      <c r="W456" s="76"/>
    </row>
    <row r="457" spans="1:23" x14ac:dyDescent="0.25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V457" s="76"/>
      <c r="W457" s="76"/>
    </row>
    <row r="458" spans="1:23" x14ac:dyDescent="0.25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V458" s="76"/>
      <c r="W458" s="76"/>
    </row>
    <row r="459" spans="1:23" x14ac:dyDescent="0.25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V459" s="76"/>
      <c r="W459" s="76"/>
    </row>
    <row r="460" spans="1:23" x14ac:dyDescent="0.25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V460" s="76"/>
      <c r="W460" s="76"/>
    </row>
    <row r="461" spans="1:23" x14ac:dyDescent="0.25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V461" s="76"/>
      <c r="W461" s="76"/>
    </row>
    <row r="462" spans="1:23" x14ac:dyDescent="0.25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V462" s="76"/>
      <c r="W462" s="76"/>
    </row>
    <row r="463" spans="1:23" x14ac:dyDescent="0.25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V463" s="76"/>
      <c r="W463" s="76"/>
    </row>
    <row r="464" spans="1:23" x14ac:dyDescent="0.25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V464" s="76"/>
      <c r="W464" s="76"/>
    </row>
    <row r="465" spans="1:23" x14ac:dyDescent="0.2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V465" s="76"/>
      <c r="W465" s="76"/>
    </row>
    <row r="466" spans="1:23" x14ac:dyDescent="0.25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V466" s="76"/>
      <c r="W466" s="76"/>
    </row>
    <row r="467" spans="1:23" x14ac:dyDescent="0.25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V467" s="76"/>
      <c r="W467" s="76"/>
    </row>
    <row r="468" spans="1:23" x14ac:dyDescent="0.25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V468" s="76"/>
      <c r="W468" s="76"/>
    </row>
    <row r="469" spans="1:23" x14ac:dyDescent="0.25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V469" s="76"/>
      <c r="W469" s="76"/>
    </row>
    <row r="470" spans="1:23" x14ac:dyDescent="0.25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V470" s="76"/>
      <c r="W470" s="76"/>
    </row>
    <row r="471" spans="1:23" x14ac:dyDescent="0.25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V471" s="76"/>
      <c r="W471" s="76"/>
    </row>
    <row r="472" spans="1:23" x14ac:dyDescent="0.25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V472" s="76"/>
      <c r="W472" s="76"/>
    </row>
    <row r="473" spans="1:23" x14ac:dyDescent="0.25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V473" s="76"/>
      <c r="W473" s="76"/>
    </row>
    <row r="474" spans="1:23" x14ac:dyDescent="0.25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V474" s="76"/>
      <c r="W474" s="76"/>
    </row>
    <row r="475" spans="1:23" x14ac:dyDescent="0.25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V475" s="76"/>
      <c r="W475" s="76"/>
    </row>
    <row r="476" spans="1:23" x14ac:dyDescent="0.25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V476" s="76"/>
      <c r="W476" s="76"/>
    </row>
    <row r="477" spans="1:23" x14ac:dyDescent="0.25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V477" s="76"/>
      <c r="W477" s="76"/>
    </row>
    <row r="478" spans="1:23" x14ac:dyDescent="0.25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V478" s="76"/>
      <c r="W478" s="76"/>
    </row>
    <row r="479" spans="1:23" x14ac:dyDescent="0.25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V479" s="76"/>
      <c r="W479" s="76"/>
    </row>
    <row r="480" spans="1:23" x14ac:dyDescent="0.25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V480" s="76"/>
      <c r="W480" s="76"/>
    </row>
    <row r="481" spans="1:23" x14ac:dyDescent="0.25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V481" s="76"/>
      <c r="W481" s="76"/>
    </row>
    <row r="482" spans="1:23" x14ac:dyDescent="0.25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V482" s="76"/>
      <c r="W482" s="76"/>
    </row>
    <row r="483" spans="1:23" x14ac:dyDescent="0.25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V483" s="76"/>
      <c r="W483" s="76"/>
    </row>
    <row r="484" spans="1:23" x14ac:dyDescent="0.25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V484" s="76"/>
      <c r="W484" s="76"/>
    </row>
    <row r="485" spans="1:23" x14ac:dyDescent="0.25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V485" s="76"/>
      <c r="W485" s="76"/>
    </row>
    <row r="486" spans="1:23" x14ac:dyDescent="0.25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V486" s="76"/>
      <c r="W486" s="76"/>
    </row>
    <row r="487" spans="1:23" x14ac:dyDescent="0.25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V487" s="76"/>
      <c r="W487" s="76"/>
    </row>
    <row r="488" spans="1:23" x14ac:dyDescent="0.25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V488" s="76"/>
      <c r="W488" s="76"/>
    </row>
    <row r="489" spans="1:23" x14ac:dyDescent="0.25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V489" s="76"/>
      <c r="W489" s="76"/>
    </row>
    <row r="490" spans="1:23" x14ac:dyDescent="0.25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V490" s="76"/>
      <c r="W490" s="76"/>
    </row>
    <row r="491" spans="1:23" x14ac:dyDescent="0.25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V491" s="76"/>
      <c r="W491" s="76"/>
    </row>
    <row r="492" spans="1:23" x14ac:dyDescent="0.25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V492" s="76"/>
      <c r="W492" s="76"/>
    </row>
    <row r="493" spans="1:23" x14ac:dyDescent="0.25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V493" s="76"/>
      <c r="W493" s="76"/>
    </row>
    <row r="494" spans="1:23" x14ac:dyDescent="0.25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V494" s="76"/>
      <c r="W494" s="76"/>
    </row>
    <row r="495" spans="1:23" x14ac:dyDescent="0.25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V495" s="76"/>
      <c r="W495" s="76"/>
    </row>
    <row r="496" spans="1:23" x14ac:dyDescent="0.25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V496" s="76"/>
      <c r="W496" s="76"/>
    </row>
    <row r="497" spans="1:23" x14ac:dyDescent="0.25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V497" s="76"/>
      <c r="W497" s="76"/>
    </row>
    <row r="498" spans="1:23" x14ac:dyDescent="0.25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V498" s="76"/>
      <c r="W498" s="76"/>
    </row>
    <row r="499" spans="1:23" x14ac:dyDescent="0.25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V499" s="76"/>
      <c r="W499" s="76"/>
    </row>
    <row r="500" spans="1:23" x14ac:dyDescent="0.25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V500" s="76"/>
      <c r="W500" s="76"/>
    </row>
    <row r="501" spans="1:23" x14ac:dyDescent="0.25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V501" s="76"/>
      <c r="W501" s="76"/>
    </row>
    <row r="502" spans="1:23" x14ac:dyDescent="0.25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V502" s="76"/>
      <c r="W502" s="76"/>
    </row>
    <row r="503" spans="1:23" x14ac:dyDescent="0.25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V503" s="76"/>
      <c r="W503" s="76"/>
    </row>
    <row r="504" spans="1:23" x14ac:dyDescent="0.25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V504" s="76"/>
      <c r="W504" s="76"/>
    </row>
    <row r="505" spans="1:23" x14ac:dyDescent="0.25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V505" s="76"/>
      <c r="W505" s="76"/>
    </row>
    <row r="506" spans="1:23" x14ac:dyDescent="0.25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V506" s="76"/>
      <c r="W506" s="76"/>
    </row>
    <row r="507" spans="1:23" x14ac:dyDescent="0.25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V507" s="76"/>
      <c r="W507" s="76"/>
    </row>
    <row r="508" spans="1:23" x14ac:dyDescent="0.25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V508" s="76"/>
      <c r="W508" s="76"/>
    </row>
    <row r="509" spans="1:23" x14ac:dyDescent="0.25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V509" s="76"/>
      <c r="W509" s="76"/>
    </row>
    <row r="510" spans="1:23" x14ac:dyDescent="0.25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V510" s="76"/>
      <c r="W510" s="76"/>
    </row>
    <row r="511" spans="1:23" x14ac:dyDescent="0.25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V511" s="76"/>
      <c r="W511" s="76"/>
    </row>
    <row r="512" spans="1:23" x14ac:dyDescent="0.25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V512" s="76"/>
      <c r="W512" s="76"/>
    </row>
    <row r="513" spans="1:23" x14ac:dyDescent="0.25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V513" s="76"/>
      <c r="W513" s="76"/>
    </row>
    <row r="514" spans="1:23" x14ac:dyDescent="0.25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V514" s="76"/>
      <c r="W514" s="76"/>
    </row>
    <row r="515" spans="1:23" x14ac:dyDescent="0.25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V515" s="76"/>
      <c r="W515" s="76"/>
    </row>
    <row r="516" spans="1:23" x14ac:dyDescent="0.25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V516" s="76"/>
      <c r="W516" s="76"/>
    </row>
    <row r="517" spans="1:23" x14ac:dyDescent="0.25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V517" s="76"/>
      <c r="W517" s="76"/>
    </row>
    <row r="518" spans="1:23" x14ac:dyDescent="0.25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V518" s="76"/>
      <c r="W518" s="76"/>
    </row>
    <row r="519" spans="1:23" x14ac:dyDescent="0.25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V519" s="76"/>
      <c r="W519" s="76"/>
    </row>
    <row r="520" spans="1:23" x14ac:dyDescent="0.25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V520" s="76"/>
      <c r="W520" s="76"/>
    </row>
    <row r="521" spans="1:23" x14ac:dyDescent="0.25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V521" s="76"/>
      <c r="W521" s="76"/>
    </row>
    <row r="522" spans="1:23" x14ac:dyDescent="0.25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V522" s="76"/>
      <c r="W522" s="76"/>
    </row>
    <row r="523" spans="1:23" x14ac:dyDescent="0.25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V523" s="76"/>
      <c r="W523" s="76"/>
    </row>
    <row r="524" spans="1:23" x14ac:dyDescent="0.25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V524" s="76"/>
      <c r="W524" s="76"/>
    </row>
    <row r="525" spans="1:23" x14ac:dyDescent="0.25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V525" s="76"/>
      <c r="W525" s="76"/>
    </row>
    <row r="526" spans="1:23" x14ac:dyDescent="0.25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V526" s="76"/>
      <c r="W526" s="76"/>
    </row>
    <row r="527" spans="1:23" x14ac:dyDescent="0.25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V527" s="76"/>
      <c r="W527" s="76"/>
    </row>
    <row r="528" spans="1:23" x14ac:dyDescent="0.25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V528" s="76"/>
      <c r="W528" s="76"/>
    </row>
    <row r="529" spans="1:23" x14ac:dyDescent="0.25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V529" s="76"/>
      <c r="W529" s="76"/>
    </row>
    <row r="530" spans="1:23" x14ac:dyDescent="0.25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V530" s="76"/>
      <c r="W530" s="76"/>
    </row>
    <row r="531" spans="1:23" x14ac:dyDescent="0.25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V531" s="76"/>
      <c r="W531" s="76"/>
    </row>
    <row r="532" spans="1:23" x14ac:dyDescent="0.25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V532" s="76"/>
      <c r="W532" s="76"/>
    </row>
    <row r="533" spans="1:23" x14ac:dyDescent="0.25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V533" s="76"/>
      <c r="W533" s="76"/>
    </row>
    <row r="534" spans="1:23" x14ac:dyDescent="0.25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V534" s="76"/>
      <c r="W534" s="76"/>
    </row>
    <row r="535" spans="1:23" x14ac:dyDescent="0.25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V535" s="76"/>
      <c r="W535" s="76"/>
    </row>
    <row r="536" spans="1:23" x14ac:dyDescent="0.25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V536" s="76"/>
      <c r="W536" s="76"/>
    </row>
    <row r="537" spans="1:23" x14ac:dyDescent="0.25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V537" s="76"/>
      <c r="W537" s="76"/>
    </row>
    <row r="538" spans="1:23" x14ac:dyDescent="0.25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V538" s="76"/>
      <c r="W538" s="76"/>
    </row>
    <row r="539" spans="1:23" x14ac:dyDescent="0.25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V539" s="76"/>
      <c r="W539" s="76"/>
    </row>
    <row r="540" spans="1:23" x14ac:dyDescent="0.25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V540" s="76"/>
      <c r="W540" s="76"/>
    </row>
    <row r="541" spans="1:23" x14ac:dyDescent="0.25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V541" s="76"/>
      <c r="W541" s="76"/>
    </row>
    <row r="542" spans="1:23" x14ac:dyDescent="0.25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V542" s="76"/>
      <c r="W542" s="76"/>
    </row>
    <row r="543" spans="1:23" x14ac:dyDescent="0.25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V543" s="76"/>
      <c r="W543" s="76"/>
    </row>
    <row r="544" spans="1:23" x14ac:dyDescent="0.25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V544" s="76"/>
      <c r="W544" s="76"/>
    </row>
    <row r="545" spans="1:23" x14ac:dyDescent="0.25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V545" s="76"/>
      <c r="W545" s="76"/>
    </row>
    <row r="546" spans="1:23" x14ac:dyDescent="0.25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V546" s="76"/>
      <c r="W546" s="76"/>
    </row>
    <row r="547" spans="1:23" x14ac:dyDescent="0.25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V547" s="76"/>
      <c r="W547" s="76"/>
    </row>
    <row r="548" spans="1:23" x14ac:dyDescent="0.25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V548" s="76"/>
      <c r="W548" s="76"/>
    </row>
    <row r="549" spans="1:23" x14ac:dyDescent="0.25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V549" s="76"/>
      <c r="W549" s="76"/>
    </row>
    <row r="550" spans="1:23" x14ac:dyDescent="0.25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V550" s="76"/>
      <c r="W550" s="76"/>
    </row>
    <row r="551" spans="1:23" x14ac:dyDescent="0.25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V551" s="76"/>
      <c r="W551" s="76"/>
    </row>
    <row r="552" spans="1:23" x14ac:dyDescent="0.25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V552" s="76"/>
      <c r="W552" s="76"/>
    </row>
    <row r="553" spans="1:23" x14ac:dyDescent="0.25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V553" s="76"/>
      <c r="W553" s="76"/>
    </row>
    <row r="554" spans="1:23" x14ac:dyDescent="0.25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V554" s="76"/>
      <c r="W554" s="76"/>
    </row>
    <row r="555" spans="1:23" x14ac:dyDescent="0.25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V555" s="76"/>
      <c r="W555" s="76"/>
    </row>
    <row r="556" spans="1:23" x14ac:dyDescent="0.25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V556" s="76"/>
      <c r="W556" s="76"/>
    </row>
    <row r="557" spans="1:23" x14ac:dyDescent="0.25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V557" s="76"/>
      <c r="W557" s="76"/>
    </row>
    <row r="558" spans="1:23" x14ac:dyDescent="0.25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V558" s="76"/>
      <c r="W558" s="76"/>
    </row>
    <row r="559" spans="1:23" x14ac:dyDescent="0.25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V559" s="76"/>
      <c r="W559" s="76"/>
    </row>
    <row r="560" spans="1:23" x14ac:dyDescent="0.25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V560" s="76"/>
      <c r="W560" s="76"/>
    </row>
    <row r="561" spans="1:23" x14ac:dyDescent="0.25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V561" s="76"/>
      <c r="W561" s="76"/>
    </row>
    <row r="562" spans="1:23" x14ac:dyDescent="0.25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V562" s="76"/>
      <c r="W562" s="76"/>
    </row>
    <row r="563" spans="1:23" x14ac:dyDescent="0.25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V563" s="76"/>
      <c r="W563" s="76"/>
    </row>
    <row r="564" spans="1:23" x14ac:dyDescent="0.25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V564" s="76"/>
      <c r="W564" s="76"/>
    </row>
    <row r="565" spans="1:23" x14ac:dyDescent="0.25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V565" s="76"/>
      <c r="W565" s="76"/>
    </row>
    <row r="566" spans="1:23" x14ac:dyDescent="0.25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V566" s="76"/>
      <c r="W566" s="76"/>
    </row>
    <row r="567" spans="1:23" x14ac:dyDescent="0.25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V567" s="76"/>
      <c r="W567" s="76"/>
    </row>
    <row r="568" spans="1:23" x14ac:dyDescent="0.25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V568" s="76"/>
      <c r="W568" s="76"/>
    </row>
    <row r="569" spans="1:23" x14ac:dyDescent="0.25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V569" s="76"/>
      <c r="W569" s="76"/>
    </row>
    <row r="570" spans="1:23" x14ac:dyDescent="0.25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V570" s="76"/>
      <c r="W570" s="76"/>
    </row>
    <row r="571" spans="1:23" x14ac:dyDescent="0.25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V571" s="76"/>
      <c r="W571" s="76"/>
    </row>
    <row r="572" spans="1:23" x14ac:dyDescent="0.25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V572" s="76"/>
      <c r="W572" s="76"/>
    </row>
    <row r="573" spans="1:23" x14ac:dyDescent="0.25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V573" s="76"/>
      <c r="W573" s="76"/>
    </row>
    <row r="574" spans="1:23" x14ac:dyDescent="0.25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V574" s="76"/>
      <c r="W574" s="76"/>
    </row>
    <row r="575" spans="1:23" x14ac:dyDescent="0.25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V575" s="76"/>
      <c r="W575" s="76"/>
    </row>
    <row r="576" spans="1:23" x14ac:dyDescent="0.25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V576" s="76"/>
      <c r="W576" s="76"/>
    </row>
    <row r="577" spans="1:23" x14ac:dyDescent="0.25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V577" s="76"/>
      <c r="W577" s="76"/>
    </row>
    <row r="578" spans="1:23" x14ac:dyDescent="0.25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V578" s="76"/>
      <c r="W578" s="76"/>
    </row>
    <row r="579" spans="1:23" x14ac:dyDescent="0.25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V579" s="76"/>
      <c r="W579" s="76"/>
    </row>
    <row r="580" spans="1:23" x14ac:dyDescent="0.25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V580" s="76"/>
      <c r="W580" s="76"/>
    </row>
    <row r="581" spans="1:23" x14ac:dyDescent="0.25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V581" s="76"/>
      <c r="W581" s="76"/>
    </row>
    <row r="582" spans="1:23" x14ac:dyDescent="0.25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V582" s="76"/>
      <c r="W582" s="76"/>
    </row>
    <row r="583" spans="1:23" x14ac:dyDescent="0.25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V583" s="76"/>
      <c r="W583" s="76"/>
    </row>
    <row r="584" spans="1:23" x14ac:dyDescent="0.25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V584" s="76"/>
      <c r="W584" s="76"/>
    </row>
    <row r="585" spans="1:23" x14ac:dyDescent="0.25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V585" s="76"/>
      <c r="W585" s="76"/>
    </row>
    <row r="586" spans="1:23" x14ac:dyDescent="0.25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V586" s="76"/>
      <c r="W586" s="76"/>
    </row>
    <row r="587" spans="1:23" x14ac:dyDescent="0.25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V587" s="76"/>
      <c r="W587" s="76"/>
    </row>
    <row r="588" spans="1:23" x14ac:dyDescent="0.25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V588" s="76"/>
      <c r="W588" s="76"/>
    </row>
    <row r="589" spans="1:23" x14ac:dyDescent="0.25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V589" s="76"/>
      <c r="W589" s="76"/>
    </row>
    <row r="590" spans="1:23" x14ac:dyDescent="0.25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V590" s="76"/>
      <c r="W590" s="76"/>
    </row>
    <row r="591" spans="1:23" x14ac:dyDescent="0.25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V591" s="76"/>
      <c r="W591" s="76"/>
    </row>
    <row r="592" spans="1:23" x14ac:dyDescent="0.25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V592" s="76"/>
      <c r="W592" s="76"/>
    </row>
    <row r="593" spans="1:23" x14ac:dyDescent="0.25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V593" s="76"/>
      <c r="W593" s="76"/>
    </row>
    <row r="594" spans="1:23" x14ac:dyDescent="0.25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V594" s="76"/>
      <c r="W594" s="76"/>
    </row>
    <row r="595" spans="1:23" x14ac:dyDescent="0.25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V595" s="76"/>
      <c r="W595" s="76"/>
    </row>
    <row r="596" spans="1:23" x14ac:dyDescent="0.25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V596" s="76"/>
      <c r="W596" s="76"/>
    </row>
    <row r="597" spans="1:23" x14ac:dyDescent="0.25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V597" s="76"/>
      <c r="W597" s="76"/>
    </row>
    <row r="598" spans="1:23" x14ac:dyDescent="0.25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V598" s="76"/>
      <c r="W598" s="76"/>
    </row>
    <row r="599" spans="1:23" x14ac:dyDescent="0.25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V599" s="76"/>
      <c r="W599" s="76"/>
    </row>
    <row r="600" spans="1:23" x14ac:dyDescent="0.25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V600" s="76"/>
      <c r="W600" s="76"/>
    </row>
    <row r="601" spans="1:23" x14ac:dyDescent="0.25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V601" s="76"/>
      <c r="W601" s="76"/>
    </row>
    <row r="602" spans="1:23" x14ac:dyDescent="0.25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V602" s="76"/>
      <c r="W602" s="76"/>
    </row>
    <row r="603" spans="1:23" x14ac:dyDescent="0.25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V603" s="76"/>
      <c r="W603" s="76"/>
    </row>
    <row r="604" spans="1:23" x14ac:dyDescent="0.25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V604" s="76"/>
      <c r="W604" s="76"/>
    </row>
    <row r="605" spans="1:23" x14ac:dyDescent="0.25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V605" s="76"/>
      <c r="W605" s="76"/>
    </row>
    <row r="606" spans="1:23" x14ac:dyDescent="0.25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V606" s="76"/>
      <c r="W606" s="76"/>
    </row>
    <row r="607" spans="1:23" x14ac:dyDescent="0.25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V607" s="76"/>
      <c r="W607" s="76"/>
    </row>
    <row r="608" spans="1:23" x14ac:dyDescent="0.25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V608" s="76"/>
      <c r="W608" s="76"/>
    </row>
    <row r="609" spans="1:23" x14ac:dyDescent="0.25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V609" s="76"/>
      <c r="W609" s="76"/>
    </row>
    <row r="610" spans="1:23" x14ac:dyDescent="0.25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V610" s="76"/>
      <c r="W610" s="76"/>
    </row>
    <row r="611" spans="1:23" x14ac:dyDescent="0.25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V611" s="76"/>
      <c r="W611" s="76"/>
    </row>
    <row r="612" spans="1:23" x14ac:dyDescent="0.25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V612" s="76"/>
      <c r="W612" s="76"/>
    </row>
    <row r="613" spans="1:23" x14ac:dyDescent="0.25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V613" s="76"/>
      <c r="W613" s="76"/>
    </row>
    <row r="614" spans="1:23" x14ac:dyDescent="0.25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V614" s="76"/>
      <c r="W614" s="76"/>
    </row>
    <row r="615" spans="1:23" x14ac:dyDescent="0.25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V615" s="76"/>
      <c r="W615" s="76"/>
    </row>
    <row r="616" spans="1:23" x14ac:dyDescent="0.25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V616" s="76"/>
      <c r="W616" s="76"/>
    </row>
    <row r="617" spans="1:23" x14ac:dyDescent="0.25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V617" s="76"/>
      <c r="W617" s="76"/>
    </row>
    <row r="618" spans="1:23" x14ac:dyDescent="0.25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V618" s="76"/>
      <c r="W618" s="76"/>
    </row>
    <row r="619" spans="1:23" x14ac:dyDescent="0.25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V619" s="76"/>
      <c r="W619" s="76"/>
    </row>
    <row r="620" spans="1:23" x14ac:dyDescent="0.25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V620" s="76"/>
      <c r="W620" s="76"/>
    </row>
    <row r="621" spans="1:23" x14ac:dyDescent="0.25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V621" s="76"/>
      <c r="W621" s="76"/>
    </row>
    <row r="622" spans="1:23" x14ac:dyDescent="0.25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V622" s="76"/>
      <c r="W622" s="76"/>
    </row>
    <row r="623" spans="1:23" x14ac:dyDescent="0.25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V623" s="76"/>
      <c r="W623" s="76"/>
    </row>
    <row r="624" spans="1:23" x14ac:dyDescent="0.25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V624" s="76"/>
      <c r="W624" s="76"/>
    </row>
    <row r="625" spans="1:23" x14ac:dyDescent="0.25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V625" s="76"/>
      <c r="W625" s="76"/>
    </row>
    <row r="626" spans="1:23" x14ac:dyDescent="0.25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V626" s="76"/>
      <c r="W626" s="76"/>
    </row>
    <row r="627" spans="1:23" x14ac:dyDescent="0.25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V627" s="76"/>
      <c r="W627" s="76"/>
    </row>
    <row r="628" spans="1:23" x14ac:dyDescent="0.25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V628" s="76"/>
      <c r="W628" s="76"/>
    </row>
    <row r="629" spans="1:23" x14ac:dyDescent="0.25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V629" s="76"/>
      <c r="W629" s="76"/>
    </row>
    <row r="630" spans="1:23" x14ac:dyDescent="0.25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V630" s="76"/>
      <c r="W630" s="76"/>
    </row>
    <row r="631" spans="1:23" x14ac:dyDescent="0.25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V631" s="76"/>
      <c r="W631" s="76"/>
    </row>
    <row r="632" spans="1:23" x14ac:dyDescent="0.25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V632" s="76"/>
      <c r="W632" s="76"/>
    </row>
    <row r="633" spans="1:23" x14ac:dyDescent="0.25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V633" s="76"/>
      <c r="W633" s="76"/>
    </row>
    <row r="634" spans="1:23" x14ac:dyDescent="0.25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V634" s="76"/>
      <c r="W634" s="76"/>
    </row>
    <row r="635" spans="1:23" x14ac:dyDescent="0.25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V635" s="76"/>
      <c r="W635" s="76"/>
    </row>
    <row r="636" spans="1:23" x14ac:dyDescent="0.25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V636" s="76"/>
      <c r="W636" s="76"/>
    </row>
    <row r="637" spans="1:23" x14ac:dyDescent="0.25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V637" s="76"/>
      <c r="W637" s="76"/>
    </row>
    <row r="638" spans="1:23" x14ac:dyDescent="0.25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V638" s="76"/>
      <c r="W638" s="76"/>
    </row>
    <row r="639" spans="1:23" x14ac:dyDescent="0.25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V639" s="76"/>
      <c r="W639" s="76"/>
    </row>
    <row r="640" spans="1:23" x14ac:dyDescent="0.25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V640" s="76"/>
      <c r="W640" s="76"/>
    </row>
    <row r="641" spans="1:23" x14ac:dyDescent="0.25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V641" s="76"/>
      <c r="W641" s="76"/>
    </row>
    <row r="642" spans="1:23" x14ac:dyDescent="0.25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V642" s="76"/>
      <c r="W642" s="76"/>
    </row>
    <row r="643" spans="1:23" x14ac:dyDescent="0.25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V643" s="76"/>
      <c r="W643" s="76"/>
    </row>
    <row r="644" spans="1:23" x14ac:dyDescent="0.25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V644" s="76"/>
      <c r="W644" s="76"/>
    </row>
    <row r="645" spans="1:23" x14ac:dyDescent="0.25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V645" s="76"/>
      <c r="W645" s="76"/>
    </row>
    <row r="646" spans="1:23" x14ac:dyDescent="0.25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V646" s="76"/>
      <c r="W646" s="76"/>
    </row>
    <row r="647" spans="1:23" x14ac:dyDescent="0.25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V647" s="76"/>
      <c r="W647" s="76"/>
    </row>
    <row r="648" spans="1:23" x14ac:dyDescent="0.25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V648" s="76"/>
      <c r="W648" s="76"/>
    </row>
    <row r="649" spans="1:23" x14ac:dyDescent="0.25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V649" s="76"/>
      <c r="W649" s="76"/>
    </row>
    <row r="650" spans="1:23" x14ac:dyDescent="0.25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V650" s="76"/>
      <c r="W650" s="76"/>
    </row>
    <row r="651" spans="1:23" x14ac:dyDescent="0.25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V651" s="76"/>
      <c r="W651" s="76"/>
    </row>
    <row r="652" spans="1:23" x14ac:dyDescent="0.25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V652" s="76"/>
      <c r="W652" s="76"/>
    </row>
    <row r="653" spans="1:23" x14ac:dyDescent="0.25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V653" s="76"/>
      <c r="W653" s="76"/>
    </row>
    <row r="654" spans="1:23" x14ac:dyDescent="0.25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V654" s="76"/>
      <c r="W654" s="76"/>
    </row>
    <row r="655" spans="1:23" x14ac:dyDescent="0.25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V655" s="76"/>
      <c r="W655" s="76"/>
    </row>
    <row r="656" spans="1:23" x14ac:dyDescent="0.25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V656" s="76"/>
      <c r="W656" s="76"/>
    </row>
    <row r="657" spans="1:23" x14ac:dyDescent="0.25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V657" s="76"/>
      <c r="W657" s="76"/>
    </row>
    <row r="658" spans="1:23" x14ac:dyDescent="0.25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V658" s="76"/>
      <c r="W658" s="76"/>
    </row>
    <row r="659" spans="1:23" x14ac:dyDescent="0.25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V659" s="76"/>
      <c r="W659" s="76"/>
    </row>
    <row r="660" spans="1:23" x14ac:dyDescent="0.25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V660" s="76"/>
      <c r="W660" s="76"/>
    </row>
    <row r="661" spans="1:23" x14ac:dyDescent="0.25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V661" s="76"/>
      <c r="W661" s="76"/>
    </row>
    <row r="662" spans="1:23" x14ac:dyDescent="0.25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V662" s="76"/>
      <c r="W662" s="76"/>
    </row>
    <row r="663" spans="1:23" x14ac:dyDescent="0.25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V663" s="76"/>
      <c r="W663" s="76"/>
    </row>
    <row r="664" spans="1:23" x14ac:dyDescent="0.25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V664" s="76"/>
      <c r="W664" s="76"/>
    </row>
    <row r="665" spans="1:23" x14ac:dyDescent="0.25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V665" s="76"/>
      <c r="W665" s="76"/>
    </row>
    <row r="666" spans="1:23" x14ac:dyDescent="0.25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V666" s="76"/>
      <c r="W666" s="76"/>
    </row>
    <row r="667" spans="1:23" x14ac:dyDescent="0.25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V667" s="76"/>
      <c r="W667" s="76"/>
    </row>
    <row r="668" spans="1:23" x14ac:dyDescent="0.25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V668" s="76"/>
      <c r="W668" s="76"/>
    </row>
    <row r="669" spans="1:23" x14ac:dyDescent="0.25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V669" s="76"/>
      <c r="W669" s="76"/>
    </row>
    <row r="670" spans="1:23" x14ac:dyDescent="0.25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V670" s="76"/>
      <c r="W670" s="76"/>
    </row>
    <row r="671" spans="1:23" x14ac:dyDescent="0.25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V671" s="76"/>
      <c r="W671" s="76"/>
    </row>
    <row r="672" spans="1:23" x14ac:dyDescent="0.25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V672" s="76"/>
      <c r="W672" s="76"/>
    </row>
    <row r="673" spans="1:23" x14ac:dyDescent="0.25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V673" s="76"/>
      <c r="W673" s="76"/>
    </row>
    <row r="674" spans="1:23" x14ac:dyDescent="0.25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V674" s="76"/>
      <c r="W674" s="76"/>
    </row>
    <row r="675" spans="1:23" x14ac:dyDescent="0.25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V675" s="76"/>
      <c r="W675" s="76"/>
    </row>
    <row r="676" spans="1:23" x14ac:dyDescent="0.25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V676" s="76"/>
      <c r="W676" s="76"/>
    </row>
    <row r="677" spans="1:23" x14ac:dyDescent="0.25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V677" s="76"/>
      <c r="W677" s="76"/>
    </row>
    <row r="678" spans="1:23" x14ac:dyDescent="0.25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V678" s="76"/>
      <c r="W678" s="76"/>
    </row>
    <row r="679" spans="1:23" x14ac:dyDescent="0.25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V679" s="76"/>
      <c r="W679" s="76"/>
    </row>
    <row r="680" spans="1:23" x14ac:dyDescent="0.25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V680" s="76"/>
      <c r="W680" s="76"/>
    </row>
    <row r="681" spans="1:23" x14ac:dyDescent="0.25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V681" s="76"/>
      <c r="W681" s="76"/>
    </row>
    <row r="682" spans="1:23" x14ac:dyDescent="0.25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V682" s="76"/>
      <c r="W682" s="76"/>
    </row>
    <row r="683" spans="1:23" x14ac:dyDescent="0.25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V683" s="76"/>
      <c r="W683" s="76"/>
    </row>
    <row r="684" spans="1:23" x14ac:dyDescent="0.25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V684" s="76"/>
      <c r="W684" s="76"/>
    </row>
    <row r="685" spans="1:23" x14ac:dyDescent="0.25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V685" s="76"/>
      <c r="W685" s="76"/>
    </row>
    <row r="686" spans="1:23" x14ac:dyDescent="0.25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V686" s="76"/>
      <c r="W686" s="76"/>
    </row>
    <row r="687" spans="1:23" x14ac:dyDescent="0.25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V687" s="76"/>
      <c r="W687" s="76"/>
    </row>
    <row r="688" spans="1:23" x14ac:dyDescent="0.25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V688" s="76"/>
      <c r="W688" s="76"/>
    </row>
    <row r="689" spans="1:23" x14ac:dyDescent="0.25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V689" s="76"/>
      <c r="W689" s="76"/>
    </row>
    <row r="690" spans="1:23" x14ac:dyDescent="0.25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V690" s="76"/>
      <c r="W690" s="76"/>
    </row>
    <row r="691" spans="1:23" x14ac:dyDescent="0.25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V691" s="76"/>
      <c r="W691" s="76"/>
    </row>
    <row r="692" spans="1:23" x14ac:dyDescent="0.25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V692" s="76"/>
      <c r="W692" s="76"/>
    </row>
    <row r="693" spans="1:23" x14ac:dyDescent="0.25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V693" s="76"/>
      <c r="W693" s="76"/>
    </row>
    <row r="694" spans="1:23" x14ac:dyDescent="0.25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V694" s="76"/>
      <c r="W694" s="76"/>
    </row>
    <row r="695" spans="1:23" x14ac:dyDescent="0.25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V695" s="76"/>
      <c r="W695" s="76"/>
    </row>
    <row r="696" spans="1:23" x14ac:dyDescent="0.25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V696" s="76"/>
      <c r="W696" s="76"/>
    </row>
    <row r="697" spans="1:23" x14ac:dyDescent="0.25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V697" s="76"/>
      <c r="W697" s="76"/>
    </row>
    <row r="698" spans="1:23" x14ac:dyDescent="0.25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V698" s="76"/>
      <c r="W698" s="76"/>
    </row>
    <row r="699" spans="1:23" x14ac:dyDescent="0.25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V699" s="76"/>
      <c r="W699" s="76"/>
    </row>
    <row r="700" spans="1:23" x14ac:dyDescent="0.25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V700" s="76"/>
      <c r="W700" s="76"/>
    </row>
    <row r="701" spans="1:23" x14ac:dyDescent="0.25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V701" s="76"/>
      <c r="W701" s="76"/>
    </row>
    <row r="702" spans="1:23" x14ac:dyDescent="0.25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V702" s="76"/>
      <c r="W702" s="76"/>
    </row>
    <row r="703" spans="1:23" x14ac:dyDescent="0.25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V703" s="76"/>
      <c r="W703" s="76"/>
    </row>
    <row r="704" spans="1:23" x14ac:dyDescent="0.25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V704" s="76"/>
      <c r="W704" s="76"/>
    </row>
    <row r="705" spans="1:23" x14ac:dyDescent="0.25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V705" s="76"/>
      <c r="W705" s="76"/>
    </row>
    <row r="706" spans="1:23" x14ac:dyDescent="0.25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V706" s="76"/>
      <c r="W706" s="76"/>
    </row>
    <row r="707" spans="1:23" x14ac:dyDescent="0.25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V707" s="76"/>
      <c r="W707" s="76"/>
    </row>
    <row r="708" spans="1:23" x14ac:dyDescent="0.25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V708" s="76"/>
      <c r="W708" s="76"/>
    </row>
    <row r="709" spans="1:23" x14ac:dyDescent="0.25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V709" s="76"/>
      <c r="W709" s="76"/>
    </row>
    <row r="710" spans="1:23" x14ac:dyDescent="0.25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V710" s="76"/>
      <c r="W710" s="76"/>
    </row>
    <row r="711" spans="1:23" x14ac:dyDescent="0.25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V711" s="76"/>
      <c r="W711" s="76"/>
    </row>
    <row r="712" spans="1:23" x14ac:dyDescent="0.25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V712" s="76"/>
      <c r="W712" s="76"/>
    </row>
    <row r="713" spans="1:23" x14ac:dyDescent="0.25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V713" s="76"/>
      <c r="W713" s="76"/>
    </row>
    <row r="714" spans="1:23" x14ac:dyDescent="0.25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V714" s="76"/>
      <c r="W714" s="76"/>
    </row>
    <row r="715" spans="1:23" x14ac:dyDescent="0.25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V715" s="76"/>
      <c r="W715" s="76"/>
    </row>
    <row r="716" spans="1:23" x14ac:dyDescent="0.25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V716" s="76"/>
      <c r="W716" s="76"/>
    </row>
    <row r="717" spans="1:23" x14ac:dyDescent="0.25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V717" s="76"/>
      <c r="W717" s="76"/>
    </row>
    <row r="718" spans="1:23" x14ac:dyDescent="0.25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V718" s="76"/>
      <c r="W718" s="76"/>
    </row>
    <row r="719" spans="1:23" x14ac:dyDescent="0.25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V719" s="76"/>
      <c r="W719" s="76"/>
    </row>
    <row r="720" spans="1:23" x14ac:dyDescent="0.25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V720" s="76"/>
      <c r="W720" s="76"/>
    </row>
    <row r="721" spans="1:23" x14ac:dyDescent="0.25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V721" s="76"/>
      <c r="W721" s="76"/>
    </row>
    <row r="722" spans="1:23" x14ac:dyDescent="0.25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V722" s="76"/>
      <c r="W722" s="76"/>
    </row>
    <row r="723" spans="1:23" x14ac:dyDescent="0.25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V723" s="76"/>
      <c r="W723" s="76"/>
    </row>
    <row r="724" spans="1:23" x14ac:dyDescent="0.25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V724" s="76"/>
      <c r="W724" s="76"/>
    </row>
    <row r="725" spans="1:23" x14ac:dyDescent="0.25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V725" s="76"/>
      <c r="W725" s="76"/>
    </row>
    <row r="726" spans="1:23" x14ac:dyDescent="0.25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V726" s="76"/>
      <c r="W726" s="76"/>
    </row>
    <row r="727" spans="1:23" x14ac:dyDescent="0.25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V727" s="76"/>
      <c r="W727" s="76"/>
    </row>
    <row r="728" spans="1:23" x14ac:dyDescent="0.25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V728" s="76"/>
      <c r="W728" s="76"/>
    </row>
    <row r="729" spans="1:23" x14ac:dyDescent="0.25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V729" s="76"/>
      <c r="W729" s="76"/>
    </row>
    <row r="730" spans="1:23" x14ac:dyDescent="0.25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V730" s="76"/>
      <c r="W730" s="76"/>
    </row>
    <row r="731" spans="1:23" x14ac:dyDescent="0.25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V731" s="76"/>
      <c r="W731" s="76"/>
    </row>
    <row r="732" spans="1:23" x14ac:dyDescent="0.25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V732" s="76"/>
      <c r="W732" s="76"/>
    </row>
    <row r="733" spans="1:23" x14ac:dyDescent="0.25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V733" s="76"/>
      <c r="W733" s="76"/>
    </row>
    <row r="734" spans="1:23" x14ac:dyDescent="0.25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V734" s="76"/>
      <c r="W734" s="76"/>
    </row>
    <row r="735" spans="1:23" x14ac:dyDescent="0.25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V735" s="76"/>
      <c r="W735" s="76"/>
    </row>
    <row r="736" spans="1:23" x14ac:dyDescent="0.25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V736" s="76"/>
      <c r="W736" s="76"/>
    </row>
    <row r="737" spans="1:23" x14ac:dyDescent="0.25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V737" s="76"/>
      <c r="W737" s="76"/>
    </row>
    <row r="738" spans="1:23" x14ac:dyDescent="0.25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V738" s="76"/>
      <c r="W738" s="76"/>
    </row>
    <row r="739" spans="1:23" x14ac:dyDescent="0.25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V739" s="76"/>
      <c r="W739" s="76"/>
    </row>
    <row r="740" spans="1:23" x14ac:dyDescent="0.25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V740" s="76"/>
      <c r="W740" s="76"/>
    </row>
    <row r="741" spans="1:23" x14ac:dyDescent="0.25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V741" s="76"/>
      <c r="W741" s="76"/>
    </row>
    <row r="742" spans="1:23" x14ac:dyDescent="0.25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V742" s="76"/>
      <c r="W742" s="76"/>
    </row>
    <row r="743" spans="1:23" x14ac:dyDescent="0.25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V743" s="76"/>
      <c r="W743" s="76"/>
    </row>
    <row r="744" spans="1:23" x14ac:dyDescent="0.25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V744" s="76"/>
      <c r="W744" s="76"/>
    </row>
    <row r="745" spans="1:23" x14ac:dyDescent="0.25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V745" s="76"/>
      <c r="W745" s="76"/>
    </row>
    <row r="746" spans="1:23" x14ac:dyDescent="0.25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V746" s="76"/>
      <c r="W746" s="76"/>
    </row>
    <row r="747" spans="1:23" x14ac:dyDescent="0.25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V747" s="76"/>
      <c r="W747" s="76"/>
    </row>
    <row r="748" spans="1:23" x14ac:dyDescent="0.25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V748" s="76"/>
      <c r="W748" s="76"/>
    </row>
    <row r="749" spans="1:23" x14ac:dyDescent="0.25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V749" s="76"/>
      <c r="W749" s="76"/>
    </row>
    <row r="750" spans="1:23" x14ac:dyDescent="0.25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V750" s="76"/>
      <c r="W750" s="76"/>
    </row>
    <row r="751" spans="1:23" x14ac:dyDescent="0.25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V751" s="76"/>
      <c r="W751" s="76"/>
    </row>
    <row r="752" spans="1:23" x14ac:dyDescent="0.25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V752" s="76"/>
      <c r="W752" s="76"/>
    </row>
    <row r="753" spans="1:23" x14ac:dyDescent="0.25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V753" s="76"/>
      <c r="W753" s="76"/>
    </row>
    <row r="754" spans="1:23" x14ac:dyDescent="0.25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V754" s="76"/>
      <c r="W754" s="76"/>
    </row>
    <row r="755" spans="1:23" x14ac:dyDescent="0.25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V755" s="76"/>
      <c r="W755" s="76"/>
    </row>
    <row r="756" spans="1:23" x14ac:dyDescent="0.25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V756" s="76"/>
      <c r="W756" s="76"/>
    </row>
    <row r="757" spans="1:23" x14ac:dyDescent="0.25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V757" s="76"/>
      <c r="W757" s="76"/>
    </row>
    <row r="758" spans="1:23" x14ac:dyDescent="0.25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V758" s="76"/>
      <c r="W758" s="76"/>
    </row>
    <row r="759" spans="1:23" x14ac:dyDescent="0.25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V759" s="76"/>
      <c r="W759" s="76"/>
    </row>
    <row r="760" spans="1:23" x14ac:dyDescent="0.25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V760" s="76"/>
      <c r="W760" s="76"/>
    </row>
    <row r="761" spans="1:23" x14ac:dyDescent="0.25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V761" s="76"/>
      <c r="W761" s="76"/>
    </row>
    <row r="762" spans="1:23" x14ac:dyDescent="0.25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V762" s="76"/>
      <c r="W762" s="76"/>
    </row>
    <row r="763" spans="1:23" x14ac:dyDescent="0.25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V763" s="76"/>
      <c r="W763" s="76"/>
    </row>
    <row r="764" spans="1:23" x14ac:dyDescent="0.25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V764" s="76"/>
      <c r="W764" s="76"/>
    </row>
    <row r="765" spans="1:23" x14ac:dyDescent="0.25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V765" s="76"/>
      <c r="W765" s="76"/>
    </row>
    <row r="766" spans="1:23" x14ac:dyDescent="0.25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V766" s="76"/>
      <c r="W766" s="76"/>
    </row>
    <row r="767" spans="1:23" x14ac:dyDescent="0.25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V767" s="76"/>
      <c r="W767" s="76"/>
    </row>
    <row r="768" spans="1:23" x14ac:dyDescent="0.25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V768" s="76"/>
      <c r="W768" s="76"/>
    </row>
    <row r="769" spans="1:23" x14ac:dyDescent="0.25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V769" s="76"/>
      <c r="W769" s="76"/>
    </row>
    <row r="770" spans="1:23" x14ac:dyDescent="0.25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V770" s="76"/>
      <c r="W770" s="76"/>
    </row>
    <row r="771" spans="1:23" x14ac:dyDescent="0.25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V771" s="76"/>
      <c r="W771" s="76"/>
    </row>
    <row r="772" spans="1:23" x14ac:dyDescent="0.25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V772" s="76"/>
      <c r="W772" s="76"/>
    </row>
    <row r="773" spans="1:23" x14ac:dyDescent="0.25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V773" s="76"/>
      <c r="W773" s="76"/>
    </row>
    <row r="774" spans="1:23" x14ac:dyDescent="0.25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V774" s="76"/>
      <c r="W774" s="76"/>
    </row>
    <row r="775" spans="1:23" x14ac:dyDescent="0.25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V775" s="76"/>
      <c r="W775" s="76"/>
    </row>
    <row r="776" spans="1:23" x14ac:dyDescent="0.25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V776" s="76"/>
      <c r="W776" s="76"/>
    </row>
    <row r="777" spans="1:23" x14ac:dyDescent="0.25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V777" s="76"/>
      <c r="W777" s="76"/>
    </row>
    <row r="778" spans="1:23" x14ac:dyDescent="0.25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V778" s="76"/>
      <c r="W778" s="76"/>
    </row>
    <row r="779" spans="1:23" x14ac:dyDescent="0.25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V779" s="76"/>
      <c r="W779" s="76"/>
    </row>
    <row r="780" spans="1:23" x14ac:dyDescent="0.25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V780" s="76"/>
      <c r="W780" s="76"/>
    </row>
    <row r="781" spans="1:23" x14ac:dyDescent="0.25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V781" s="76"/>
      <c r="W781" s="76"/>
    </row>
    <row r="782" spans="1:23" x14ac:dyDescent="0.25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V782" s="76"/>
      <c r="W782" s="76"/>
    </row>
    <row r="783" spans="1:23" x14ac:dyDescent="0.25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V783" s="76"/>
      <c r="W783" s="76"/>
    </row>
    <row r="784" spans="1:23" x14ac:dyDescent="0.25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V784" s="76"/>
      <c r="W784" s="76"/>
    </row>
    <row r="785" spans="1:23" x14ac:dyDescent="0.25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V785" s="76"/>
      <c r="W785" s="76"/>
    </row>
    <row r="786" spans="1:23" x14ac:dyDescent="0.25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V786" s="76"/>
      <c r="W786" s="76"/>
    </row>
    <row r="787" spans="1:23" x14ac:dyDescent="0.25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V787" s="76"/>
      <c r="W787" s="76"/>
    </row>
    <row r="788" spans="1:23" x14ac:dyDescent="0.25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V788" s="76"/>
      <c r="W788" s="76"/>
    </row>
    <row r="789" spans="1:23" x14ac:dyDescent="0.25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V789" s="76"/>
      <c r="W789" s="76"/>
    </row>
    <row r="790" spans="1:23" x14ac:dyDescent="0.25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V790" s="76"/>
      <c r="W790" s="76"/>
    </row>
    <row r="791" spans="1:23" x14ac:dyDescent="0.25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V791" s="76"/>
      <c r="W791" s="76"/>
    </row>
    <row r="792" spans="1:23" x14ac:dyDescent="0.25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V792" s="76"/>
      <c r="W792" s="76"/>
    </row>
    <row r="793" spans="1:23" x14ac:dyDescent="0.25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V793" s="76"/>
      <c r="W793" s="76"/>
    </row>
    <row r="794" spans="1:23" x14ac:dyDescent="0.25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V794" s="76"/>
      <c r="W794" s="76"/>
    </row>
    <row r="795" spans="1:23" x14ac:dyDescent="0.25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V795" s="76"/>
      <c r="W795" s="76"/>
    </row>
    <row r="796" spans="1:23" x14ac:dyDescent="0.25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V796" s="76"/>
      <c r="W796" s="76"/>
    </row>
    <row r="797" spans="1:23" x14ac:dyDescent="0.25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V797" s="76"/>
      <c r="W797" s="76"/>
    </row>
    <row r="798" spans="1:23" x14ac:dyDescent="0.25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V798" s="76"/>
      <c r="W798" s="76"/>
    </row>
    <row r="799" spans="1:23" x14ac:dyDescent="0.25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V799" s="76"/>
      <c r="W799" s="76"/>
    </row>
    <row r="800" spans="1:23" x14ac:dyDescent="0.25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V800" s="76"/>
      <c r="W800" s="76"/>
    </row>
    <row r="801" spans="1:23" x14ac:dyDescent="0.25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V801" s="76"/>
      <c r="W801" s="76"/>
    </row>
    <row r="802" spans="1:23" x14ac:dyDescent="0.25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V802" s="76"/>
      <c r="W802" s="76"/>
    </row>
    <row r="803" spans="1:23" x14ac:dyDescent="0.25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V803" s="76"/>
      <c r="W803" s="76"/>
    </row>
    <row r="804" spans="1:23" x14ac:dyDescent="0.25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V804" s="76"/>
      <c r="W804" s="76"/>
    </row>
    <row r="805" spans="1:23" x14ac:dyDescent="0.25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V805" s="76"/>
      <c r="W805" s="76"/>
    </row>
    <row r="806" spans="1:23" x14ac:dyDescent="0.25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V806" s="76"/>
      <c r="W806" s="76"/>
    </row>
    <row r="807" spans="1:23" x14ac:dyDescent="0.25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V807" s="76"/>
      <c r="W807" s="76"/>
    </row>
    <row r="808" spans="1:23" x14ac:dyDescent="0.25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V808" s="76"/>
      <c r="W808" s="76"/>
    </row>
    <row r="809" spans="1:23" x14ac:dyDescent="0.25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V809" s="76"/>
      <c r="W809" s="76"/>
    </row>
    <row r="810" spans="1:23" x14ac:dyDescent="0.25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V810" s="76"/>
      <c r="W810" s="76"/>
    </row>
    <row r="811" spans="1:23" x14ac:dyDescent="0.25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V811" s="76"/>
      <c r="W811" s="76"/>
    </row>
    <row r="812" spans="1:23" x14ac:dyDescent="0.25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V812" s="76"/>
      <c r="W812" s="76"/>
    </row>
    <row r="813" spans="1:23" x14ac:dyDescent="0.25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V813" s="76"/>
      <c r="W813" s="76"/>
    </row>
    <row r="814" spans="1:23" x14ac:dyDescent="0.25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V814" s="76"/>
      <c r="W814" s="76"/>
    </row>
    <row r="815" spans="1:23" x14ac:dyDescent="0.25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V815" s="76"/>
      <c r="W815" s="76"/>
    </row>
    <row r="816" spans="1:23" x14ac:dyDescent="0.25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V816" s="76"/>
      <c r="W816" s="76"/>
    </row>
    <row r="817" spans="1:23" x14ac:dyDescent="0.25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V817" s="76"/>
      <c r="W817" s="76"/>
    </row>
    <row r="818" spans="1:23" x14ac:dyDescent="0.25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V818" s="76"/>
      <c r="W818" s="76"/>
    </row>
    <row r="819" spans="1:23" x14ac:dyDescent="0.25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V819" s="76"/>
      <c r="W819" s="76"/>
    </row>
    <row r="820" spans="1:23" x14ac:dyDescent="0.25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V820" s="76"/>
      <c r="W820" s="76"/>
    </row>
    <row r="821" spans="1:23" x14ac:dyDescent="0.25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V821" s="76"/>
      <c r="W821" s="76"/>
    </row>
    <row r="822" spans="1:23" x14ac:dyDescent="0.25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V822" s="76"/>
      <c r="W822" s="76"/>
    </row>
    <row r="823" spans="1:23" x14ac:dyDescent="0.25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V823" s="76"/>
      <c r="W823" s="76"/>
    </row>
    <row r="824" spans="1:23" x14ac:dyDescent="0.25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V824" s="76"/>
      <c r="W824" s="76"/>
    </row>
    <row r="825" spans="1:23" x14ac:dyDescent="0.25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V825" s="76"/>
      <c r="W825" s="76"/>
    </row>
    <row r="826" spans="1:23" x14ac:dyDescent="0.25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V826" s="76"/>
      <c r="W826" s="76"/>
    </row>
    <row r="827" spans="1:23" x14ac:dyDescent="0.25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V827" s="76"/>
      <c r="W827" s="76"/>
    </row>
    <row r="828" spans="1:23" x14ac:dyDescent="0.25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V828" s="76"/>
      <c r="W828" s="76"/>
    </row>
    <row r="829" spans="1:23" x14ac:dyDescent="0.25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V829" s="76"/>
      <c r="W829" s="76"/>
    </row>
    <row r="830" spans="1:23" x14ac:dyDescent="0.25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V830" s="76"/>
      <c r="W830" s="76"/>
    </row>
    <row r="831" spans="1:23" x14ac:dyDescent="0.25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V831" s="76"/>
      <c r="W831" s="76"/>
    </row>
    <row r="832" spans="1:23" x14ac:dyDescent="0.25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V832" s="76"/>
      <c r="W832" s="76"/>
    </row>
    <row r="833" spans="1:23" x14ac:dyDescent="0.25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V833" s="76"/>
      <c r="W833" s="76"/>
    </row>
    <row r="834" spans="1:23" x14ac:dyDescent="0.25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V834" s="76"/>
      <c r="W834" s="76"/>
    </row>
    <row r="835" spans="1:23" x14ac:dyDescent="0.25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V835" s="76"/>
      <c r="W835" s="76"/>
    </row>
    <row r="836" spans="1:23" x14ac:dyDescent="0.25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V836" s="76"/>
      <c r="W836" s="76"/>
    </row>
    <row r="837" spans="1:23" x14ac:dyDescent="0.25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V837" s="76"/>
      <c r="W837" s="76"/>
    </row>
    <row r="838" spans="1:23" x14ac:dyDescent="0.25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V838" s="76"/>
      <c r="W838" s="76"/>
    </row>
    <row r="839" spans="1:23" x14ac:dyDescent="0.25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V839" s="76"/>
      <c r="W839" s="76"/>
    </row>
    <row r="840" spans="1:23" x14ac:dyDescent="0.25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V840" s="76"/>
      <c r="W840" s="76"/>
    </row>
    <row r="841" spans="1:23" x14ac:dyDescent="0.25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V841" s="76"/>
      <c r="W841" s="76"/>
    </row>
    <row r="842" spans="1:23" x14ac:dyDescent="0.25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V842" s="76"/>
      <c r="W842" s="76"/>
    </row>
    <row r="843" spans="1:23" x14ac:dyDescent="0.25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V843" s="76"/>
      <c r="W843" s="76"/>
    </row>
    <row r="844" spans="1:23" x14ac:dyDescent="0.25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V844" s="76"/>
      <c r="W844" s="76"/>
    </row>
    <row r="845" spans="1:23" x14ac:dyDescent="0.25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V845" s="76"/>
      <c r="W845" s="76"/>
    </row>
    <row r="846" spans="1:23" x14ac:dyDescent="0.25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V846" s="76"/>
      <c r="W846" s="76"/>
    </row>
    <row r="847" spans="1:23" x14ac:dyDescent="0.25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V847" s="76"/>
      <c r="W847" s="76"/>
    </row>
    <row r="848" spans="1:23" x14ac:dyDescent="0.25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V848" s="76"/>
      <c r="W848" s="76"/>
    </row>
    <row r="849" spans="1:23" x14ac:dyDescent="0.25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V849" s="76"/>
      <c r="W849" s="76"/>
    </row>
    <row r="850" spans="1:23" x14ac:dyDescent="0.25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V850" s="76"/>
      <c r="W850" s="76"/>
    </row>
    <row r="851" spans="1:23" x14ac:dyDescent="0.25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V851" s="76"/>
      <c r="W851" s="76"/>
    </row>
    <row r="852" spans="1:23" x14ac:dyDescent="0.25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V852" s="76"/>
      <c r="W852" s="76"/>
    </row>
    <row r="853" spans="1:23" x14ac:dyDescent="0.25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V853" s="76"/>
      <c r="W853" s="76"/>
    </row>
    <row r="854" spans="1:23" x14ac:dyDescent="0.25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V854" s="76"/>
      <c r="W854" s="76"/>
    </row>
    <row r="855" spans="1:23" x14ac:dyDescent="0.25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V855" s="76"/>
      <c r="W855" s="76"/>
    </row>
    <row r="856" spans="1:23" x14ac:dyDescent="0.25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V856" s="76"/>
      <c r="W856" s="76"/>
    </row>
    <row r="857" spans="1:23" x14ac:dyDescent="0.25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V857" s="76"/>
      <c r="W857" s="76"/>
    </row>
    <row r="858" spans="1:23" x14ac:dyDescent="0.25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V858" s="76"/>
      <c r="W858" s="76"/>
    </row>
    <row r="859" spans="1:23" x14ac:dyDescent="0.25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V859" s="76"/>
      <c r="W859" s="76"/>
    </row>
    <row r="860" spans="1:23" x14ac:dyDescent="0.25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V860" s="76"/>
      <c r="W860" s="76"/>
    </row>
    <row r="861" spans="1:23" x14ac:dyDescent="0.25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V861" s="76"/>
      <c r="W861" s="76"/>
    </row>
    <row r="862" spans="1:23" x14ac:dyDescent="0.25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V862" s="76"/>
      <c r="W862" s="76"/>
    </row>
    <row r="863" spans="1:23" x14ac:dyDescent="0.25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V863" s="76"/>
      <c r="W863" s="76"/>
    </row>
    <row r="864" spans="1:23" x14ac:dyDescent="0.25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V864" s="76"/>
      <c r="W864" s="76"/>
    </row>
    <row r="865" spans="1:23" x14ac:dyDescent="0.25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V865" s="76"/>
      <c r="W865" s="76"/>
    </row>
    <row r="866" spans="1:23" x14ac:dyDescent="0.25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V866" s="76"/>
      <c r="W866" s="76"/>
    </row>
    <row r="867" spans="1:23" x14ac:dyDescent="0.25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V867" s="76"/>
      <c r="W867" s="76"/>
    </row>
    <row r="868" spans="1:23" x14ac:dyDescent="0.25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V868" s="76"/>
      <c r="W868" s="76"/>
    </row>
    <row r="869" spans="1:23" x14ac:dyDescent="0.25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V869" s="76"/>
      <c r="W869" s="76"/>
    </row>
    <row r="870" spans="1:23" x14ac:dyDescent="0.25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V870" s="76"/>
      <c r="W870" s="76"/>
    </row>
    <row r="871" spans="1:23" x14ac:dyDescent="0.25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V871" s="76"/>
      <c r="W871" s="76"/>
    </row>
    <row r="872" spans="1:23" x14ac:dyDescent="0.25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V872" s="76"/>
      <c r="W872" s="76"/>
    </row>
    <row r="873" spans="1:23" x14ac:dyDescent="0.25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V873" s="76"/>
      <c r="W873" s="76"/>
    </row>
    <row r="874" spans="1:23" x14ac:dyDescent="0.25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V874" s="76"/>
      <c r="W874" s="76"/>
    </row>
    <row r="875" spans="1:23" x14ac:dyDescent="0.25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V875" s="76"/>
      <c r="W875" s="76"/>
    </row>
    <row r="876" spans="1:23" x14ac:dyDescent="0.25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V876" s="76"/>
      <c r="W876" s="76"/>
    </row>
    <row r="877" spans="1:23" x14ac:dyDescent="0.25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V877" s="76"/>
      <c r="W877" s="76"/>
    </row>
    <row r="878" spans="1:23" x14ac:dyDescent="0.25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V878" s="76"/>
      <c r="W878" s="76"/>
    </row>
    <row r="879" spans="1:23" x14ac:dyDescent="0.25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V879" s="76"/>
      <c r="W879" s="76"/>
    </row>
    <row r="880" spans="1:23" x14ac:dyDescent="0.25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V880" s="76"/>
      <c r="W880" s="76"/>
    </row>
    <row r="881" spans="1:23" x14ac:dyDescent="0.25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V881" s="76"/>
      <c r="W881" s="76"/>
    </row>
    <row r="882" spans="1:23" x14ac:dyDescent="0.25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V882" s="76"/>
      <c r="W882" s="76"/>
    </row>
    <row r="883" spans="1:23" x14ac:dyDescent="0.25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V883" s="76"/>
      <c r="W883" s="76"/>
    </row>
    <row r="884" spans="1:23" x14ac:dyDescent="0.25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V884" s="76"/>
      <c r="W884" s="76"/>
    </row>
    <row r="885" spans="1:23" x14ac:dyDescent="0.25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V885" s="76"/>
      <c r="W885" s="76"/>
    </row>
    <row r="886" spans="1:23" x14ac:dyDescent="0.25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V886" s="76"/>
      <c r="W886" s="76"/>
    </row>
    <row r="887" spans="1:23" x14ac:dyDescent="0.25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V887" s="76"/>
      <c r="W887" s="76"/>
    </row>
    <row r="888" spans="1:23" x14ac:dyDescent="0.25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V888" s="76"/>
      <c r="W888" s="76"/>
    </row>
    <row r="889" spans="1:23" x14ac:dyDescent="0.25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V889" s="76"/>
      <c r="W889" s="76"/>
    </row>
    <row r="890" spans="1:23" x14ac:dyDescent="0.25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V890" s="76"/>
      <c r="W890" s="76"/>
    </row>
    <row r="891" spans="1:23" x14ac:dyDescent="0.25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V891" s="76"/>
      <c r="W891" s="76"/>
    </row>
    <row r="892" spans="1:23" x14ac:dyDescent="0.25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V892" s="76"/>
      <c r="W892" s="76"/>
    </row>
    <row r="893" spans="1:23" x14ac:dyDescent="0.25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V893" s="76"/>
      <c r="W893" s="76"/>
    </row>
    <row r="894" spans="1:23" x14ac:dyDescent="0.25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V894" s="76"/>
      <c r="W894" s="76"/>
    </row>
    <row r="895" spans="1:23" x14ac:dyDescent="0.25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V895" s="76"/>
      <c r="W895" s="76"/>
    </row>
    <row r="896" spans="1:23" x14ac:dyDescent="0.25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V896" s="76"/>
      <c r="W896" s="76"/>
    </row>
    <row r="897" spans="1:23" x14ac:dyDescent="0.25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V897" s="76"/>
      <c r="W897" s="76"/>
    </row>
    <row r="898" spans="1:23" x14ac:dyDescent="0.25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V898" s="76"/>
      <c r="W898" s="76"/>
    </row>
    <row r="899" spans="1:23" x14ac:dyDescent="0.25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V899" s="76"/>
      <c r="W899" s="76"/>
    </row>
    <row r="900" spans="1:23" x14ac:dyDescent="0.25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V900" s="76"/>
      <c r="W900" s="76"/>
    </row>
    <row r="901" spans="1:23" x14ac:dyDescent="0.25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V901" s="76"/>
      <c r="W901" s="76"/>
    </row>
    <row r="902" spans="1:23" x14ac:dyDescent="0.25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V902" s="76"/>
      <c r="W902" s="76"/>
    </row>
    <row r="903" spans="1:23" x14ac:dyDescent="0.25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V903" s="76"/>
      <c r="W903" s="76"/>
    </row>
    <row r="904" spans="1:23" x14ac:dyDescent="0.25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V904" s="76"/>
      <c r="W904" s="76"/>
    </row>
    <row r="905" spans="1:23" x14ac:dyDescent="0.25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V905" s="76"/>
      <c r="W905" s="76"/>
    </row>
    <row r="906" spans="1:23" x14ac:dyDescent="0.25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V906" s="76"/>
      <c r="W906" s="76"/>
    </row>
    <row r="907" spans="1:23" x14ac:dyDescent="0.25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V907" s="76"/>
      <c r="W907" s="76"/>
    </row>
    <row r="908" spans="1:23" x14ac:dyDescent="0.25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V908" s="76"/>
      <c r="W908" s="76"/>
    </row>
    <row r="909" spans="1:23" x14ac:dyDescent="0.25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V909" s="76"/>
      <c r="W909" s="76"/>
    </row>
    <row r="910" spans="1:23" x14ac:dyDescent="0.25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V910" s="76"/>
      <c r="W910" s="76"/>
    </row>
    <row r="911" spans="1:23" x14ac:dyDescent="0.25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V911" s="76"/>
      <c r="W911" s="76"/>
    </row>
    <row r="912" spans="1:23" x14ac:dyDescent="0.25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V912" s="76"/>
      <c r="W912" s="76"/>
    </row>
    <row r="913" spans="1:23" x14ac:dyDescent="0.25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V913" s="76"/>
      <c r="W913" s="76"/>
    </row>
    <row r="914" spans="1:23" x14ac:dyDescent="0.25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V914" s="76"/>
      <c r="W914" s="76"/>
    </row>
    <row r="915" spans="1:23" x14ac:dyDescent="0.25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V915" s="76"/>
      <c r="W915" s="76"/>
    </row>
    <row r="916" spans="1:23" x14ac:dyDescent="0.25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V916" s="76"/>
      <c r="W916" s="76"/>
    </row>
    <row r="917" spans="1:23" x14ac:dyDescent="0.25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V917" s="76"/>
      <c r="W917" s="76"/>
    </row>
    <row r="918" spans="1:23" x14ac:dyDescent="0.25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V918" s="76"/>
      <c r="W918" s="76"/>
    </row>
    <row r="919" spans="1:23" x14ac:dyDescent="0.25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V919" s="76"/>
      <c r="W919" s="76"/>
    </row>
    <row r="920" spans="1:23" x14ac:dyDescent="0.25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V920" s="76"/>
      <c r="W920" s="76"/>
    </row>
    <row r="921" spans="1:23" x14ac:dyDescent="0.25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V921" s="76"/>
      <c r="W921" s="76"/>
    </row>
    <row r="922" spans="1:23" x14ac:dyDescent="0.25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V922" s="76"/>
      <c r="W922" s="76"/>
    </row>
    <row r="923" spans="1:23" x14ac:dyDescent="0.25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V923" s="76"/>
      <c r="W923" s="76"/>
    </row>
    <row r="924" spans="1:23" x14ac:dyDescent="0.25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V924" s="76"/>
      <c r="W924" s="76"/>
    </row>
    <row r="925" spans="1:23" x14ac:dyDescent="0.25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V925" s="76"/>
      <c r="W925" s="76"/>
    </row>
    <row r="926" spans="1:23" x14ac:dyDescent="0.25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V926" s="76"/>
      <c r="W926" s="76"/>
    </row>
    <row r="927" spans="1:23" x14ac:dyDescent="0.25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V927" s="76"/>
      <c r="W927" s="76"/>
    </row>
    <row r="928" spans="1:23" x14ac:dyDescent="0.25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V928" s="76"/>
      <c r="W928" s="76"/>
    </row>
    <row r="929" spans="1:23" x14ac:dyDescent="0.25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V929" s="76"/>
      <c r="W929" s="76"/>
    </row>
    <row r="930" spans="1:23" x14ac:dyDescent="0.25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V930" s="76"/>
      <c r="W930" s="76"/>
    </row>
    <row r="931" spans="1:23" x14ac:dyDescent="0.25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V931" s="76"/>
      <c r="W931" s="76"/>
    </row>
    <row r="932" spans="1:23" x14ac:dyDescent="0.25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V932" s="76"/>
      <c r="W932" s="76"/>
    </row>
    <row r="933" spans="1:23" x14ac:dyDescent="0.25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V933" s="76"/>
      <c r="W933" s="76"/>
    </row>
    <row r="934" spans="1:23" x14ac:dyDescent="0.25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V934" s="76"/>
      <c r="W934" s="76"/>
    </row>
    <row r="935" spans="1:23" x14ac:dyDescent="0.25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V935" s="76"/>
      <c r="W935" s="76"/>
    </row>
    <row r="936" spans="1:23" x14ac:dyDescent="0.25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V936" s="76"/>
      <c r="W936" s="76"/>
    </row>
    <row r="937" spans="1:23" x14ac:dyDescent="0.25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V937" s="76"/>
      <c r="W937" s="76"/>
    </row>
    <row r="938" spans="1:23" x14ac:dyDescent="0.25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V938" s="76"/>
      <c r="W938" s="76"/>
    </row>
    <row r="939" spans="1:23" x14ac:dyDescent="0.25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V939" s="76"/>
      <c r="W939" s="76"/>
    </row>
    <row r="940" spans="1:23" x14ac:dyDescent="0.25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V940" s="76"/>
      <c r="W940" s="76"/>
    </row>
    <row r="941" spans="1:23" x14ac:dyDescent="0.25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V941" s="76"/>
      <c r="W941" s="76"/>
    </row>
    <row r="942" spans="1:23" x14ac:dyDescent="0.25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V942" s="76"/>
      <c r="W942" s="76"/>
    </row>
    <row r="943" spans="1:23" x14ac:dyDescent="0.25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V943" s="76"/>
      <c r="W943" s="76"/>
    </row>
    <row r="944" spans="1:23" x14ac:dyDescent="0.25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V944" s="76"/>
      <c r="W944" s="76"/>
    </row>
    <row r="945" spans="1:23" x14ac:dyDescent="0.25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V945" s="76"/>
      <c r="W945" s="76"/>
    </row>
    <row r="946" spans="1:23" x14ac:dyDescent="0.25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V946" s="76"/>
      <c r="W946" s="76"/>
    </row>
    <row r="947" spans="1:23" x14ac:dyDescent="0.25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V947" s="76"/>
      <c r="W947" s="76"/>
    </row>
    <row r="948" spans="1:23" x14ac:dyDescent="0.25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V948" s="76"/>
      <c r="W948" s="76"/>
    </row>
    <row r="949" spans="1:23" x14ac:dyDescent="0.25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V949" s="76"/>
      <c r="W949" s="76"/>
    </row>
    <row r="950" spans="1:23" x14ac:dyDescent="0.25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V950" s="76"/>
      <c r="W950" s="76"/>
    </row>
    <row r="951" spans="1:23" x14ac:dyDescent="0.25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V951" s="76"/>
      <c r="W951" s="76"/>
    </row>
    <row r="952" spans="1:23" x14ac:dyDescent="0.25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V952" s="76"/>
      <c r="W952" s="76"/>
    </row>
    <row r="953" spans="1:23" x14ac:dyDescent="0.25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V953" s="76"/>
      <c r="W953" s="76"/>
    </row>
    <row r="954" spans="1:23" x14ac:dyDescent="0.25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V954" s="76"/>
      <c r="W954" s="76"/>
    </row>
    <row r="955" spans="1:23" x14ac:dyDescent="0.2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V955" s="76"/>
      <c r="W955" s="76"/>
    </row>
    <row r="956" spans="1:23" x14ac:dyDescent="0.25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V956" s="76"/>
      <c r="W956" s="76"/>
    </row>
    <row r="957" spans="1:23" x14ac:dyDescent="0.25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V957" s="76"/>
      <c r="W957" s="76"/>
    </row>
    <row r="958" spans="1:23" x14ac:dyDescent="0.25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V958" s="76"/>
      <c r="W958" s="76"/>
    </row>
    <row r="959" spans="1:23" x14ac:dyDescent="0.25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V959" s="76"/>
      <c r="W959" s="76"/>
    </row>
    <row r="960" spans="1:23" x14ac:dyDescent="0.25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V960" s="76"/>
      <c r="W960" s="76"/>
    </row>
    <row r="961" spans="1:23" x14ac:dyDescent="0.25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V961" s="76"/>
      <c r="W961" s="76"/>
    </row>
    <row r="962" spans="1:23" x14ac:dyDescent="0.25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V962" s="76"/>
      <c r="W962" s="76"/>
    </row>
    <row r="963" spans="1:23" x14ac:dyDescent="0.25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V963" s="76"/>
      <c r="W963" s="76"/>
    </row>
    <row r="964" spans="1:23" x14ac:dyDescent="0.25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V964" s="76"/>
      <c r="W964" s="76"/>
    </row>
    <row r="965" spans="1:23" x14ac:dyDescent="0.2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V965" s="76"/>
      <c r="W965" s="76"/>
    </row>
    <row r="966" spans="1:23" x14ac:dyDescent="0.25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V966" s="76"/>
      <c r="W966" s="76"/>
    </row>
    <row r="967" spans="1:23" x14ac:dyDescent="0.25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V967" s="76"/>
      <c r="W967" s="76"/>
    </row>
    <row r="968" spans="1:23" x14ac:dyDescent="0.25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V968" s="76"/>
      <c r="W968" s="76"/>
    </row>
    <row r="969" spans="1:23" x14ac:dyDescent="0.25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V969" s="76"/>
      <c r="W969" s="76"/>
    </row>
    <row r="970" spans="1:23" x14ac:dyDescent="0.25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V970" s="76"/>
      <c r="W970" s="76"/>
    </row>
    <row r="971" spans="1:23" x14ac:dyDescent="0.25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V971" s="76"/>
      <c r="W971" s="76"/>
    </row>
    <row r="972" spans="1:23" x14ac:dyDescent="0.25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V972" s="76"/>
      <c r="W972" s="76"/>
    </row>
    <row r="973" spans="1:23" x14ac:dyDescent="0.25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V973" s="76"/>
      <c r="W973" s="76"/>
    </row>
    <row r="974" spans="1:23" x14ac:dyDescent="0.25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V974" s="76"/>
      <c r="W974" s="76"/>
    </row>
    <row r="975" spans="1:23" x14ac:dyDescent="0.2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V975" s="76"/>
      <c r="W975" s="76"/>
    </row>
    <row r="976" spans="1:23" x14ac:dyDescent="0.25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V976" s="76"/>
      <c r="W976" s="76"/>
    </row>
    <row r="977" spans="1:23" x14ac:dyDescent="0.25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V977" s="76"/>
      <c r="W977" s="76"/>
    </row>
    <row r="978" spans="1:23" x14ac:dyDescent="0.25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V978" s="76"/>
      <c r="W978" s="76"/>
    </row>
    <row r="979" spans="1:23" x14ac:dyDescent="0.25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V979" s="76"/>
      <c r="W979" s="76"/>
    </row>
    <row r="980" spans="1:23" x14ac:dyDescent="0.25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V980" s="76"/>
      <c r="W980" s="76"/>
    </row>
    <row r="981" spans="1:23" x14ac:dyDescent="0.25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V981" s="76"/>
      <c r="W981" s="76"/>
    </row>
    <row r="982" spans="1:23" x14ac:dyDescent="0.25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V982" s="76"/>
      <c r="W982" s="76"/>
    </row>
    <row r="983" spans="1:23" x14ac:dyDescent="0.25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V983" s="76"/>
      <c r="W983" s="76"/>
    </row>
    <row r="984" spans="1:23" x14ac:dyDescent="0.25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V984" s="76"/>
      <c r="W984" s="76"/>
    </row>
    <row r="985" spans="1:23" x14ac:dyDescent="0.25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V985" s="76"/>
      <c r="W985" s="76"/>
    </row>
    <row r="986" spans="1:23" x14ac:dyDescent="0.25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V986" s="76"/>
      <c r="W986" s="76"/>
    </row>
    <row r="987" spans="1:23" x14ac:dyDescent="0.25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V987" s="76"/>
      <c r="W987" s="76"/>
    </row>
    <row r="988" spans="1:23" x14ac:dyDescent="0.25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V988" s="76"/>
      <c r="W988" s="76"/>
    </row>
    <row r="989" spans="1:23" x14ac:dyDescent="0.25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V989" s="76"/>
      <c r="W989" s="76"/>
    </row>
    <row r="990" spans="1:23" x14ac:dyDescent="0.25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V990" s="76"/>
      <c r="W990" s="76"/>
    </row>
    <row r="991" spans="1:23" x14ac:dyDescent="0.25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V991" s="76"/>
      <c r="W991" s="76"/>
    </row>
    <row r="992" spans="1:23" x14ac:dyDescent="0.25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V992" s="76"/>
      <c r="W992" s="76"/>
    </row>
    <row r="993" spans="1:23" x14ac:dyDescent="0.25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V993" s="76"/>
      <c r="W993" s="76"/>
    </row>
    <row r="994" spans="1:23" x14ac:dyDescent="0.25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V994" s="76"/>
      <c r="W994" s="76"/>
    </row>
    <row r="995" spans="1:23" x14ac:dyDescent="0.25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V995" s="76"/>
      <c r="W995" s="76"/>
    </row>
    <row r="996" spans="1:23" x14ac:dyDescent="0.25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V996" s="76"/>
      <c r="W996" s="76"/>
    </row>
    <row r="997" spans="1:23" x14ac:dyDescent="0.25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V997" s="76"/>
      <c r="W997" s="76"/>
    </row>
    <row r="998" spans="1:23" x14ac:dyDescent="0.25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V998" s="76"/>
      <c r="W998" s="76"/>
    </row>
    <row r="999" spans="1:23" x14ac:dyDescent="0.25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V999" s="76"/>
      <c r="W999" s="76"/>
    </row>
    <row r="1000" spans="1:23" x14ac:dyDescent="0.25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V1000" s="76"/>
      <c r="W1000" s="76"/>
    </row>
    <row r="1001" spans="1:23" x14ac:dyDescent="0.25">
      <c r="A1001" s="76"/>
      <c r="B1001" s="76"/>
      <c r="C1001" s="76"/>
      <c r="D1001" s="76"/>
      <c r="E1001" s="76"/>
      <c r="F1001" s="76"/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V1001" s="76"/>
      <c r="W1001" s="76"/>
    </row>
    <row r="1002" spans="1:23" x14ac:dyDescent="0.25">
      <c r="A1002" s="76"/>
      <c r="B1002" s="76"/>
      <c r="C1002" s="76"/>
      <c r="D1002" s="76"/>
      <c r="E1002" s="76"/>
      <c r="F1002" s="76"/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V1002" s="76"/>
      <c r="W1002" s="76"/>
    </row>
    <row r="1003" spans="1:23" x14ac:dyDescent="0.25">
      <c r="A1003" s="76"/>
      <c r="B1003" s="76"/>
      <c r="C1003" s="76"/>
      <c r="D1003" s="76"/>
      <c r="E1003" s="76"/>
      <c r="F1003" s="76"/>
      <c r="G1003" s="76"/>
      <c r="H1003" s="76"/>
      <c r="I1003" s="76"/>
      <c r="J1003" s="76"/>
      <c r="K1003" s="76"/>
      <c r="L1003" s="76"/>
      <c r="M1003" s="76"/>
      <c r="N1003" s="76"/>
      <c r="O1003" s="76"/>
      <c r="P1003" s="76"/>
      <c r="Q1003" s="76"/>
      <c r="V1003" s="76"/>
      <c r="W1003" s="76"/>
    </row>
    <row r="1004" spans="1:23" x14ac:dyDescent="0.25">
      <c r="A1004" s="76"/>
      <c r="B1004" s="76"/>
      <c r="C1004" s="76"/>
      <c r="D1004" s="76"/>
      <c r="E1004" s="76"/>
      <c r="F1004" s="76"/>
      <c r="G1004" s="76"/>
      <c r="H1004" s="76"/>
      <c r="I1004" s="76"/>
      <c r="J1004" s="76"/>
      <c r="K1004" s="76"/>
      <c r="L1004" s="76"/>
      <c r="M1004" s="76"/>
      <c r="N1004" s="76"/>
      <c r="O1004" s="76"/>
      <c r="P1004" s="76"/>
      <c r="Q1004" s="76"/>
      <c r="V1004" s="76"/>
      <c r="W1004" s="76"/>
    </row>
    <row r="1005" spans="1:23" x14ac:dyDescent="0.25">
      <c r="A1005" s="76"/>
      <c r="B1005" s="76"/>
      <c r="C1005" s="76"/>
      <c r="D1005" s="76"/>
      <c r="E1005" s="76"/>
      <c r="F1005" s="76"/>
      <c r="G1005" s="76"/>
      <c r="H1005" s="76"/>
      <c r="I1005" s="76"/>
      <c r="J1005" s="76"/>
      <c r="K1005" s="76"/>
      <c r="L1005" s="76"/>
      <c r="M1005" s="76"/>
      <c r="N1005" s="76"/>
      <c r="O1005" s="76"/>
      <c r="P1005" s="76"/>
      <c r="Q1005" s="76"/>
      <c r="V1005" s="76"/>
      <c r="W1005" s="76"/>
    </row>
    <row r="1006" spans="1:23" x14ac:dyDescent="0.25">
      <c r="A1006" s="76"/>
      <c r="B1006" s="76"/>
      <c r="C1006" s="76"/>
      <c r="D1006" s="76"/>
      <c r="E1006" s="76"/>
      <c r="F1006" s="76"/>
      <c r="G1006" s="76"/>
      <c r="H1006" s="76"/>
      <c r="I1006" s="76"/>
      <c r="J1006" s="76"/>
      <c r="K1006" s="76"/>
      <c r="L1006" s="76"/>
      <c r="M1006" s="76"/>
      <c r="N1006" s="76"/>
      <c r="O1006" s="76"/>
      <c r="P1006" s="76"/>
      <c r="Q1006" s="76"/>
      <c r="V1006" s="76"/>
      <c r="W1006" s="76"/>
    </row>
    <row r="1007" spans="1:23" x14ac:dyDescent="0.25">
      <c r="A1007" s="76"/>
      <c r="B1007" s="76"/>
      <c r="C1007" s="76"/>
      <c r="D1007" s="76"/>
      <c r="E1007" s="76"/>
      <c r="F1007" s="76"/>
      <c r="G1007" s="76"/>
      <c r="H1007" s="76"/>
      <c r="I1007" s="76"/>
      <c r="J1007" s="76"/>
      <c r="K1007" s="76"/>
      <c r="L1007" s="76"/>
      <c r="M1007" s="76"/>
      <c r="N1007" s="76"/>
      <c r="O1007" s="76"/>
      <c r="P1007" s="76"/>
      <c r="Q1007" s="76"/>
      <c r="V1007" s="76"/>
      <c r="W1007" s="76"/>
    </row>
    <row r="1008" spans="1:23" x14ac:dyDescent="0.25">
      <c r="A1008" s="76"/>
      <c r="B1008" s="76"/>
      <c r="C1008" s="76"/>
      <c r="D1008" s="76"/>
      <c r="E1008" s="76"/>
      <c r="F1008" s="76"/>
      <c r="G1008" s="76"/>
      <c r="H1008" s="76"/>
      <c r="I1008" s="76"/>
      <c r="J1008" s="76"/>
      <c r="K1008" s="76"/>
      <c r="L1008" s="76"/>
      <c r="M1008" s="76"/>
      <c r="N1008" s="76"/>
      <c r="O1008" s="76"/>
      <c r="P1008" s="76"/>
      <c r="Q1008" s="76"/>
      <c r="V1008" s="76"/>
      <c r="W1008" s="76"/>
    </row>
    <row r="1009" spans="1:23" x14ac:dyDescent="0.25">
      <c r="A1009" s="76"/>
      <c r="B1009" s="76"/>
      <c r="C1009" s="76"/>
      <c r="D1009" s="76"/>
      <c r="E1009" s="76"/>
      <c r="F1009" s="76"/>
      <c r="G1009" s="76"/>
      <c r="H1009" s="76"/>
      <c r="I1009" s="76"/>
      <c r="J1009" s="76"/>
      <c r="K1009" s="76"/>
      <c r="L1009" s="76"/>
      <c r="M1009" s="76"/>
      <c r="N1009" s="76"/>
      <c r="O1009" s="76"/>
      <c r="P1009" s="76"/>
      <c r="Q1009" s="76"/>
      <c r="V1009" s="76"/>
      <c r="W1009" s="76"/>
    </row>
    <row r="1010" spans="1:23" x14ac:dyDescent="0.25">
      <c r="A1010" s="76"/>
      <c r="B1010" s="76"/>
      <c r="C1010" s="76"/>
      <c r="D1010" s="76"/>
      <c r="E1010" s="76"/>
      <c r="F1010" s="76"/>
      <c r="G1010" s="76"/>
      <c r="H1010" s="76"/>
      <c r="I1010" s="76"/>
      <c r="J1010" s="76"/>
      <c r="K1010" s="76"/>
      <c r="L1010" s="76"/>
      <c r="M1010" s="76"/>
      <c r="N1010" s="76"/>
      <c r="O1010" s="76"/>
      <c r="P1010" s="76"/>
      <c r="Q1010" s="76"/>
      <c r="V1010" s="76"/>
      <c r="W1010" s="76"/>
    </row>
    <row r="1011" spans="1:23" x14ac:dyDescent="0.25">
      <c r="A1011" s="76"/>
      <c r="B1011" s="76"/>
      <c r="C1011" s="76"/>
      <c r="D1011" s="76"/>
      <c r="E1011" s="76"/>
      <c r="F1011" s="76"/>
      <c r="G1011" s="76"/>
      <c r="H1011" s="76"/>
      <c r="I1011" s="76"/>
      <c r="J1011" s="76"/>
      <c r="K1011" s="76"/>
      <c r="L1011" s="76"/>
      <c r="M1011" s="76"/>
      <c r="N1011" s="76"/>
      <c r="O1011" s="76"/>
      <c r="P1011" s="76"/>
      <c r="Q1011" s="76"/>
      <c r="V1011" s="76"/>
      <c r="W1011" s="76"/>
    </row>
    <row r="1012" spans="1:23" x14ac:dyDescent="0.25">
      <c r="A1012" s="76"/>
      <c r="B1012" s="76"/>
      <c r="C1012" s="76"/>
      <c r="D1012" s="76"/>
      <c r="E1012" s="76"/>
      <c r="F1012" s="76"/>
      <c r="G1012" s="76"/>
      <c r="H1012" s="76"/>
      <c r="I1012" s="76"/>
      <c r="J1012" s="76"/>
      <c r="K1012" s="76"/>
      <c r="L1012" s="76"/>
      <c r="M1012" s="76"/>
      <c r="N1012" s="76"/>
      <c r="O1012" s="76"/>
      <c r="P1012" s="76"/>
      <c r="Q1012" s="76"/>
      <c r="V1012" s="76"/>
      <c r="W1012" s="76"/>
    </row>
    <row r="1013" spans="1:23" x14ac:dyDescent="0.25">
      <c r="A1013" s="76"/>
      <c r="B1013" s="76"/>
      <c r="C1013" s="76"/>
      <c r="D1013" s="76"/>
      <c r="E1013" s="76"/>
      <c r="F1013" s="76"/>
      <c r="G1013" s="76"/>
      <c r="H1013" s="76"/>
      <c r="I1013" s="76"/>
      <c r="J1013" s="76"/>
      <c r="K1013" s="76"/>
      <c r="L1013" s="76"/>
      <c r="M1013" s="76"/>
      <c r="N1013" s="76"/>
      <c r="O1013" s="76"/>
      <c r="P1013" s="76"/>
      <c r="Q1013" s="76"/>
      <c r="V1013" s="76"/>
      <c r="W1013" s="76"/>
    </row>
    <row r="1014" spans="1:23" x14ac:dyDescent="0.25">
      <c r="A1014" s="76"/>
      <c r="B1014" s="76"/>
      <c r="C1014" s="76"/>
      <c r="D1014" s="76"/>
      <c r="E1014" s="76"/>
      <c r="F1014" s="76"/>
      <c r="G1014" s="76"/>
      <c r="H1014" s="76"/>
      <c r="I1014" s="76"/>
      <c r="J1014" s="76"/>
      <c r="K1014" s="76"/>
      <c r="L1014" s="76"/>
      <c r="M1014" s="76"/>
      <c r="N1014" s="76"/>
      <c r="O1014" s="76"/>
      <c r="P1014" s="76"/>
      <c r="Q1014" s="76"/>
      <c r="V1014" s="76"/>
      <c r="W1014" s="76"/>
    </row>
    <row r="1015" spans="1:23" x14ac:dyDescent="0.25">
      <c r="A1015" s="76"/>
      <c r="B1015" s="76"/>
      <c r="C1015" s="76"/>
      <c r="D1015" s="76"/>
      <c r="E1015" s="76"/>
      <c r="F1015" s="76"/>
      <c r="G1015" s="76"/>
      <c r="H1015" s="76"/>
      <c r="I1015" s="76"/>
      <c r="J1015" s="76"/>
      <c r="K1015" s="76"/>
      <c r="L1015" s="76"/>
      <c r="M1015" s="76"/>
      <c r="N1015" s="76"/>
      <c r="O1015" s="76"/>
      <c r="P1015" s="76"/>
      <c r="Q1015" s="76"/>
      <c r="V1015" s="76"/>
      <c r="W1015" s="76"/>
    </row>
    <row r="1016" spans="1:23" x14ac:dyDescent="0.25">
      <c r="A1016" s="76"/>
      <c r="B1016" s="76"/>
      <c r="C1016" s="76"/>
      <c r="D1016" s="76"/>
      <c r="E1016" s="76"/>
      <c r="F1016" s="76"/>
      <c r="G1016" s="76"/>
      <c r="H1016" s="76"/>
      <c r="I1016" s="76"/>
      <c r="J1016" s="76"/>
      <c r="K1016" s="76"/>
      <c r="L1016" s="76"/>
      <c r="M1016" s="76"/>
      <c r="N1016" s="76"/>
      <c r="O1016" s="76"/>
      <c r="P1016" s="76"/>
      <c r="Q1016" s="76"/>
      <c r="V1016" s="76"/>
      <c r="W1016" s="76"/>
    </row>
    <row r="1017" spans="1:23" x14ac:dyDescent="0.25">
      <c r="A1017" s="76"/>
      <c r="B1017" s="76"/>
      <c r="C1017" s="76"/>
      <c r="D1017" s="76"/>
      <c r="E1017" s="76"/>
      <c r="F1017" s="76"/>
      <c r="G1017" s="76"/>
      <c r="H1017" s="76"/>
      <c r="I1017" s="76"/>
      <c r="J1017" s="76"/>
      <c r="K1017" s="76"/>
      <c r="L1017" s="76"/>
      <c r="M1017" s="76"/>
      <c r="N1017" s="76"/>
      <c r="O1017" s="76"/>
      <c r="P1017" s="76"/>
      <c r="Q1017" s="76"/>
      <c r="V1017" s="76"/>
      <c r="W1017" s="76"/>
    </row>
    <row r="1018" spans="1:23" x14ac:dyDescent="0.25">
      <c r="A1018" s="76"/>
      <c r="B1018" s="76"/>
      <c r="C1018" s="76"/>
      <c r="D1018" s="76"/>
      <c r="E1018" s="76"/>
      <c r="F1018" s="76"/>
      <c r="G1018" s="76"/>
      <c r="H1018" s="76"/>
      <c r="I1018" s="76"/>
      <c r="J1018" s="76"/>
      <c r="K1018" s="76"/>
      <c r="L1018" s="76"/>
      <c r="M1018" s="76"/>
      <c r="N1018" s="76"/>
      <c r="O1018" s="76"/>
      <c r="P1018" s="76"/>
      <c r="Q1018" s="76"/>
      <c r="V1018" s="76"/>
      <c r="W1018" s="76"/>
    </row>
    <row r="1019" spans="1:23" x14ac:dyDescent="0.25">
      <c r="A1019" s="76"/>
      <c r="B1019" s="76"/>
      <c r="C1019" s="76"/>
      <c r="D1019" s="76"/>
      <c r="E1019" s="76"/>
      <c r="F1019" s="76"/>
      <c r="G1019" s="76"/>
      <c r="H1019" s="76"/>
      <c r="I1019" s="76"/>
      <c r="J1019" s="76"/>
      <c r="K1019" s="76"/>
      <c r="L1019" s="76"/>
      <c r="M1019" s="76"/>
      <c r="N1019" s="76"/>
      <c r="O1019" s="76"/>
      <c r="P1019" s="76"/>
      <c r="Q1019" s="76"/>
      <c r="V1019" s="76"/>
      <c r="W1019" s="76"/>
    </row>
    <row r="1020" spans="1:23" x14ac:dyDescent="0.25">
      <c r="A1020" s="76"/>
      <c r="B1020" s="76"/>
      <c r="C1020" s="76"/>
      <c r="D1020" s="76"/>
      <c r="E1020" s="76"/>
      <c r="F1020" s="76"/>
      <c r="G1020" s="76"/>
      <c r="H1020" s="76"/>
      <c r="I1020" s="76"/>
      <c r="J1020" s="76"/>
      <c r="K1020" s="76"/>
      <c r="L1020" s="76"/>
      <c r="M1020" s="76"/>
      <c r="N1020" s="76"/>
      <c r="O1020" s="76"/>
      <c r="P1020" s="76"/>
      <c r="Q1020" s="76"/>
      <c r="V1020" s="76"/>
      <c r="W1020" s="76"/>
    </row>
    <row r="1021" spans="1:23" x14ac:dyDescent="0.25">
      <c r="A1021" s="76"/>
      <c r="B1021" s="76"/>
      <c r="C1021" s="76"/>
      <c r="D1021" s="76"/>
      <c r="E1021" s="76"/>
      <c r="F1021" s="76"/>
      <c r="G1021" s="76"/>
      <c r="H1021" s="76"/>
      <c r="I1021" s="76"/>
      <c r="J1021" s="76"/>
      <c r="K1021" s="76"/>
      <c r="L1021" s="76"/>
      <c r="M1021" s="76"/>
      <c r="N1021" s="76"/>
      <c r="O1021" s="76"/>
      <c r="P1021" s="76"/>
      <c r="Q1021" s="76"/>
      <c r="V1021" s="76"/>
      <c r="W1021" s="76"/>
    </row>
    <row r="1022" spans="1:23" x14ac:dyDescent="0.25">
      <c r="A1022" s="76"/>
      <c r="B1022" s="76"/>
      <c r="C1022" s="76"/>
      <c r="D1022" s="76"/>
      <c r="E1022" s="76"/>
      <c r="F1022" s="76"/>
      <c r="G1022" s="76"/>
      <c r="H1022" s="76"/>
      <c r="I1022" s="76"/>
      <c r="J1022" s="76"/>
      <c r="K1022" s="76"/>
      <c r="L1022" s="76"/>
      <c r="M1022" s="76"/>
      <c r="N1022" s="76"/>
      <c r="O1022" s="76"/>
      <c r="P1022" s="76"/>
      <c r="Q1022" s="76"/>
      <c r="V1022" s="76"/>
      <c r="W1022" s="76"/>
    </row>
    <row r="1023" spans="1:23" x14ac:dyDescent="0.25">
      <c r="A1023" s="76"/>
      <c r="B1023" s="76"/>
      <c r="C1023" s="76"/>
      <c r="D1023" s="76"/>
      <c r="E1023" s="76"/>
      <c r="F1023" s="76"/>
      <c r="G1023" s="76"/>
      <c r="H1023" s="76"/>
      <c r="I1023" s="76"/>
      <c r="J1023" s="76"/>
      <c r="K1023" s="76"/>
      <c r="L1023" s="76"/>
      <c r="M1023" s="76"/>
      <c r="N1023" s="76"/>
      <c r="O1023" s="76"/>
      <c r="P1023" s="76"/>
      <c r="Q1023" s="76"/>
      <c r="V1023" s="76"/>
      <c r="W1023" s="76"/>
    </row>
    <row r="1024" spans="1:23" x14ac:dyDescent="0.25">
      <c r="A1024" s="76"/>
      <c r="B1024" s="76"/>
      <c r="C1024" s="76"/>
      <c r="D1024" s="76"/>
      <c r="E1024" s="76"/>
      <c r="F1024" s="76"/>
      <c r="G1024" s="76"/>
      <c r="H1024" s="76"/>
      <c r="I1024" s="76"/>
      <c r="J1024" s="76"/>
      <c r="K1024" s="76"/>
      <c r="L1024" s="76"/>
      <c r="M1024" s="76"/>
      <c r="N1024" s="76"/>
      <c r="O1024" s="76"/>
      <c r="P1024" s="76"/>
      <c r="Q1024" s="76"/>
      <c r="V1024" s="76"/>
      <c r="W1024" s="76"/>
    </row>
    <row r="1025" spans="1:23" x14ac:dyDescent="0.25">
      <c r="A1025" s="76"/>
      <c r="B1025" s="76"/>
      <c r="C1025" s="76"/>
      <c r="D1025" s="76"/>
      <c r="E1025" s="76"/>
      <c r="F1025" s="76"/>
      <c r="G1025" s="76"/>
      <c r="H1025" s="76"/>
      <c r="I1025" s="76"/>
      <c r="J1025" s="76"/>
      <c r="K1025" s="76"/>
      <c r="L1025" s="76"/>
      <c r="M1025" s="76"/>
      <c r="N1025" s="76"/>
      <c r="O1025" s="76"/>
      <c r="P1025" s="76"/>
      <c r="Q1025" s="76"/>
      <c r="V1025" s="76"/>
      <c r="W1025" s="76"/>
    </row>
    <row r="1026" spans="1:23" x14ac:dyDescent="0.25">
      <c r="A1026" s="76"/>
      <c r="B1026" s="76"/>
      <c r="C1026" s="76"/>
      <c r="D1026" s="76"/>
      <c r="E1026" s="76"/>
      <c r="F1026" s="76"/>
      <c r="G1026" s="76"/>
      <c r="H1026" s="76"/>
      <c r="I1026" s="76"/>
      <c r="J1026" s="76"/>
      <c r="K1026" s="76"/>
      <c r="L1026" s="76"/>
      <c r="M1026" s="76"/>
      <c r="N1026" s="76"/>
      <c r="O1026" s="76"/>
      <c r="P1026" s="76"/>
      <c r="Q1026" s="76"/>
      <c r="V1026" s="76"/>
      <c r="W1026" s="76"/>
    </row>
    <row r="1027" spans="1:23" x14ac:dyDescent="0.25">
      <c r="A1027" s="76"/>
      <c r="B1027" s="76"/>
      <c r="C1027" s="76"/>
      <c r="D1027" s="76"/>
      <c r="E1027" s="76"/>
      <c r="F1027" s="76"/>
      <c r="G1027" s="76"/>
      <c r="H1027" s="76"/>
      <c r="I1027" s="76"/>
      <c r="J1027" s="76"/>
      <c r="K1027" s="76"/>
      <c r="L1027" s="76"/>
      <c r="M1027" s="76"/>
      <c r="N1027" s="76"/>
      <c r="O1027" s="76"/>
      <c r="P1027" s="76"/>
      <c r="Q1027" s="76"/>
      <c r="V1027" s="76"/>
      <c r="W1027" s="76"/>
    </row>
    <row r="1028" spans="1:23" x14ac:dyDescent="0.25">
      <c r="A1028" s="76"/>
      <c r="B1028" s="76"/>
      <c r="C1028" s="76"/>
      <c r="D1028" s="76"/>
      <c r="E1028" s="76"/>
      <c r="F1028" s="76"/>
      <c r="G1028" s="76"/>
      <c r="H1028" s="76"/>
      <c r="I1028" s="76"/>
      <c r="J1028" s="76"/>
      <c r="K1028" s="76"/>
      <c r="L1028" s="76"/>
      <c r="M1028" s="76"/>
      <c r="N1028" s="76"/>
      <c r="O1028" s="76"/>
      <c r="P1028" s="76"/>
      <c r="Q1028" s="76"/>
      <c r="V1028" s="76"/>
      <c r="W1028" s="76"/>
    </row>
    <row r="1029" spans="1:23" x14ac:dyDescent="0.25">
      <c r="A1029" s="76"/>
      <c r="B1029" s="76"/>
      <c r="C1029" s="76"/>
      <c r="D1029" s="76"/>
      <c r="E1029" s="76"/>
      <c r="F1029" s="76"/>
      <c r="G1029" s="76"/>
      <c r="H1029" s="76"/>
      <c r="I1029" s="76"/>
      <c r="J1029" s="76"/>
      <c r="K1029" s="76"/>
      <c r="L1029" s="76"/>
      <c r="M1029" s="76"/>
      <c r="N1029" s="76"/>
      <c r="O1029" s="76"/>
      <c r="P1029" s="76"/>
      <c r="Q1029" s="76"/>
      <c r="V1029" s="76"/>
      <c r="W1029" s="76"/>
    </row>
    <row r="1030" spans="1:23" x14ac:dyDescent="0.25">
      <c r="A1030" s="76"/>
      <c r="B1030" s="76"/>
      <c r="C1030" s="76"/>
      <c r="D1030" s="76"/>
      <c r="E1030" s="76"/>
      <c r="F1030" s="76"/>
      <c r="G1030" s="76"/>
      <c r="H1030" s="76"/>
      <c r="I1030" s="76"/>
      <c r="J1030" s="76"/>
      <c r="K1030" s="76"/>
      <c r="L1030" s="76"/>
      <c r="M1030" s="76"/>
      <c r="N1030" s="76"/>
      <c r="O1030" s="76"/>
      <c r="P1030" s="76"/>
      <c r="Q1030" s="76"/>
      <c r="V1030" s="76"/>
      <c r="W1030" s="76"/>
    </row>
    <row r="1031" spans="1:23" x14ac:dyDescent="0.25">
      <c r="A1031" s="76"/>
      <c r="B1031" s="76"/>
      <c r="C1031" s="76"/>
      <c r="D1031" s="76"/>
      <c r="E1031" s="76"/>
      <c r="F1031" s="76"/>
      <c r="G1031" s="76"/>
      <c r="H1031" s="76"/>
      <c r="I1031" s="76"/>
      <c r="J1031" s="76"/>
      <c r="K1031" s="76"/>
      <c r="L1031" s="76"/>
      <c r="M1031" s="76"/>
      <c r="N1031" s="76"/>
      <c r="O1031" s="76"/>
      <c r="P1031" s="76"/>
      <c r="Q1031" s="76"/>
      <c r="V1031" s="76"/>
      <c r="W1031" s="76"/>
    </row>
    <row r="1032" spans="1:23" x14ac:dyDescent="0.25">
      <c r="A1032" s="76"/>
      <c r="B1032" s="76"/>
      <c r="C1032" s="76"/>
      <c r="D1032" s="76"/>
      <c r="E1032" s="76"/>
      <c r="F1032" s="76"/>
      <c r="G1032" s="76"/>
      <c r="H1032" s="76"/>
      <c r="I1032" s="76"/>
      <c r="J1032" s="76"/>
      <c r="K1032" s="76"/>
      <c r="L1032" s="76"/>
      <c r="M1032" s="76"/>
      <c r="N1032" s="76"/>
      <c r="O1032" s="76"/>
      <c r="P1032" s="76"/>
      <c r="Q1032" s="76"/>
      <c r="V1032" s="76"/>
      <c r="W1032" s="76"/>
    </row>
    <row r="1033" spans="1:23" x14ac:dyDescent="0.25">
      <c r="A1033" s="76"/>
      <c r="B1033" s="76"/>
      <c r="C1033" s="76"/>
      <c r="D1033" s="76"/>
      <c r="E1033" s="76"/>
      <c r="F1033" s="76"/>
      <c r="G1033" s="76"/>
      <c r="H1033" s="76"/>
      <c r="I1033" s="76"/>
      <c r="J1033" s="76"/>
      <c r="K1033" s="76"/>
      <c r="L1033" s="76"/>
      <c r="M1033" s="76"/>
      <c r="N1033" s="76"/>
      <c r="O1033" s="76"/>
      <c r="P1033" s="76"/>
      <c r="Q1033" s="76"/>
      <c r="V1033" s="76"/>
      <c r="W1033" s="76"/>
    </row>
    <row r="1034" spans="1:23" x14ac:dyDescent="0.25">
      <c r="A1034" s="76"/>
      <c r="B1034" s="76"/>
      <c r="C1034" s="76"/>
      <c r="D1034" s="76"/>
      <c r="E1034" s="76"/>
      <c r="F1034" s="76"/>
      <c r="G1034" s="76"/>
      <c r="H1034" s="76"/>
      <c r="I1034" s="76"/>
      <c r="J1034" s="76"/>
      <c r="K1034" s="76"/>
      <c r="L1034" s="76"/>
      <c r="M1034" s="76"/>
      <c r="N1034" s="76"/>
      <c r="O1034" s="76"/>
      <c r="P1034" s="76"/>
      <c r="Q1034" s="76"/>
      <c r="V1034" s="76"/>
      <c r="W1034" s="76"/>
    </row>
    <row r="1035" spans="1:23" x14ac:dyDescent="0.25">
      <c r="A1035" s="76"/>
      <c r="B1035" s="76"/>
      <c r="C1035" s="76"/>
      <c r="D1035" s="76"/>
      <c r="E1035" s="76"/>
      <c r="F1035" s="76"/>
      <c r="G1035" s="76"/>
      <c r="H1035" s="76"/>
      <c r="I1035" s="76"/>
      <c r="J1035" s="76"/>
      <c r="K1035" s="76"/>
      <c r="L1035" s="76"/>
      <c r="M1035" s="76"/>
      <c r="N1035" s="76"/>
      <c r="O1035" s="76"/>
      <c r="P1035" s="76"/>
      <c r="Q1035" s="76"/>
      <c r="V1035" s="76"/>
      <c r="W1035" s="76"/>
    </row>
    <row r="1036" spans="1:23" x14ac:dyDescent="0.25">
      <c r="A1036" s="76"/>
      <c r="B1036" s="76"/>
      <c r="C1036" s="76"/>
      <c r="D1036" s="76"/>
      <c r="E1036" s="76"/>
      <c r="F1036" s="76"/>
      <c r="G1036" s="76"/>
      <c r="H1036" s="76"/>
      <c r="I1036" s="76"/>
      <c r="J1036" s="76"/>
      <c r="K1036" s="76"/>
      <c r="L1036" s="76"/>
      <c r="M1036" s="76"/>
      <c r="N1036" s="76"/>
      <c r="O1036" s="76"/>
      <c r="P1036" s="76"/>
      <c r="Q1036" s="76"/>
      <c r="V1036" s="76"/>
      <c r="W1036" s="76"/>
    </row>
    <row r="1037" spans="1:23" x14ac:dyDescent="0.25">
      <c r="A1037" s="76"/>
      <c r="B1037" s="76"/>
      <c r="C1037" s="76"/>
      <c r="D1037" s="76"/>
      <c r="E1037" s="76"/>
      <c r="F1037" s="76"/>
      <c r="G1037" s="76"/>
      <c r="H1037" s="76"/>
      <c r="I1037" s="76"/>
      <c r="J1037" s="76"/>
      <c r="K1037" s="76"/>
      <c r="L1037" s="76"/>
      <c r="M1037" s="76"/>
      <c r="N1037" s="76"/>
      <c r="O1037" s="76"/>
      <c r="P1037" s="76"/>
      <c r="Q1037" s="76"/>
      <c r="V1037" s="76"/>
      <c r="W1037" s="76"/>
    </row>
    <row r="1038" spans="1:23" x14ac:dyDescent="0.25">
      <c r="A1038" s="76"/>
      <c r="B1038" s="76"/>
      <c r="C1038" s="76"/>
      <c r="D1038" s="76"/>
      <c r="E1038" s="76"/>
      <c r="F1038" s="76"/>
      <c r="G1038" s="76"/>
      <c r="H1038" s="76"/>
      <c r="I1038" s="76"/>
      <c r="J1038" s="76"/>
      <c r="K1038" s="76"/>
      <c r="L1038" s="76"/>
      <c r="M1038" s="76"/>
      <c r="N1038" s="76"/>
      <c r="O1038" s="76"/>
      <c r="P1038" s="76"/>
      <c r="Q1038" s="76"/>
      <c r="V1038" s="76"/>
      <c r="W1038" s="76"/>
    </row>
    <row r="1039" spans="1:23" x14ac:dyDescent="0.25">
      <c r="A1039" s="76"/>
      <c r="B1039" s="76"/>
      <c r="C1039" s="76"/>
      <c r="D1039" s="76"/>
      <c r="E1039" s="76"/>
      <c r="F1039" s="76"/>
      <c r="G1039" s="76"/>
      <c r="H1039" s="76"/>
      <c r="I1039" s="76"/>
      <c r="J1039" s="76"/>
      <c r="K1039" s="76"/>
      <c r="L1039" s="76"/>
      <c r="M1039" s="76"/>
      <c r="N1039" s="76"/>
      <c r="O1039" s="76"/>
      <c r="P1039" s="76"/>
      <c r="Q1039" s="76"/>
      <c r="V1039" s="76"/>
      <c r="W1039" s="76"/>
    </row>
    <row r="1040" spans="1:23" x14ac:dyDescent="0.25">
      <c r="A1040" s="76"/>
      <c r="B1040" s="76"/>
      <c r="C1040" s="76"/>
      <c r="D1040" s="76"/>
      <c r="E1040" s="76"/>
      <c r="F1040" s="76"/>
      <c r="G1040" s="76"/>
      <c r="H1040" s="76"/>
      <c r="I1040" s="76"/>
      <c r="J1040" s="76"/>
      <c r="K1040" s="76"/>
      <c r="L1040" s="76"/>
      <c r="M1040" s="76"/>
      <c r="N1040" s="76"/>
      <c r="O1040" s="76"/>
      <c r="P1040" s="76"/>
      <c r="Q1040" s="76"/>
      <c r="V1040" s="76"/>
      <c r="W1040" s="76"/>
    </row>
    <row r="1041" spans="1:23" x14ac:dyDescent="0.25">
      <c r="A1041" s="76"/>
      <c r="B1041" s="76"/>
      <c r="C1041" s="76"/>
      <c r="D1041" s="76"/>
      <c r="E1041" s="76"/>
      <c r="F1041" s="76"/>
      <c r="G1041" s="76"/>
      <c r="H1041" s="76"/>
      <c r="I1041" s="76"/>
      <c r="J1041" s="76"/>
      <c r="K1041" s="76"/>
      <c r="L1041" s="76"/>
      <c r="M1041" s="76"/>
      <c r="N1041" s="76"/>
      <c r="O1041" s="76"/>
      <c r="P1041" s="76"/>
      <c r="Q1041" s="76"/>
      <c r="V1041" s="76"/>
      <c r="W1041" s="76"/>
    </row>
    <row r="1042" spans="1:23" x14ac:dyDescent="0.25">
      <c r="A1042" s="76"/>
      <c r="B1042" s="76"/>
      <c r="C1042" s="76"/>
      <c r="D1042" s="76"/>
      <c r="E1042" s="76"/>
      <c r="F1042" s="76"/>
      <c r="G1042" s="76"/>
      <c r="H1042" s="76"/>
      <c r="I1042" s="76"/>
      <c r="J1042" s="76"/>
      <c r="K1042" s="76"/>
      <c r="L1042" s="76"/>
      <c r="M1042" s="76"/>
      <c r="N1042" s="76"/>
      <c r="O1042" s="76"/>
      <c r="P1042" s="76"/>
      <c r="Q1042" s="76"/>
      <c r="V1042" s="76"/>
      <c r="W1042" s="76"/>
    </row>
    <row r="1043" spans="1:23" x14ac:dyDescent="0.25">
      <c r="A1043" s="76"/>
      <c r="B1043" s="76"/>
      <c r="C1043" s="76"/>
      <c r="D1043" s="76"/>
      <c r="E1043" s="76"/>
      <c r="F1043" s="76"/>
      <c r="G1043" s="76"/>
      <c r="H1043" s="76"/>
      <c r="I1043" s="76"/>
      <c r="J1043" s="76"/>
      <c r="K1043" s="76"/>
      <c r="L1043" s="76"/>
      <c r="M1043" s="76"/>
      <c r="N1043" s="76"/>
      <c r="O1043" s="76"/>
      <c r="P1043" s="76"/>
      <c r="Q1043" s="76"/>
      <c r="V1043" s="76"/>
      <c r="W1043" s="76"/>
    </row>
    <row r="1044" spans="1:23" x14ac:dyDescent="0.25">
      <c r="A1044" s="76"/>
      <c r="B1044" s="76"/>
      <c r="C1044" s="76"/>
      <c r="D1044" s="76"/>
      <c r="E1044" s="76"/>
      <c r="F1044" s="76"/>
      <c r="G1044" s="76"/>
      <c r="H1044" s="76"/>
      <c r="I1044" s="76"/>
      <c r="J1044" s="76"/>
      <c r="K1044" s="76"/>
      <c r="L1044" s="76"/>
      <c r="M1044" s="76"/>
      <c r="N1044" s="76"/>
      <c r="O1044" s="76"/>
      <c r="P1044" s="76"/>
      <c r="Q1044" s="76"/>
      <c r="V1044" s="76"/>
      <c r="W1044" s="76"/>
    </row>
    <row r="1045" spans="1:23" x14ac:dyDescent="0.25">
      <c r="A1045" s="76"/>
      <c r="B1045" s="76"/>
      <c r="C1045" s="76"/>
      <c r="D1045" s="76"/>
      <c r="E1045" s="76"/>
      <c r="F1045" s="76"/>
      <c r="G1045" s="76"/>
      <c r="H1045" s="76"/>
      <c r="I1045" s="76"/>
      <c r="J1045" s="76"/>
      <c r="K1045" s="76"/>
      <c r="L1045" s="76"/>
      <c r="M1045" s="76"/>
      <c r="N1045" s="76"/>
      <c r="O1045" s="76"/>
      <c r="P1045" s="76"/>
      <c r="Q1045" s="76"/>
      <c r="V1045" s="76"/>
      <c r="W1045" s="76"/>
    </row>
    <row r="1046" spans="1:23" x14ac:dyDescent="0.25">
      <c r="A1046" s="76"/>
      <c r="B1046" s="76"/>
      <c r="C1046" s="76"/>
      <c r="D1046" s="76"/>
      <c r="E1046" s="76"/>
      <c r="F1046" s="76"/>
      <c r="G1046" s="76"/>
      <c r="H1046" s="76"/>
      <c r="I1046" s="76"/>
      <c r="J1046" s="76"/>
      <c r="K1046" s="76"/>
      <c r="L1046" s="76"/>
      <c r="M1046" s="76"/>
      <c r="N1046" s="76"/>
      <c r="O1046" s="76"/>
      <c r="P1046" s="76"/>
      <c r="Q1046" s="76"/>
      <c r="V1046" s="76"/>
      <c r="W1046" s="76"/>
    </row>
    <row r="1047" spans="1:23" x14ac:dyDescent="0.25">
      <c r="A1047" s="76"/>
      <c r="B1047" s="76"/>
      <c r="C1047" s="76"/>
      <c r="D1047" s="76"/>
      <c r="E1047" s="76"/>
      <c r="F1047" s="76"/>
      <c r="G1047" s="76"/>
      <c r="H1047" s="76"/>
      <c r="I1047" s="76"/>
      <c r="J1047" s="76"/>
      <c r="K1047" s="76"/>
      <c r="L1047" s="76"/>
      <c r="M1047" s="76"/>
      <c r="N1047" s="76"/>
      <c r="O1047" s="76"/>
      <c r="P1047" s="76"/>
      <c r="Q1047" s="76"/>
      <c r="V1047" s="76"/>
      <c r="W1047" s="76"/>
    </row>
    <row r="1048" spans="1:23" x14ac:dyDescent="0.25">
      <c r="A1048" s="76"/>
      <c r="B1048" s="76"/>
      <c r="C1048" s="76"/>
      <c r="D1048" s="76"/>
      <c r="E1048" s="76"/>
      <c r="F1048" s="76"/>
      <c r="G1048" s="76"/>
      <c r="H1048" s="76"/>
      <c r="I1048" s="76"/>
      <c r="J1048" s="76"/>
      <c r="K1048" s="76"/>
      <c r="L1048" s="76"/>
      <c r="M1048" s="76"/>
      <c r="N1048" s="76"/>
      <c r="O1048" s="76"/>
      <c r="P1048" s="76"/>
      <c r="Q1048" s="76"/>
      <c r="V1048" s="76"/>
      <c r="W1048" s="76"/>
    </row>
    <row r="1049" spans="1:23" x14ac:dyDescent="0.25">
      <c r="A1049" s="76"/>
      <c r="B1049" s="76"/>
      <c r="C1049" s="76"/>
      <c r="D1049" s="76"/>
      <c r="E1049" s="76"/>
      <c r="F1049" s="76"/>
      <c r="G1049" s="76"/>
      <c r="H1049" s="76"/>
      <c r="I1049" s="76"/>
      <c r="J1049" s="76"/>
      <c r="K1049" s="76"/>
      <c r="L1049" s="76"/>
      <c r="M1049" s="76"/>
      <c r="N1049" s="76"/>
      <c r="O1049" s="76"/>
      <c r="P1049" s="76"/>
      <c r="Q1049" s="76"/>
      <c r="V1049" s="76"/>
      <c r="W1049" s="76"/>
    </row>
    <row r="1050" spans="1:23" x14ac:dyDescent="0.25">
      <c r="A1050" s="76"/>
      <c r="B1050" s="76"/>
      <c r="C1050" s="76"/>
      <c r="D1050" s="76"/>
      <c r="E1050" s="76"/>
      <c r="F1050" s="76"/>
      <c r="G1050" s="76"/>
      <c r="H1050" s="76"/>
      <c r="I1050" s="76"/>
      <c r="J1050" s="76"/>
      <c r="K1050" s="76"/>
      <c r="L1050" s="76"/>
      <c r="M1050" s="76"/>
      <c r="N1050" s="76"/>
      <c r="O1050" s="76"/>
      <c r="P1050" s="76"/>
      <c r="Q1050" s="76"/>
      <c r="V1050" s="76"/>
      <c r="W1050" s="76"/>
    </row>
    <row r="1051" spans="1:23" x14ac:dyDescent="0.25">
      <c r="A1051" s="76"/>
      <c r="B1051" s="76"/>
      <c r="C1051" s="76"/>
      <c r="D1051" s="76"/>
      <c r="E1051" s="76"/>
      <c r="F1051" s="76"/>
      <c r="G1051" s="76"/>
      <c r="H1051" s="76"/>
      <c r="I1051" s="76"/>
      <c r="J1051" s="76"/>
      <c r="K1051" s="76"/>
      <c r="L1051" s="76"/>
      <c r="M1051" s="76"/>
      <c r="N1051" s="76"/>
      <c r="O1051" s="76"/>
      <c r="P1051" s="76"/>
      <c r="Q1051" s="76"/>
      <c r="V1051" s="76"/>
      <c r="W1051" s="76"/>
    </row>
    <row r="1052" spans="1:23" x14ac:dyDescent="0.25">
      <c r="A1052" s="76"/>
      <c r="B1052" s="76"/>
      <c r="C1052" s="76"/>
      <c r="D1052" s="76"/>
      <c r="E1052" s="76"/>
      <c r="F1052" s="76"/>
      <c r="G1052" s="76"/>
      <c r="H1052" s="76"/>
      <c r="I1052" s="76"/>
      <c r="J1052" s="76"/>
      <c r="K1052" s="76"/>
      <c r="L1052" s="76"/>
      <c r="M1052" s="76"/>
      <c r="N1052" s="76"/>
      <c r="O1052" s="76"/>
      <c r="P1052" s="76"/>
      <c r="Q1052" s="76"/>
      <c r="V1052" s="76"/>
      <c r="W1052" s="76"/>
    </row>
    <row r="1053" spans="1:23" x14ac:dyDescent="0.25">
      <c r="A1053" s="76"/>
      <c r="B1053" s="76"/>
      <c r="C1053" s="76"/>
      <c r="D1053" s="76"/>
      <c r="E1053" s="76"/>
      <c r="F1053" s="76"/>
      <c r="G1053" s="76"/>
      <c r="H1053" s="76"/>
      <c r="I1053" s="76"/>
      <c r="J1053" s="76"/>
      <c r="K1053" s="76"/>
      <c r="L1053" s="76"/>
      <c r="M1053" s="76"/>
      <c r="N1053" s="76"/>
      <c r="O1053" s="76"/>
      <c r="P1053" s="76"/>
      <c r="Q1053" s="76"/>
      <c r="V1053" s="76"/>
      <c r="W1053" s="76"/>
    </row>
    <row r="1054" spans="1:23" x14ac:dyDescent="0.25">
      <c r="A1054" s="76"/>
      <c r="B1054" s="76"/>
      <c r="C1054" s="76"/>
      <c r="D1054" s="76"/>
      <c r="E1054" s="76"/>
      <c r="F1054" s="76"/>
      <c r="G1054" s="76"/>
      <c r="H1054" s="76"/>
      <c r="I1054" s="76"/>
      <c r="J1054" s="76"/>
      <c r="K1054" s="76"/>
      <c r="L1054" s="76"/>
      <c r="M1054" s="76"/>
      <c r="N1054" s="76"/>
      <c r="O1054" s="76"/>
      <c r="P1054" s="76"/>
      <c r="Q1054" s="76"/>
      <c r="V1054" s="76"/>
      <c r="W1054" s="76"/>
    </row>
    <row r="1055" spans="1:23" x14ac:dyDescent="0.25">
      <c r="A1055" s="76"/>
      <c r="B1055" s="76"/>
      <c r="C1055" s="76"/>
      <c r="D1055" s="76"/>
      <c r="E1055" s="76"/>
      <c r="F1055" s="76"/>
      <c r="G1055" s="76"/>
      <c r="H1055" s="76"/>
      <c r="I1055" s="76"/>
      <c r="J1055" s="76"/>
      <c r="K1055" s="76"/>
      <c r="L1055" s="76"/>
      <c r="M1055" s="76"/>
      <c r="N1055" s="76"/>
      <c r="O1055" s="76"/>
      <c r="P1055" s="76"/>
      <c r="Q1055" s="76"/>
      <c r="V1055" s="76"/>
      <c r="W1055" s="76"/>
    </row>
    <row r="1056" spans="1:23" x14ac:dyDescent="0.25">
      <c r="A1056" s="76"/>
      <c r="B1056" s="76"/>
      <c r="C1056" s="76"/>
      <c r="D1056" s="76"/>
      <c r="E1056" s="76"/>
      <c r="F1056" s="76"/>
      <c r="G1056" s="76"/>
      <c r="H1056" s="76"/>
      <c r="I1056" s="76"/>
      <c r="J1056" s="76"/>
      <c r="K1056" s="76"/>
      <c r="L1056" s="76"/>
      <c r="M1056" s="76"/>
      <c r="N1056" s="76"/>
      <c r="O1056" s="76"/>
      <c r="P1056" s="76"/>
      <c r="Q1056" s="76"/>
      <c r="V1056" s="76"/>
      <c r="W1056" s="76"/>
    </row>
    <row r="1057" spans="1:23" x14ac:dyDescent="0.25">
      <c r="A1057" s="76"/>
      <c r="B1057" s="76"/>
      <c r="C1057" s="76"/>
      <c r="D1057" s="76"/>
      <c r="E1057" s="76"/>
      <c r="F1057" s="76"/>
      <c r="G1057" s="76"/>
      <c r="H1057" s="76"/>
      <c r="I1057" s="76"/>
      <c r="J1057" s="76"/>
      <c r="K1057" s="76"/>
      <c r="L1057" s="76"/>
      <c r="M1057" s="76"/>
      <c r="N1057" s="76"/>
      <c r="O1057" s="76"/>
      <c r="P1057" s="76"/>
      <c r="Q1057" s="76"/>
      <c r="V1057" s="76"/>
      <c r="W1057" s="76"/>
    </row>
    <row r="1058" spans="1:23" x14ac:dyDescent="0.25">
      <c r="A1058" s="76"/>
      <c r="B1058" s="76"/>
      <c r="C1058" s="76"/>
      <c r="D1058" s="76"/>
      <c r="E1058" s="76"/>
      <c r="F1058" s="76"/>
      <c r="G1058" s="76"/>
      <c r="H1058" s="76"/>
      <c r="I1058" s="76"/>
      <c r="J1058" s="76"/>
      <c r="K1058" s="76"/>
      <c r="L1058" s="76"/>
      <c r="M1058" s="76"/>
      <c r="N1058" s="76"/>
      <c r="O1058" s="76"/>
      <c r="P1058" s="76"/>
      <c r="Q1058" s="76"/>
      <c r="V1058" s="76"/>
      <c r="W1058" s="76"/>
    </row>
    <row r="1059" spans="1:23" x14ac:dyDescent="0.25">
      <c r="A1059" s="76"/>
      <c r="B1059" s="76"/>
      <c r="C1059" s="76"/>
      <c r="D1059" s="76"/>
      <c r="E1059" s="76"/>
      <c r="F1059" s="76"/>
      <c r="G1059" s="76"/>
      <c r="H1059" s="76"/>
      <c r="I1059" s="76"/>
      <c r="J1059" s="76"/>
      <c r="K1059" s="76"/>
      <c r="L1059" s="76"/>
      <c r="M1059" s="76"/>
      <c r="N1059" s="76"/>
      <c r="O1059" s="76"/>
      <c r="P1059" s="76"/>
      <c r="Q1059" s="76"/>
      <c r="V1059" s="76"/>
      <c r="W1059" s="76"/>
    </row>
    <row r="1060" spans="1:23" x14ac:dyDescent="0.25">
      <c r="A1060" s="76"/>
      <c r="B1060" s="76"/>
      <c r="C1060" s="76"/>
      <c r="D1060" s="76"/>
      <c r="E1060" s="76"/>
      <c r="F1060" s="76"/>
      <c r="G1060" s="76"/>
      <c r="H1060" s="76"/>
      <c r="I1060" s="76"/>
      <c r="J1060" s="76"/>
      <c r="K1060" s="76"/>
      <c r="L1060" s="76"/>
      <c r="M1060" s="76"/>
      <c r="N1060" s="76"/>
      <c r="O1060" s="76"/>
      <c r="P1060" s="76"/>
      <c r="Q1060" s="76"/>
      <c r="V1060" s="76"/>
      <c r="W1060" s="76"/>
    </row>
    <row r="1061" spans="1:23" x14ac:dyDescent="0.25">
      <c r="A1061" s="76"/>
      <c r="B1061" s="76"/>
      <c r="C1061" s="76"/>
      <c r="D1061" s="76"/>
      <c r="E1061" s="76"/>
      <c r="F1061" s="76"/>
      <c r="G1061" s="76"/>
      <c r="H1061" s="76"/>
      <c r="I1061" s="76"/>
      <c r="J1061" s="76"/>
      <c r="K1061" s="76"/>
      <c r="L1061" s="76"/>
      <c r="M1061" s="76"/>
      <c r="N1061" s="76"/>
      <c r="O1061" s="76"/>
      <c r="P1061" s="76"/>
      <c r="Q1061" s="76"/>
      <c r="V1061" s="76"/>
      <c r="W1061" s="76"/>
    </row>
    <row r="1062" spans="1:23" x14ac:dyDescent="0.25">
      <c r="A1062" s="76"/>
      <c r="B1062" s="76"/>
      <c r="C1062" s="76"/>
      <c r="D1062" s="76"/>
      <c r="E1062" s="76"/>
      <c r="F1062" s="76"/>
      <c r="G1062" s="76"/>
      <c r="H1062" s="76"/>
      <c r="I1062" s="76"/>
      <c r="J1062" s="76"/>
      <c r="K1062" s="76"/>
      <c r="L1062" s="76"/>
      <c r="M1062" s="76"/>
      <c r="N1062" s="76"/>
      <c r="O1062" s="76"/>
      <c r="P1062" s="76"/>
      <c r="Q1062" s="76"/>
      <c r="V1062" s="76"/>
      <c r="W1062" s="76"/>
    </row>
    <row r="1063" spans="1:23" x14ac:dyDescent="0.25">
      <c r="A1063" s="76"/>
      <c r="B1063" s="76"/>
      <c r="C1063" s="76"/>
      <c r="D1063" s="76"/>
      <c r="E1063" s="76"/>
      <c r="F1063" s="76"/>
      <c r="G1063" s="76"/>
      <c r="H1063" s="76"/>
      <c r="I1063" s="76"/>
      <c r="J1063" s="76"/>
      <c r="K1063" s="76"/>
      <c r="L1063" s="76"/>
      <c r="M1063" s="76"/>
      <c r="N1063" s="76"/>
      <c r="O1063" s="76"/>
      <c r="P1063" s="76"/>
      <c r="Q1063" s="76"/>
      <c r="V1063" s="76"/>
      <c r="W1063" s="76"/>
    </row>
    <row r="1064" spans="1:23" x14ac:dyDescent="0.25">
      <c r="A1064" s="76"/>
      <c r="B1064" s="76"/>
      <c r="C1064" s="76"/>
      <c r="D1064" s="76"/>
      <c r="E1064" s="76"/>
      <c r="F1064" s="76"/>
      <c r="G1064" s="76"/>
      <c r="H1064" s="76"/>
      <c r="I1064" s="76"/>
      <c r="J1064" s="76"/>
      <c r="K1064" s="76"/>
      <c r="L1064" s="76"/>
      <c r="M1064" s="76"/>
      <c r="N1064" s="76"/>
      <c r="O1064" s="76"/>
      <c r="P1064" s="76"/>
      <c r="Q1064" s="76"/>
      <c r="V1064" s="76"/>
      <c r="W1064" s="76"/>
    </row>
    <row r="1065" spans="1:23" x14ac:dyDescent="0.25">
      <c r="A1065" s="76"/>
      <c r="B1065" s="76"/>
      <c r="C1065" s="76"/>
      <c r="D1065" s="76"/>
      <c r="E1065" s="76"/>
      <c r="F1065" s="76"/>
      <c r="G1065" s="76"/>
      <c r="H1065" s="76"/>
      <c r="I1065" s="76"/>
      <c r="J1065" s="76"/>
      <c r="K1065" s="76"/>
      <c r="L1065" s="76"/>
      <c r="M1065" s="76"/>
      <c r="N1065" s="76"/>
      <c r="O1065" s="76"/>
      <c r="P1065" s="76"/>
      <c r="Q1065" s="76"/>
      <c r="V1065" s="76"/>
      <c r="W1065" s="76"/>
    </row>
    <row r="1066" spans="1:23" x14ac:dyDescent="0.25">
      <c r="A1066" s="76"/>
      <c r="B1066" s="76"/>
      <c r="C1066" s="76"/>
      <c r="D1066" s="76"/>
      <c r="E1066" s="76"/>
      <c r="F1066" s="76"/>
      <c r="G1066" s="76"/>
      <c r="H1066" s="76"/>
      <c r="I1066" s="76"/>
      <c r="J1066" s="76"/>
      <c r="K1066" s="76"/>
      <c r="L1066" s="76"/>
      <c r="M1066" s="76"/>
      <c r="N1066" s="76"/>
      <c r="O1066" s="76"/>
      <c r="P1066" s="76"/>
      <c r="Q1066" s="76"/>
      <c r="V1066" s="76"/>
      <c r="W1066" s="76"/>
    </row>
    <row r="1067" spans="1:23" x14ac:dyDescent="0.25">
      <c r="A1067" s="76"/>
      <c r="B1067" s="76"/>
      <c r="C1067" s="76"/>
      <c r="D1067" s="76"/>
      <c r="E1067" s="76"/>
      <c r="F1067" s="76"/>
      <c r="G1067" s="76"/>
      <c r="H1067" s="76"/>
      <c r="I1067" s="76"/>
      <c r="J1067" s="76"/>
      <c r="K1067" s="76"/>
      <c r="L1067" s="76"/>
      <c r="M1067" s="76"/>
      <c r="N1067" s="76"/>
      <c r="O1067" s="76"/>
      <c r="P1067" s="76"/>
      <c r="Q1067" s="76"/>
      <c r="V1067" s="76"/>
      <c r="W1067" s="76"/>
    </row>
    <row r="1068" spans="1:23" x14ac:dyDescent="0.25">
      <c r="A1068" s="76"/>
      <c r="B1068" s="76"/>
      <c r="C1068" s="76"/>
      <c r="D1068" s="76"/>
      <c r="E1068" s="76"/>
      <c r="F1068" s="76"/>
      <c r="G1068" s="76"/>
      <c r="H1068" s="76"/>
      <c r="I1068" s="76"/>
      <c r="J1068" s="76"/>
      <c r="K1068" s="76"/>
      <c r="L1068" s="76"/>
      <c r="M1068" s="76"/>
      <c r="N1068" s="76"/>
      <c r="O1068" s="76"/>
      <c r="P1068" s="76"/>
      <c r="Q1068" s="76"/>
      <c r="V1068" s="76"/>
      <c r="W1068" s="76"/>
    </row>
    <row r="1069" spans="1:23" x14ac:dyDescent="0.25">
      <c r="A1069" s="76"/>
      <c r="B1069" s="76"/>
      <c r="C1069" s="76"/>
      <c r="D1069" s="76"/>
      <c r="E1069" s="76"/>
      <c r="F1069" s="76"/>
      <c r="G1069" s="76"/>
      <c r="H1069" s="76"/>
      <c r="I1069" s="76"/>
      <c r="J1069" s="76"/>
      <c r="K1069" s="76"/>
      <c r="L1069" s="76"/>
      <c r="M1069" s="76"/>
      <c r="N1069" s="76"/>
      <c r="O1069" s="76"/>
      <c r="P1069" s="76"/>
      <c r="Q1069" s="76"/>
      <c r="V1069" s="76"/>
      <c r="W1069" s="76"/>
    </row>
    <row r="1070" spans="1:23" x14ac:dyDescent="0.25">
      <c r="A1070" s="76"/>
      <c r="B1070" s="76"/>
      <c r="C1070" s="76"/>
      <c r="D1070" s="76"/>
      <c r="E1070" s="76"/>
      <c r="F1070" s="76"/>
      <c r="G1070" s="76"/>
      <c r="H1070" s="76"/>
      <c r="I1070" s="76"/>
      <c r="J1070" s="76"/>
      <c r="K1070" s="76"/>
      <c r="L1070" s="76"/>
      <c r="M1070" s="76"/>
      <c r="N1070" s="76"/>
      <c r="O1070" s="76"/>
      <c r="P1070" s="76"/>
      <c r="Q1070" s="76"/>
      <c r="V1070" s="76"/>
      <c r="W1070" s="76"/>
    </row>
    <row r="1071" spans="1:23" x14ac:dyDescent="0.25">
      <c r="A1071" s="76"/>
      <c r="B1071" s="76"/>
      <c r="C1071" s="76"/>
      <c r="D1071" s="76"/>
      <c r="E1071" s="76"/>
      <c r="F1071" s="76"/>
      <c r="G1071" s="76"/>
      <c r="H1071" s="76"/>
      <c r="I1071" s="76"/>
      <c r="J1071" s="76"/>
      <c r="K1071" s="76"/>
      <c r="L1071" s="76"/>
      <c r="M1071" s="76"/>
      <c r="N1071" s="76"/>
      <c r="O1071" s="76"/>
      <c r="P1071" s="76"/>
      <c r="Q1071" s="76"/>
      <c r="V1071" s="76"/>
      <c r="W1071" s="76"/>
    </row>
    <row r="1072" spans="1:23" x14ac:dyDescent="0.25">
      <c r="A1072" s="76"/>
      <c r="B1072" s="76"/>
      <c r="C1072" s="76"/>
      <c r="D1072" s="76"/>
      <c r="E1072" s="76"/>
      <c r="F1072" s="76"/>
      <c r="G1072" s="76"/>
      <c r="H1072" s="76"/>
      <c r="I1072" s="76"/>
      <c r="J1072" s="76"/>
      <c r="K1072" s="76"/>
      <c r="L1072" s="76"/>
      <c r="M1072" s="76"/>
      <c r="N1072" s="76"/>
      <c r="O1072" s="76"/>
      <c r="P1072" s="76"/>
      <c r="Q1072" s="76"/>
      <c r="V1072" s="76"/>
      <c r="W1072" s="76"/>
    </row>
    <row r="1073" spans="1:23" x14ac:dyDescent="0.25">
      <c r="A1073" s="76"/>
      <c r="B1073" s="76"/>
      <c r="C1073" s="76"/>
      <c r="D1073" s="76"/>
      <c r="E1073" s="76"/>
      <c r="F1073" s="76"/>
      <c r="G1073" s="76"/>
      <c r="H1073" s="76"/>
      <c r="I1073" s="76"/>
      <c r="J1073" s="76"/>
      <c r="K1073" s="76"/>
      <c r="L1073" s="76"/>
      <c r="M1073" s="76"/>
      <c r="N1073" s="76"/>
      <c r="O1073" s="76"/>
      <c r="P1073" s="76"/>
      <c r="Q1073" s="76"/>
      <c r="V1073" s="76"/>
      <c r="W1073" s="76"/>
    </row>
    <row r="1074" spans="1:23" x14ac:dyDescent="0.25">
      <c r="A1074" s="76"/>
      <c r="B1074" s="76"/>
      <c r="C1074" s="76"/>
      <c r="D1074" s="76"/>
      <c r="E1074" s="76"/>
      <c r="F1074" s="76"/>
      <c r="G1074" s="76"/>
      <c r="H1074" s="76"/>
      <c r="I1074" s="76"/>
      <c r="J1074" s="76"/>
      <c r="K1074" s="76"/>
      <c r="L1074" s="76"/>
      <c r="M1074" s="76"/>
      <c r="N1074" s="76"/>
      <c r="O1074" s="76"/>
      <c r="P1074" s="76"/>
      <c r="Q1074" s="76"/>
      <c r="V1074" s="76"/>
      <c r="W1074" s="76"/>
    </row>
    <row r="1075" spans="1:23" x14ac:dyDescent="0.25">
      <c r="A1075" s="76"/>
      <c r="B1075" s="76"/>
      <c r="C1075" s="76"/>
      <c r="D1075" s="76"/>
      <c r="E1075" s="76"/>
      <c r="F1075" s="76"/>
      <c r="G1075" s="76"/>
      <c r="H1075" s="76"/>
      <c r="I1075" s="76"/>
      <c r="J1075" s="76"/>
      <c r="K1075" s="76"/>
      <c r="L1075" s="76"/>
      <c r="M1075" s="76"/>
      <c r="N1075" s="76"/>
      <c r="O1075" s="76"/>
      <c r="P1075" s="76"/>
      <c r="Q1075" s="76"/>
      <c r="V1075" s="76"/>
      <c r="W1075" s="76"/>
    </row>
    <row r="1076" spans="1:23" x14ac:dyDescent="0.25">
      <c r="A1076" s="76"/>
      <c r="B1076" s="76"/>
      <c r="C1076" s="76"/>
      <c r="D1076" s="76"/>
      <c r="E1076" s="76"/>
      <c r="F1076" s="76"/>
      <c r="G1076" s="76"/>
      <c r="H1076" s="76"/>
      <c r="I1076" s="76"/>
      <c r="J1076" s="76"/>
      <c r="K1076" s="76"/>
      <c r="L1076" s="76"/>
      <c r="M1076" s="76"/>
      <c r="N1076" s="76"/>
      <c r="O1076" s="76"/>
      <c r="P1076" s="76"/>
      <c r="Q1076" s="76"/>
      <c r="V1076" s="76"/>
      <c r="W1076" s="76"/>
    </row>
    <row r="1077" spans="1:23" x14ac:dyDescent="0.25">
      <c r="A1077" s="76"/>
      <c r="B1077" s="76"/>
      <c r="C1077" s="76"/>
      <c r="D1077" s="76"/>
      <c r="E1077" s="76"/>
      <c r="F1077" s="76"/>
      <c r="G1077" s="76"/>
      <c r="H1077" s="76"/>
      <c r="I1077" s="76"/>
      <c r="J1077" s="76"/>
      <c r="K1077" s="76"/>
      <c r="L1077" s="76"/>
      <c r="M1077" s="76"/>
      <c r="N1077" s="76"/>
      <c r="O1077" s="76"/>
      <c r="P1077" s="76"/>
      <c r="Q1077" s="76"/>
      <c r="V1077" s="76"/>
      <c r="W1077" s="76"/>
    </row>
    <row r="1078" spans="1:23" x14ac:dyDescent="0.25">
      <c r="A1078" s="76"/>
      <c r="B1078" s="76"/>
      <c r="C1078" s="76"/>
      <c r="D1078" s="76"/>
      <c r="E1078" s="76"/>
      <c r="F1078" s="76"/>
      <c r="G1078" s="76"/>
      <c r="H1078" s="76"/>
      <c r="I1078" s="76"/>
      <c r="J1078" s="76"/>
      <c r="K1078" s="76"/>
      <c r="L1078" s="76"/>
      <c r="M1078" s="76"/>
      <c r="N1078" s="76"/>
      <c r="O1078" s="76"/>
      <c r="P1078" s="76"/>
      <c r="Q1078" s="76"/>
      <c r="V1078" s="76"/>
      <c r="W1078" s="76"/>
    </row>
    <row r="1079" spans="1:23" x14ac:dyDescent="0.25">
      <c r="A1079" s="76"/>
      <c r="B1079" s="76"/>
      <c r="C1079" s="76"/>
      <c r="D1079" s="76"/>
      <c r="E1079" s="76"/>
      <c r="F1079" s="76"/>
      <c r="G1079" s="76"/>
      <c r="H1079" s="76"/>
      <c r="I1079" s="76"/>
      <c r="J1079" s="76"/>
      <c r="K1079" s="76"/>
      <c r="L1079" s="76"/>
      <c r="M1079" s="76"/>
      <c r="N1079" s="76"/>
      <c r="O1079" s="76"/>
      <c r="P1079" s="76"/>
      <c r="Q1079" s="76"/>
      <c r="V1079" s="76"/>
      <c r="W1079" s="76"/>
    </row>
    <row r="1080" spans="1:23" x14ac:dyDescent="0.25">
      <c r="A1080" s="76"/>
      <c r="B1080" s="76"/>
      <c r="C1080" s="76"/>
      <c r="D1080" s="76"/>
      <c r="E1080" s="76"/>
      <c r="F1080" s="76"/>
      <c r="G1080" s="76"/>
      <c r="H1080" s="76"/>
      <c r="I1080" s="76"/>
      <c r="J1080" s="76"/>
      <c r="K1080" s="76"/>
      <c r="L1080" s="76"/>
      <c r="M1080" s="76"/>
      <c r="N1080" s="76"/>
      <c r="O1080" s="76"/>
      <c r="P1080" s="76"/>
      <c r="Q1080" s="76"/>
      <c r="V1080" s="76"/>
      <c r="W1080" s="76"/>
    </row>
    <row r="1081" spans="1:23" x14ac:dyDescent="0.25">
      <c r="A1081" s="76"/>
      <c r="B1081" s="76"/>
      <c r="C1081" s="76"/>
      <c r="D1081" s="76"/>
      <c r="E1081" s="76"/>
      <c r="F1081" s="76"/>
      <c r="G1081" s="76"/>
      <c r="H1081" s="76"/>
      <c r="I1081" s="76"/>
      <c r="J1081" s="76"/>
      <c r="K1081" s="76"/>
      <c r="L1081" s="76"/>
      <c r="M1081" s="76"/>
      <c r="N1081" s="76"/>
      <c r="O1081" s="76"/>
      <c r="P1081" s="76"/>
      <c r="Q1081" s="76"/>
      <c r="V1081" s="76"/>
      <c r="W1081" s="76"/>
    </row>
    <row r="1082" spans="1:23" x14ac:dyDescent="0.25">
      <c r="A1082" s="76"/>
      <c r="B1082" s="76"/>
      <c r="C1082" s="76"/>
      <c r="D1082" s="76"/>
      <c r="E1082" s="76"/>
      <c r="F1082" s="76"/>
      <c r="G1082" s="76"/>
      <c r="H1082" s="76"/>
      <c r="I1082" s="76"/>
      <c r="J1082" s="76"/>
      <c r="K1082" s="76"/>
      <c r="L1082" s="76"/>
      <c r="M1082" s="76"/>
      <c r="N1082" s="76"/>
      <c r="O1082" s="76"/>
      <c r="P1082" s="76"/>
      <c r="Q1082" s="76"/>
      <c r="V1082" s="76"/>
      <c r="W1082" s="76"/>
    </row>
    <row r="1083" spans="1:23" x14ac:dyDescent="0.25">
      <c r="A1083" s="76"/>
      <c r="B1083" s="76"/>
      <c r="C1083" s="76"/>
      <c r="D1083" s="76"/>
      <c r="E1083" s="76"/>
      <c r="F1083" s="76"/>
      <c r="G1083" s="76"/>
      <c r="H1083" s="76"/>
      <c r="I1083" s="76"/>
      <c r="J1083" s="76"/>
      <c r="K1083" s="76"/>
      <c r="L1083" s="76"/>
      <c r="M1083" s="76"/>
      <c r="N1083" s="76"/>
      <c r="O1083" s="76"/>
      <c r="P1083" s="76"/>
      <c r="Q1083" s="76"/>
      <c r="V1083" s="76"/>
      <c r="W1083" s="76"/>
    </row>
    <row r="1084" spans="1:23" x14ac:dyDescent="0.25">
      <c r="A1084" s="76"/>
      <c r="B1084" s="76"/>
      <c r="C1084" s="76"/>
      <c r="D1084" s="76"/>
      <c r="E1084" s="76"/>
      <c r="F1084" s="76"/>
      <c r="G1084" s="76"/>
      <c r="H1084" s="76"/>
      <c r="I1084" s="76"/>
      <c r="J1084" s="76"/>
      <c r="K1084" s="76"/>
      <c r="L1084" s="76"/>
      <c r="M1084" s="76"/>
      <c r="N1084" s="76"/>
      <c r="O1084" s="76"/>
      <c r="P1084" s="76"/>
      <c r="Q1084" s="76"/>
      <c r="V1084" s="76"/>
      <c r="W1084" s="76"/>
    </row>
    <row r="1085" spans="1:23" x14ac:dyDescent="0.25">
      <c r="A1085" s="76"/>
      <c r="B1085" s="76"/>
      <c r="C1085" s="76"/>
      <c r="D1085" s="76"/>
      <c r="E1085" s="76"/>
      <c r="F1085" s="76"/>
      <c r="G1085" s="76"/>
      <c r="H1085" s="76"/>
      <c r="I1085" s="76"/>
      <c r="J1085" s="76"/>
      <c r="K1085" s="76"/>
      <c r="L1085" s="76"/>
      <c r="M1085" s="76"/>
      <c r="N1085" s="76"/>
      <c r="O1085" s="76"/>
      <c r="P1085" s="76"/>
      <c r="Q1085" s="76"/>
      <c r="V1085" s="76"/>
      <c r="W1085" s="76"/>
    </row>
    <row r="1086" spans="1:23" x14ac:dyDescent="0.25">
      <c r="A1086" s="76"/>
      <c r="B1086" s="76"/>
      <c r="C1086" s="76"/>
      <c r="D1086" s="76"/>
      <c r="E1086" s="76"/>
      <c r="F1086" s="76"/>
      <c r="G1086" s="76"/>
      <c r="H1086" s="76"/>
      <c r="I1086" s="76"/>
      <c r="J1086" s="76"/>
      <c r="K1086" s="76"/>
      <c r="L1086" s="76"/>
      <c r="M1086" s="76"/>
      <c r="N1086" s="76"/>
      <c r="O1086" s="76"/>
      <c r="P1086" s="76"/>
      <c r="Q1086" s="76"/>
      <c r="V1086" s="76"/>
      <c r="W1086" s="76"/>
    </row>
    <row r="1087" spans="1:23" x14ac:dyDescent="0.25">
      <c r="A1087" s="76"/>
      <c r="B1087" s="76"/>
      <c r="C1087" s="76"/>
      <c r="D1087" s="76"/>
      <c r="E1087" s="76"/>
      <c r="F1087" s="76"/>
      <c r="G1087" s="76"/>
      <c r="H1087" s="76"/>
      <c r="I1087" s="76"/>
      <c r="J1087" s="76"/>
      <c r="K1087" s="76"/>
      <c r="L1087" s="76"/>
      <c r="M1087" s="76"/>
      <c r="N1087" s="76"/>
      <c r="O1087" s="76"/>
      <c r="P1087" s="76"/>
      <c r="Q1087" s="76"/>
      <c r="V1087" s="76"/>
      <c r="W1087" s="76"/>
    </row>
    <row r="1088" spans="1:23" x14ac:dyDescent="0.25">
      <c r="A1088" s="76"/>
      <c r="B1088" s="76"/>
      <c r="C1088" s="76"/>
      <c r="D1088" s="76"/>
      <c r="E1088" s="76"/>
      <c r="F1088" s="76"/>
      <c r="G1088" s="76"/>
      <c r="H1088" s="76"/>
      <c r="I1088" s="76"/>
      <c r="J1088" s="76"/>
      <c r="K1088" s="76"/>
      <c r="L1088" s="76"/>
      <c r="M1088" s="76"/>
      <c r="N1088" s="76"/>
      <c r="O1088" s="76"/>
      <c r="P1088" s="76"/>
      <c r="Q1088" s="76"/>
      <c r="V1088" s="76"/>
      <c r="W1088" s="76"/>
    </row>
    <row r="1089" spans="1:23" x14ac:dyDescent="0.25">
      <c r="A1089" s="76"/>
      <c r="B1089" s="76"/>
      <c r="C1089" s="76"/>
      <c r="D1089" s="76"/>
      <c r="E1089" s="76"/>
      <c r="F1089" s="76"/>
      <c r="G1089" s="76"/>
      <c r="H1089" s="76"/>
      <c r="I1089" s="76"/>
      <c r="J1089" s="76"/>
      <c r="K1089" s="76"/>
      <c r="L1089" s="76"/>
      <c r="M1089" s="76"/>
      <c r="N1089" s="76"/>
      <c r="O1089" s="76"/>
      <c r="P1089" s="76"/>
      <c r="Q1089" s="76"/>
      <c r="V1089" s="76"/>
      <c r="W1089" s="76"/>
    </row>
    <row r="1090" spans="1:23" x14ac:dyDescent="0.25">
      <c r="A1090" s="76"/>
      <c r="B1090" s="76"/>
      <c r="C1090" s="76"/>
      <c r="D1090" s="76"/>
      <c r="E1090" s="76"/>
      <c r="F1090" s="76"/>
      <c r="G1090" s="76"/>
      <c r="H1090" s="76"/>
      <c r="I1090" s="76"/>
      <c r="J1090" s="76"/>
      <c r="K1090" s="76"/>
      <c r="L1090" s="76"/>
      <c r="M1090" s="76"/>
      <c r="N1090" s="76"/>
      <c r="O1090" s="76"/>
      <c r="P1090" s="76"/>
      <c r="Q1090" s="76"/>
      <c r="V1090" s="76"/>
      <c r="W1090" s="76"/>
    </row>
    <row r="1091" spans="1:23" x14ac:dyDescent="0.25">
      <c r="A1091" s="76"/>
      <c r="B1091" s="76"/>
      <c r="C1091" s="76"/>
      <c r="D1091" s="76"/>
      <c r="E1091" s="76"/>
      <c r="F1091" s="76"/>
      <c r="G1091" s="76"/>
      <c r="H1091" s="76"/>
      <c r="I1091" s="76"/>
      <c r="J1091" s="76"/>
      <c r="K1091" s="76"/>
      <c r="L1091" s="76"/>
      <c r="M1091" s="76"/>
      <c r="N1091" s="76"/>
      <c r="O1091" s="76"/>
      <c r="P1091" s="76"/>
      <c r="Q1091" s="76"/>
      <c r="V1091" s="76"/>
      <c r="W1091" s="76"/>
    </row>
    <row r="1092" spans="1:23" x14ac:dyDescent="0.25">
      <c r="A1092" s="76"/>
      <c r="B1092" s="76"/>
      <c r="C1092" s="76"/>
      <c r="D1092" s="76"/>
      <c r="E1092" s="76"/>
      <c r="F1092" s="76"/>
      <c r="G1092" s="76"/>
      <c r="H1092" s="76"/>
      <c r="I1092" s="76"/>
      <c r="J1092" s="76"/>
      <c r="K1092" s="76"/>
      <c r="L1092" s="76"/>
      <c r="M1092" s="76"/>
      <c r="N1092" s="76"/>
      <c r="O1092" s="76"/>
      <c r="P1092" s="76"/>
      <c r="Q1092" s="76"/>
      <c r="V1092" s="76"/>
      <c r="W1092" s="76"/>
    </row>
    <row r="1093" spans="1:23" x14ac:dyDescent="0.25">
      <c r="A1093" s="76"/>
      <c r="B1093" s="76"/>
      <c r="C1093" s="76"/>
      <c r="D1093" s="76"/>
      <c r="E1093" s="76"/>
      <c r="F1093" s="76"/>
      <c r="G1093" s="76"/>
      <c r="H1093" s="76"/>
      <c r="I1093" s="76"/>
      <c r="J1093" s="76"/>
      <c r="K1093" s="76"/>
      <c r="L1093" s="76"/>
      <c r="M1093" s="76"/>
      <c r="N1093" s="76"/>
      <c r="O1093" s="76"/>
      <c r="P1093" s="76"/>
      <c r="Q1093" s="76"/>
      <c r="V1093" s="76"/>
      <c r="W1093" s="76"/>
    </row>
    <row r="1094" spans="1:23" x14ac:dyDescent="0.25">
      <c r="A1094" s="76"/>
      <c r="B1094" s="76"/>
      <c r="C1094" s="76"/>
      <c r="D1094" s="76"/>
      <c r="E1094" s="76"/>
      <c r="F1094" s="76"/>
      <c r="G1094" s="76"/>
      <c r="H1094" s="76"/>
      <c r="I1094" s="76"/>
      <c r="J1094" s="76"/>
      <c r="K1094" s="76"/>
      <c r="L1094" s="76"/>
      <c r="M1094" s="76"/>
      <c r="N1094" s="76"/>
      <c r="O1094" s="76"/>
      <c r="P1094" s="76"/>
      <c r="Q1094" s="76"/>
      <c r="V1094" s="76"/>
      <c r="W1094" s="76"/>
    </row>
    <row r="1095" spans="1:23" x14ac:dyDescent="0.25">
      <c r="A1095" s="76"/>
      <c r="B1095" s="76"/>
      <c r="C1095" s="76"/>
      <c r="D1095" s="76"/>
      <c r="E1095" s="76"/>
      <c r="F1095" s="76"/>
      <c r="G1095" s="76"/>
      <c r="H1095" s="76"/>
      <c r="I1095" s="76"/>
      <c r="J1095" s="76"/>
      <c r="K1095" s="76"/>
      <c r="L1095" s="76"/>
      <c r="M1095" s="76"/>
      <c r="N1095" s="76"/>
      <c r="O1095" s="76"/>
      <c r="P1095" s="76"/>
      <c r="Q1095" s="76"/>
      <c r="V1095" s="76"/>
      <c r="W1095" s="76"/>
    </row>
    <row r="1096" spans="1:23" x14ac:dyDescent="0.25">
      <c r="A1096" s="76"/>
      <c r="B1096" s="76"/>
      <c r="C1096" s="76"/>
      <c r="D1096" s="76"/>
      <c r="E1096" s="76"/>
      <c r="F1096" s="76"/>
      <c r="G1096" s="76"/>
      <c r="H1096" s="76"/>
      <c r="I1096" s="76"/>
      <c r="J1096" s="76"/>
      <c r="K1096" s="76"/>
      <c r="L1096" s="76"/>
      <c r="M1096" s="76"/>
      <c r="N1096" s="76"/>
      <c r="O1096" s="76"/>
      <c r="P1096" s="76"/>
      <c r="Q1096" s="76"/>
      <c r="V1096" s="76"/>
      <c r="W1096" s="76"/>
    </row>
    <row r="1097" spans="1:23" x14ac:dyDescent="0.25">
      <c r="A1097" s="76"/>
      <c r="B1097" s="76"/>
      <c r="C1097" s="76"/>
      <c r="D1097" s="76"/>
      <c r="E1097" s="76"/>
      <c r="F1097" s="76"/>
      <c r="G1097" s="76"/>
      <c r="H1097" s="76"/>
      <c r="I1097" s="76"/>
      <c r="J1097" s="76"/>
      <c r="K1097" s="76"/>
      <c r="L1097" s="76"/>
      <c r="M1097" s="76"/>
      <c r="N1097" s="76"/>
      <c r="O1097" s="76"/>
      <c r="P1097" s="76"/>
      <c r="Q1097" s="76"/>
      <c r="V1097" s="76"/>
      <c r="W1097" s="76"/>
    </row>
    <row r="1098" spans="1:23" x14ac:dyDescent="0.25">
      <c r="A1098" s="76"/>
      <c r="B1098" s="76"/>
      <c r="C1098" s="76"/>
      <c r="D1098" s="76"/>
      <c r="E1098" s="76"/>
      <c r="F1098" s="76"/>
      <c r="G1098" s="76"/>
      <c r="H1098" s="76"/>
      <c r="I1098" s="76"/>
      <c r="J1098" s="76"/>
      <c r="K1098" s="76"/>
      <c r="L1098" s="76"/>
      <c r="M1098" s="76"/>
      <c r="N1098" s="76"/>
      <c r="O1098" s="76"/>
      <c r="P1098" s="76"/>
      <c r="Q1098" s="76"/>
      <c r="V1098" s="76"/>
      <c r="W1098" s="76"/>
    </row>
    <row r="1099" spans="1:23" x14ac:dyDescent="0.25">
      <c r="A1099" s="76"/>
      <c r="B1099" s="76"/>
      <c r="C1099" s="76"/>
      <c r="D1099" s="76"/>
      <c r="E1099" s="76"/>
      <c r="F1099" s="76"/>
      <c r="G1099" s="76"/>
      <c r="H1099" s="76"/>
      <c r="I1099" s="76"/>
      <c r="J1099" s="76"/>
      <c r="K1099" s="76"/>
      <c r="L1099" s="76"/>
      <c r="M1099" s="76"/>
      <c r="N1099" s="76"/>
      <c r="O1099" s="76"/>
      <c r="P1099" s="76"/>
      <c r="Q1099" s="76"/>
      <c r="V1099" s="76"/>
      <c r="W1099" s="76"/>
    </row>
    <row r="1100" spans="1:23" x14ac:dyDescent="0.25">
      <c r="A1100" s="76"/>
      <c r="B1100" s="76"/>
      <c r="C1100" s="76"/>
      <c r="D1100" s="76"/>
      <c r="E1100" s="76"/>
      <c r="F1100" s="76"/>
      <c r="G1100" s="76"/>
      <c r="H1100" s="76"/>
      <c r="I1100" s="76"/>
      <c r="J1100" s="76"/>
      <c r="K1100" s="76"/>
      <c r="L1100" s="76"/>
      <c r="M1100" s="76"/>
      <c r="N1100" s="76"/>
      <c r="O1100" s="76"/>
      <c r="P1100" s="76"/>
      <c r="Q1100" s="76"/>
      <c r="V1100" s="76"/>
      <c r="W1100" s="76"/>
    </row>
    <row r="1101" spans="1:23" x14ac:dyDescent="0.25">
      <c r="A1101" s="76"/>
      <c r="B1101" s="76"/>
      <c r="C1101" s="76"/>
      <c r="D1101" s="76"/>
      <c r="E1101" s="76"/>
      <c r="F1101" s="76"/>
      <c r="G1101" s="76"/>
      <c r="H1101" s="76"/>
      <c r="I1101" s="76"/>
      <c r="J1101" s="76"/>
      <c r="K1101" s="76"/>
      <c r="L1101" s="76"/>
      <c r="M1101" s="76"/>
      <c r="N1101" s="76"/>
      <c r="O1101" s="76"/>
      <c r="P1101" s="76"/>
      <c r="Q1101" s="76"/>
      <c r="V1101" s="76"/>
      <c r="W1101" s="76"/>
    </row>
    <row r="1102" spans="1:23" x14ac:dyDescent="0.25">
      <c r="A1102" s="76"/>
      <c r="B1102" s="76"/>
      <c r="C1102" s="76"/>
      <c r="D1102" s="76"/>
      <c r="E1102" s="76"/>
      <c r="F1102" s="76"/>
      <c r="G1102" s="76"/>
      <c r="H1102" s="76"/>
      <c r="I1102" s="76"/>
      <c r="J1102" s="76"/>
      <c r="K1102" s="76"/>
      <c r="L1102" s="76"/>
      <c r="M1102" s="76"/>
      <c r="N1102" s="76"/>
      <c r="O1102" s="76"/>
      <c r="P1102" s="76"/>
      <c r="Q1102" s="76"/>
      <c r="V1102" s="76"/>
      <c r="W1102" s="76"/>
    </row>
    <row r="1103" spans="1:23" x14ac:dyDescent="0.25">
      <c r="A1103" s="76"/>
      <c r="B1103" s="76"/>
      <c r="C1103" s="76"/>
      <c r="D1103" s="76"/>
      <c r="E1103" s="76"/>
      <c r="F1103" s="76"/>
      <c r="G1103" s="76"/>
      <c r="H1103" s="76"/>
      <c r="I1103" s="76"/>
      <c r="J1103" s="76"/>
      <c r="K1103" s="76"/>
      <c r="L1103" s="76"/>
      <c r="M1103" s="76"/>
      <c r="N1103" s="76"/>
      <c r="O1103" s="76"/>
      <c r="P1103" s="76"/>
      <c r="Q1103" s="76"/>
      <c r="V1103" s="76"/>
      <c r="W1103" s="76"/>
    </row>
    <row r="1104" spans="1:23" x14ac:dyDescent="0.25">
      <c r="A1104" s="76"/>
      <c r="B1104" s="76"/>
      <c r="C1104" s="76"/>
      <c r="D1104" s="76"/>
      <c r="E1104" s="76"/>
      <c r="F1104" s="76"/>
      <c r="G1104" s="76"/>
      <c r="H1104" s="76"/>
      <c r="I1104" s="76"/>
      <c r="J1104" s="76"/>
      <c r="K1104" s="76"/>
      <c r="L1104" s="76"/>
      <c r="M1104" s="76"/>
      <c r="N1104" s="76"/>
      <c r="O1104" s="76"/>
      <c r="P1104" s="76"/>
      <c r="Q1104" s="76"/>
      <c r="V1104" s="76"/>
      <c r="W1104" s="76"/>
    </row>
    <row r="1105" spans="1:23" x14ac:dyDescent="0.25">
      <c r="A1105" s="76"/>
      <c r="B1105" s="76"/>
      <c r="C1105" s="76"/>
      <c r="D1105" s="76"/>
      <c r="E1105" s="76"/>
      <c r="F1105" s="76"/>
      <c r="G1105" s="76"/>
      <c r="H1105" s="76"/>
      <c r="I1105" s="76"/>
      <c r="J1105" s="76"/>
      <c r="K1105" s="76"/>
      <c r="L1105" s="76"/>
      <c r="M1105" s="76"/>
      <c r="N1105" s="76"/>
      <c r="O1105" s="76"/>
      <c r="P1105" s="76"/>
      <c r="Q1105" s="76"/>
      <c r="V1105" s="76"/>
      <c r="W1105" s="76"/>
    </row>
    <row r="1106" spans="1:23" x14ac:dyDescent="0.25">
      <c r="A1106" s="76"/>
      <c r="B1106" s="76"/>
      <c r="C1106" s="76"/>
      <c r="D1106" s="76"/>
      <c r="E1106" s="76"/>
      <c r="F1106" s="76"/>
      <c r="G1106" s="76"/>
      <c r="H1106" s="76"/>
      <c r="I1106" s="76"/>
      <c r="J1106" s="76"/>
      <c r="K1106" s="76"/>
      <c r="L1106" s="76"/>
      <c r="M1106" s="76"/>
      <c r="N1106" s="76"/>
      <c r="O1106" s="76"/>
      <c r="P1106" s="76"/>
      <c r="Q1106" s="76"/>
      <c r="V1106" s="76"/>
      <c r="W1106" s="76"/>
    </row>
    <row r="1107" spans="1:23" x14ac:dyDescent="0.25">
      <c r="A1107" s="76"/>
      <c r="B1107" s="76"/>
      <c r="C1107" s="76"/>
      <c r="D1107" s="76"/>
      <c r="E1107" s="76"/>
      <c r="F1107" s="76"/>
      <c r="G1107" s="76"/>
      <c r="H1107" s="76"/>
      <c r="I1107" s="76"/>
      <c r="J1107" s="76"/>
      <c r="K1107" s="76"/>
      <c r="L1107" s="76"/>
      <c r="M1107" s="76"/>
      <c r="N1107" s="76"/>
      <c r="O1107" s="76"/>
      <c r="P1107" s="76"/>
      <c r="Q1107" s="76"/>
      <c r="V1107" s="76"/>
      <c r="W1107" s="76"/>
    </row>
    <row r="1108" spans="1:23" x14ac:dyDescent="0.25">
      <c r="A1108" s="76"/>
      <c r="B1108" s="76"/>
      <c r="C1108" s="76"/>
      <c r="D1108" s="76"/>
      <c r="E1108" s="76"/>
      <c r="F1108" s="76"/>
      <c r="G1108" s="76"/>
      <c r="H1108" s="76"/>
      <c r="I1108" s="76"/>
      <c r="J1108" s="76"/>
      <c r="K1108" s="76"/>
      <c r="L1108" s="76"/>
      <c r="M1108" s="76"/>
      <c r="N1108" s="76"/>
      <c r="O1108" s="76"/>
      <c r="P1108" s="76"/>
      <c r="Q1108" s="76"/>
      <c r="V1108" s="76"/>
      <c r="W1108" s="76"/>
    </row>
    <row r="1109" spans="1:23" x14ac:dyDescent="0.25">
      <c r="A1109" s="76"/>
      <c r="B1109" s="76"/>
      <c r="C1109" s="76"/>
      <c r="D1109" s="76"/>
      <c r="E1109" s="76"/>
      <c r="F1109" s="76"/>
      <c r="G1109" s="76"/>
      <c r="H1109" s="76"/>
      <c r="I1109" s="76"/>
      <c r="J1109" s="76"/>
      <c r="K1109" s="76"/>
      <c r="L1109" s="76"/>
      <c r="M1109" s="76"/>
      <c r="N1109" s="76"/>
      <c r="O1109" s="76"/>
      <c r="P1109" s="76"/>
      <c r="Q1109" s="76"/>
      <c r="V1109" s="76"/>
      <c r="W1109" s="76"/>
    </row>
    <row r="1110" spans="1:23" x14ac:dyDescent="0.25">
      <c r="A1110" s="76"/>
      <c r="B1110" s="76"/>
      <c r="C1110" s="76"/>
      <c r="D1110" s="76"/>
      <c r="E1110" s="76"/>
      <c r="F1110" s="76"/>
      <c r="G1110" s="76"/>
      <c r="H1110" s="76"/>
      <c r="I1110" s="76"/>
      <c r="J1110" s="76"/>
      <c r="K1110" s="76"/>
      <c r="L1110" s="76"/>
      <c r="M1110" s="76"/>
      <c r="N1110" s="76"/>
      <c r="O1110" s="76"/>
      <c r="P1110" s="76"/>
      <c r="Q1110" s="76"/>
      <c r="V1110" s="76"/>
      <c r="W1110" s="76"/>
    </row>
    <row r="1111" spans="1:23" x14ac:dyDescent="0.25">
      <c r="A1111" s="76"/>
      <c r="B1111" s="76"/>
      <c r="C1111" s="76"/>
      <c r="D1111" s="76"/>
      <c r="E1111" s="76"/>
      <c r="F1111" s="76"/>
      <c r="G1111" s="76"/>
      <c r="H1111" s="76"/>
      <c r="I1111" s="76"/>
      <c r="J1111" s="76"/>
      <c r="K1111" s="76"/>
      <c r="L1111" s="76"/>
      <c r="M1111" s="76"/>
      <c r="N1111" s="76"/>
      <c r="O1111" s="76"/>
      <c r="P1111" s="76"/>
      <c r="Q1111" s="76"/>
      <c r="V1111" s="76"/>
      <c r="W1111" s="76"/>
    </row>
    <row r="1112" spans="1:23" x14ac:dyDescent="0.25">
      <c r="A1112" s="76"/>
      <c r="B1112" s="76"/>
      <c r="C1112" s="76"/>
      <c r="D1112" s="76"/>
      <c r="E1112" s="76"/>
      <c r="F1112" s="76"/>
      <c r="G1112" s="76"/>
      <c r="H1112" s="76"/>
      <c r="I1112" s="76"/>
      <c r="J1112" s="76"/>
      <c r="K1112" s="76"/>
      <c r="L1112" s="76"/>
      <c r="M1112" s="76"/>
      <c r="N1112" s="76"/>
      <c r="O1112" s="76"/>
      <c r="P1112" s="76"/>
      <c r="Q1112" s="76"/>
      <c r="V1112" s="76"/>
      <c r="W1112" s="76"/>
    </row>
    <row r="1113" spans="1:23" x14ac:dyDescent="0.25">
      <c r="A1113" s="76"/>
      <c r="B1113" s="76"/>
      <c r="C1113" s="76"/>
      <c r="D1113" s="76"/>
      <c r="E1113" s="76"/>
      <c r="F1113" s="76"/>
      <c r="G1113" s="76"/>
      <c r="H1113" s="76"/>
      <c r="I1113" s="76"/>
      <c r="J1113" s="76"/>
      <c r="K1113" s="76"/>
      <c r="L1113" s="76"/>
      <c r="M1113" s="76"/>
      <c r="N1113" s="76"/>
      <c r="O1113" s="76"/>
      <c r="P1113" s="76"/>
      <c r="Q1113" s="76"/>
      <c r="V1113" s="76"/>
      <c r="W1113" s="76"/>
    </row>
    <row r="1114" spans="1:23" x14ac:dyDescent="0.25">
      <c r="A1114" s="76"/>
      <c r="B1114" s="76"/>
      <c r="C1114" s="76"/>
      <c r="D1114" s="76"/>
      <c r="E1114" s="76"/>
      <c r="F1114" s="76"/>
      <c r="G1114" s="76"/>
      <c r="H1114" s="76"/>
      <c r="I1114" s="76"/>
      <c r="J1114" s="76"/>
      <c r="K1114" s="76"/>
      <c r="L1114" s="76"/>
      <c r="M1114" s="76"/>
      <c r="N1114" s="76"/>
      <c r="O1114" s="76"/>
      <c r="P1114" s="76"/>
      <c r="Q1114" s="76"/>
      <c r="V1114" s="76"/>
      <c r="W1114" s="76"/>
    </row>
    <row r="1115" spans="1:23" x14ac:dyDescent="0.25">
      <c r="A1115" s="76"/>
      <c r="B1115" s="76"/>
      <c r="C1115" s="76"/>
      <c r="D1115" s="76"/>
      <c r="E1115" s="76"/>
      <c r="F1115" s="76"/>
      <c r="G1115" s="76"/>
      <c r="H1115" s="76"/>
      <c r="I1115" s="76"/>
      <c r="J1115" s="76"/>
      <c r="K1115" s="76"/>
      <c r="L1115" s="76"/>
      <c r="M1115" s="76"/>
      <c r="N1115" s="76"/>
      <c r="O1115" s="76"/>
      <c r="P1115" s="76"/>
      <c r="Q1115" s="76"/>
      <c r="V1115" s="76"/>
      <c r="W1115" s="76"/>
    </row>
    <row r="1116" spans="1:23" x14ac:dyDescent="0.25">
      <c r="A1116" s="76"/>
      <c r="B1116" s="76"/>
      <c r="C1116" s="76"/>
      <c r="D1116" s="76"/>
      <c r="E1116" s="76"/>
      <c r="F1116" s="76"/>
      <c r="G1116" s="76"/>
      <c r="H1116" s="76"/>
      <c r="I1116" s="76"/>
      <c r="J1116" s="76"/>
      <c r="K1116" s="76"/>
      <c r="L1116" s="76"/>
      <c r="M1116" s="76"/>
      <c r="N1116" s="76"/>
      <c r="O1116" s="76"/>
      <c r="P1116" s="76"/>
      <c r="Q1116" s="76"/>
      <c r="V1116" s="76"/>
      <c r="W1116" s="76"/>
    </row>
    <row r="1117" spans="1:23" x14ac:dyDescent="0.25">
      <c r="A1117" s="76"/>
      <c r="B1117" s="76"/>
      <c r="C1117" s="76"/>
      <c r="D1117" s="76"/>
      <c r="E1117" s="76"/>
      <c r="F1117" s="76"/>
      <c r="G1117" s="76"/>
      <c r="H1117" s="76"/>
      <c r="I1117" s="76"/>
      <c r="J1117" s="76"/>
      <c r="K1117" s="76"/>
      <c r="L1117" s="76"/>
      <c r="M1117" s="76"/>
      <c r="N1117" s="76"/>
      <c r="O1117" s="76"/>
      <c r="P1117" s="76"/>
      <c r="Q1117" s="76"/>
      <c r="V1117" s="76"/>
      <c r="W1117" s="76"/>
    </row>
    <row r="1118" spans="1:23" x14ac:dyDescent="0.25">
      <c r="A1118" s="76"/>
      <c r="B1118" s="76"/>
      <c r="C1118" s="76"/>
      <c r="D1118" s="76"/>
      <c r="E1118" s="76"/>
      <c r="F1118" s="76"/>
      <c r="G1118" s="76"/>
      <c r="H1118" s="76"/>
      <c r="I1118" s="76"/>
      <c r="J1118" s="76"/>
      <c r="K1118" s="76"/>
      <c r="L1118" s="76"/>
      <c r="M1118" s="76"/>
      <c r="N1118" s="76"/>
      <c r="O1118" s="76"/>
      <c r="P1118" s="76"/>
      <c r="Q1118" s="76"/>
      <c r="V1118" s="76"/>
      <c r="W1118" s="76"/>
    </row>
    <row r="1119" spans="1:23" x14ac:dyDescent="0.25">
      <c r="A1119" s="76"/>
      <c r="B1119" s="76"/>
      <c r="C1119" s="76"/>
      <c r="D1119" s="76"/>
      <c r="E1119" s="76"/>
      <c r="F1119" s="76"/>
      <c r="G1119" s="76"/>
      <c r="H1119" s="76"/>
      <c r="I1119" s="76"/>
      <c r="J1119" s="76"/>
      <c r="K1119" s="76"/>
      <c r="L1119" s="76"/>
      <c r="M1119" s="76"/>
      <c r="N1119" s="76"/>
      <c r="O1119" s="76"/>
      <c r="P1119" s="76"/>
      <c r="Q1119" s="76"/>
      <c r="V1119" s="76"/>
      <c r="W1119" s="76"/>
    </row>
    <row r="1120" spans="1:23" x14ac:dyDescent="0.25">
      <c r="A1120" s="76"/>
      <c r="B1120" s="76"/>
      <c r="C1120" s="76"/>
      <c r="D1120" s="76"/>
      <c r="E1120" s="76"/>
      <c r="F1120" s="76"/>
      <c r="G1120" s="76"/>
      <c r="H1120" s="76"/>
      <c r="I1120" s="76"/>
      <c r="J1120" s="76"/>
      <c r="K1120" s="76"/>
      <c r="L1120" s="76"/>
      <c r="M1120" s="76"/>
      <c r="N1120" s="76"/>
      <c r="O1120" s="76"/>
      <c r="P1120" s="76"/>
      <c r="Q1120" s="76"/>
      <c r="V1120" s="76"/>
      <c r="W1120" s="76"/>
    </row>
    <row r="1121" spans="1:23" x14ac:dyDescent="0.25">
      <c r="A1121" s="76"/>
      <c r="B1121" s="76"/>
      <c r="C1121" s="76"/>
      <c r="D1121" s="76"/>
      <c r="E1121" s="76"/>
      <c r="F1121" s="76"/>
      <c r="G1121" s="76"/>
      <c r="H1121" s="76"/>
      <c r="I1121" s="76"/>
      <c r="J1121" s="76"/>
      <c r="K1121" s="76"/>
      <c r="L1121" s="76"/>
      <c r="M1121" s="76"/>
      <c r="N1121" s="76"/>
      <c r="O1121" s="76"/>
      <c r="P1121" s="76"/>
      <c r="Q1121" s="76"/>
      <c r="V1121" s="76"/>
      <c r="W1121" s="76"/>
    </row>
    <row r="1122" spans="1:23" x14ac:dyDescent="0.25">
      <c r="A1122" s="76"/>
      <c r="B1122" s="76"/>
      <c r="C1122" s="76"/>
      <c r="D1122" s="76"/>
      <c r="E1122" s="76"/>
      <c r="F1122" s="76"/>
      <c r="G1122" s="76"/>
      <c r="H1122" s="76"/>
      <c r="I1122" s="76"/>
      <c r="J1122" s="76"/>
      <c r="K1122" s="76"/>
      <c r="L1122" s="76"/>
      <c r="M1122" s="76"/>
      <c r="N1122" s="76"/>
      <c r="O1122" s="76"/>
      <c r="P1122" s="76"/>
      <c r="Q1122" s="76"/>
      <c r="V1122" s="76"/>
      <c r="W1122" s="76"/>
    </row>
    <row r="1123" spans="1:23" x14ac:dyDescent="0.25">
      <c r="A1123" s="76"/>
      <c r="B1123" s="76"/>
      <c r="C1123" s="76"/>
      <c r="D1123" s="76"/>
      <c r="E1123" s="76"/>
      <c r="F1123" s="76"/>
      <c r="G1123" s="76"/>
      <c r="H1123" s="76"/>
      <c r="I1123" s="76"/>
      <c r="J1123" s="76"/>
      <c r="K1123" s="76"/>
      <c r="L1123" s="76"/>
      <c r="M1123" s="76"/>
      <c r="N1123" s="76"/>
      <c r="O1123" s="76"/>
      <c r="P1123" s="76"/>
      <c r="Q1123" s="76"/>
      <c r="V1123" s="76"/>
      <c r="W1123" s="76"/>
    </row>
    <row r="1124" spans="1:23" x14ac:dyDescent="0.25">
      <c r="A1124" s="76"/>
      <c r="B1124" s="76"/>
      <c r="C1124" s="76"/>
      <c r="D1124" s="76"/>
      <c r="E1124" s="76"/>
      <c r="F1124" s="76"/>
      <c r="G1124" s="76"/>
      <c r="H1124" s="76"/>
      <c r="I1124" s="76"/>
      <c r="J1124" s="76"/>
      <c r="K1124" s="76"/>
      <c r="L1124" s="76"/>
      <c r="M1124" s="76"/>
      <c r="N1124" s="76"/>
      <c r="O1124" s="76"/>
      <c r="P1124" s="76"/>
      <c r="Q1124" s="76"/>
      <c r="V1124" s="76"/>
      <c r="W1124" s="76"/>
    </row>
    <row r="1125" spans="1:23" x14ac:dyDescent="0.25">
      <c r="A1125" s="76"/>
      <c r="B1125" s="76"/>
      <c r="C1125" s="76"/>
      <c r="D1125" s="76"/>
      <c r="E1125" s="76"/>
      <c r="F1125" s="76"/>
      <c r="G1125" s="76"/>
      <c r="H1125" s="76"/>
      <c r="I1125" s="76"/>
      <c r="J1125" s="76"/>
      <c r="K1125" s="76"/>
      <c r="L1125" s="76"/>
      <c r="M1125" s="76"/>
      <c r="N1125" s="76"/>
      <c r="O1125" s="76"/>
      <c r="P1125" s="76"/>
      <c r="Q1125" s="76"/>
      <c r="V1125" s="76"/>
      <c r="W1125" s="76"/>
    </row>
    <row r="1126" spans="1:23" x14ac:dyDescent="0.25">
      <c r="A1126" s="76"/>
      <c r="B1126" s="76"/>
      <c r="C1126" s="76"/>
      <c r="D1126" s="76"/>
      <c r="E1126" s="76"/>
      <c r="F1126" s="76"/>
      <c r="G1126" s="76"/>
      <c r="H1126" s="76"/>
      <c r="I1126" s="76"/>
      <c r="J1126" s="76"/>
      <c r="K1126" s="76"/>
      <c r="L1126" s="76"/>
      <c r="M1126" s="76"/>
      <c r="N1126" s="76"/>
      <c r="O1126" s="76"/>
      <c r="P1126" s="76"/>
      <c r="Q1126" s="76"/>
      <c r="V1126" s="76"/>
      <c r="W1126" s="76"/>
    </row>
    <row r="1127" spans="1:23" x14ac:dyDescent="0.25">
      <c r="A1127" s="76"/>
      <c r="B1127" s="76"/>
      <c r="C1127" s="76"/>
      <c r="D1127" s="76"/>
      <c r="E1127" s="76"/>
      <c r="F1127" s="76"/>
      <c r="G1127" s="76"/>
      <c r="H1127" s="76"/>
      <c r="I1127" s="76"/>
      <c r="J1127" s="76"/>
      <c r="K1127" s="76"/>
      <c r="L1127" s="76"/>
      <c r="M1127" s="76"/>
      <c r="N1127" s="76"/>
      <c r="O1127" s="76"/>
      <c r="P1127" s="76"/>
      <c r="Q1127" s="76"/>
      <c r="V1127" s="76"/>
      <c r="W1127" s="76"/>
    </row>
    <row r="1128" spans="1:23" x14ac:dyDescent="0.25">
      <c r="A1128" s="76"/>
      <c r="B1128" s="76"/>
      <c r="C1128" s="76"/>
      <c r="D1128" s="76"/>
      <c r="E1128" s="76"/>
      <c r="F1128" s="76"/>
      <c r="G1128" s="76"/>
      <c r="H1128" s="76"/>
      <c r="I1128" s="76"/>
      <c r="J1128" s="76"/>
      <c r="K1128" s="76"/>
      <c r="L1128" s="76"/>
      <c r="M1128" s="76"/>
      <c r="N1128" s="76"/>
      <c r="O1128" s="76"/>
      <c r="P1128" s="76"/>
      <c r="Q1128" s="76"/>
      <c r="V1128" s="76"/>
      <c r="W1128" s="76"/>
    </row>
    <row r="1129" spans="1:23" x14ac:dyDescent="0.25">
      <c r="A1129" s="76"/>
      <c r="B1129" s="76"/>
      <c r="C1129" s="76"/>
      <c r="D1129" s="76"/>
      <c r="E1129" s="76"/>
      <c r="F1129" s="76"/>
      <c r="G1129" s="76"/>
      <c r="H1129" s="76"/>
      <c r="I1129" s="76"/>
      <c r="J1129" s="76"/>
      <c r="K1129" s="76"/>
      <c r="L1129" s="76"/>
      <c r="M1129" s="76"/>
      <c r="N1129" s="76"/>
      <c r="O1129" s="76"/>
      <c r="P1129" s="76"/>
      <c r="Q1129" s="76"/>
      <c r="V1129" s="76"/>
      <c r="W1129" s="76"/>
    </row>
    <row r="1130" spans="1:23" x14ac:dyDescent="0.25">
      <c r="A1130" s="76"/>
      <c r="B1130" s="76"/>
      <c r="C1130" s="76"/>
      <c r="D1130" s="76"/>
      <c r="E1130" s="76"/>
      <c r="F1130" s="76"/>
      <c r="G1130" s="76"/>
      <c r="H1130" s="76"/>
      <c r="I1130" s="76"/>
      <c r="J1130" s="76"/>
      <c r="K1130" s="76"/>
      <c r="L1130" s="76"/>
      <c r="M1130" s="76"/>
      <c r="N1130" s="76"/>
      <c r="O1130" s="76"/>
      <c r="P1130" s="76"/>
      <c r="Q1130" s="76"/>
      <c r="V1130" s="76"/>
      <c r="W1130" s="76"/>
    </row>
    <row r="1131" spans="1:23" x14ac:dyDescent="0.25">
      <c r="A1131" s="76"/>
      <c r="B1131" s="76"/>
      <c r="C1131" s="76"/>
      <c r="D1131" s="76"/>
      <c r="E1131" s="76"/>
      <c r="F1131" s="76"/>
      <c r="G1131" s="76"/>
      <c r="H1131" s="76"/>
      <c r="I1131" s="76"/>
      <c r="J1131" s="76"/>
      <c r="K1131" s="76"/>
      <c r="L1131" s="76"/>
      <c r="M1131" s="76"/>
      <c r="N1131" s="76"/>
      <c r="O1131" s="76"/>
      <c r="P1131" s="76"/>
      <c r="Q1131" s="76"/>
      <c r="V1131" s="76"/>
      <c r="W1131" s="76"/>
    </row>
    <row r="1132" spans="1:23" x14ac:dyDescent="0.25">
      <c r="A1132" s="76"/>
      <c r="B1132" s="76"/>
      <c r="C1132" s="76"/>
      <c r="D1132" s="76"/>
      <c r="E1132" s="76"/>
      <c r="F1132" s="76"/>
      <c r="G1132" s="76"/>
      <c r="H1132" s="76"/>
      <c r="I1132" s="76"/>
      <c r="J1132" s="76"/>
      <c r="K1132" s="76"/>
      <c r="L1132" s="76"/>
      <c r="M1132" s="76"/>
      <c r="N1132" s="76"/>
      <c r="O1132" s="76"/>
      <c r="P1132" s="76"/>
      <c r="Q1132" s="76"/>
      <c r="V1132" s="76"/>
      <c r="W1132" s="76"/>
    </row>
    <row r="1133" spans="1:23" x14ac:dyDescent="0.25">
      <c r="A1133" s="76"/>
      <c r="B1133" s="76"/>
      <c r="C1133" s="76"/>
      <c r="D1133" s="76"/>
      <c r="E1133" s="76"/>
      <c r="F1133" s="76"/>
      <c r="G1133" s="76"/>
      <c r="H1133" s="76"/>
      <c r="I1133" s="76"/>
      <c r="J1133" s="76"/>
      <c r="K1133" s="76"/>
      <c r="L1133" s="76"/>
      <c r="M1133" s="76"/>
      <c r="N1133" s="76"/>
      <c r="O1133" s="76"/>
      <c r="P1133" s="76"/>
      <c r="Q1133" s="76"/>
      <c r="V1133" s="76"/>
      <c r="W1133" s="76"/>
    </row>
    <row r="1134" spans="1:23" x14ac:dyDescent="0.25">
      <c r="A1134" s="76"/>
      <c r="B1134" s="76"/>
      <c r="C1134" s="76"/>
      <c r="D1134" s="76"/>
      <c r="E1134" s="76"/>
      <c r="F1134" s="76"/>
      <c r="G1134" s="76"/>
      <c r="H1134" s="76"/>
      <c r="I1134" s="76"/>
      <c r="J1134" s="76"/>
      <c r="K1134" s="76"/>
      <c r="L1134" s="76"/>
      <c r="M1134" s="76"/>
      <c r="N1134" s="76"/>
      <c r="O1134" s="76"/>
      <c r="P1134" s="76"/>
      <c r="Q1134" s="76"/>
      <c r="V1134" s="76"/>
      <c r="W1134" s="76"/>
    </row>
    <row r="1135" spans="1:23" x14ac:dyDescent="0.25">
      <c r="A1135" s="76"/>
      <c r="B1135" s="76"/>
      <c r="C1135" s="76"/>
      <c r="D1135" s="76"/>
      <c r="E1135" s="76"/>
      <c r="F1135" s="76"/>
      <c r="G1135" s="76"/>
      <c r="H1135" s="76"/>
      <c r="I1135" s="76"/>
      <c r="J1135" s="76"/>
      <c r="K1135" s="76"/>
      <c r="L1135" s="76"/>
      <c r="M1135" s="76"/>
      <c r="N1135" s="76"/>
      <c r="O1135" s="76"/>
      <c r="P1135" s="76"/>
      <c r="Q1135" s="76"/>
      <c r="V1135" s="76"/>
      <c r="W1135" s="76"/>
    </row>
    <row r="1136" spans="1:23" x14ac:dyDescent="0.25">
      <c r="A1136" s="76"/>
      <c r="B1136" s="76"/>
      <c r="C1136" s="76"/>
      <c r="D1136" s="76"/>
      <c r="E1136" s="76"/>
      <c r="F1136" s="76"/>
      <c r="G1136" s="76"/>
      <c r="H1136" s="76"/>
      <c r="I1136" s="76"/>
      <c r="J1136" s="76"/>
      <c r="K1136" s="76"/>
      <c r="L1136" s="76"/>
      <c r="M1136" s="76"/>
      <c r="N1136" s="76"/>
      <c r="O1136" s="76"/>
      <c r="P1136" s="76"/>
      <c r="Q1136" s="76"/>
      <c r="V1136" s="76"/>
      <c r="W1136" s="76"/>
    </row>
    <row r="1137" spans="1:23" x14ac:dyDescent="0.25">
      <c r="A1137" s="76"/>
      <c r="B1137" s="76"/>
      <c r="C1137" s="76"/>
      <c r="D1137" s="76"/>
      <c r="E1137" s="76"/>
      <c r="F1137" s="76"/>
      <c r="G1137" s="76"/>
      <c r="H1137" s="76"/>
      <c r="I1137" s="76"/>
      <c r="J1137" s="76"/>
      <c r="K1137" s="76"/>
      <c r="L1137" s="76"/>
      <c r="M1137" s="76"/>
      <c r="N1137" s="76"/>
      <c r="O1137" s="76"/>
      <c r="P1137" s="76"/>
      <c r="Q1137" s="76"/>
      <c r="V1137" s="76"/>
      <c r="W1137" s="76"/>
    </row>
    <row r="1138" spans="1:23" x14ac:dyDescent="0.25">
      <c r="A1138" s="76"/>
      <c r="B1138" s="76"/>
      <c r="C1138" s="76"/>
      <c r="D1138" s="76"/>
      <c r="E1138" s="76"/>
      <c r="F1138" s="76"/>
      <c r="G1138" s="76"/>
      <c r="H1138" s="76"/>
      <c r="I1138" s="76"/>
      <c r="J1138" s="76"/>
      <c r="K1138" s="76"/>
      <c r="L1138" s="76"/>
      <c r="M1138" s="76"/>
      <c r="N1138" s="76"/>
      <c r="O1138" s="76"/>
      <c r="P1138" s="76"/>
      <c r="Q1138" s="76"/>
      <c r="V1138" s="76"/>
      <c r="W1138" s="76"/>
    </row>
    <row r="1139" spans="1:23" x14ac:dyDescent="0.25">
      <c r="A1139" s="76"/>
      <c r="B1139" s="76"/>
      <c r="C1139" s="76"/>
      <c r="D1139" s="76"/>
      <c r="E1139" s="76"/>
      <c r="F1139" s="76"/>
      <c r="G1139" s="76"/>
      <c r="H1139" s="76"/>
      <c r="I1139" s="76"/>
      <c r="J1139" s="76"/>
      <c r="K1139" s="76"/>
      <c r="L1139" s="76"/>
      <c r="M1139" s="76"/>
      <c r="N1139" s="76"/>
      <c r="O1139" s="76"/>
      <c r="P1139" s="76"/>
      <c r="Q1139" s="76"/>
      <c r="V1139" s="76"/>
      <c r="W1139" s="76"/>
    </row>
    <row r="1140" spans="1:23" x14ac:dyDescent="0.25">
      <c r="A1140" s="76"/>
      <c r="B1140" s="76"/>
      <c r="C1140" s="76"/>
      <c r="D1140" s="76"/>
      <c r="E1140" s="76"/>
      <c r="F1140" s="76"/>
      <c r="G1140" s="76"/>
      <c r="H1140" s="76"/>
      <c r="I1140" s="76"/>
      <c r="J1140" s="76"/>
      <c r="K1140" s="76"/>
      <c r="L1140" s="76"/>
      <c r="M1140" s="76"/>
      <c r="N1140" s="76"/>
      <c r="O1140" s="76"/>
      <c r="P1140" s="76"/>
      <c r="Q1140" s="76"/>
      <c r="V1140" s="76"/>
      <c r="W1140" s="76"/>
    </row>
    <row r="1141" spans="1:23" x14ac:dyDescent="0.25">
      <c r="A1141" s="76"/>
      <c r="B1141" s="76"/>
      <c r="C1141" s="76"/>
      <c r="D1141" s="76"/>
      <c r="E1141" s="76"/>
      <c r="F1141" s="76"/>
      <c r="G1141" s="76"/>
      <c r="H1141" s="76"/>
      <c r="I1141" s="76"/>
      <c r="J1141" s="76"/>
      <c r="K1141" s="76"/>
      <c r="L1141" s="76"/>
      <c r="M1141" s="76"/>
      <c r="N1141" s="76"/>
      <c r="O1141" s="76"/>
      <c r="P1141" s="76"/>
      <c r="Q1141" s="76"/>
      <c r="V1141" s="76"/>
      <c r="W1141" s="76"/>
    </row>
    <row r="1142" spans="1:23" x14ac:dyDescent="0.25">
      <c r="A1142" s="76"/>
      <c r="B1142" s="76"/>
      <c r="C1142" s="76"/>
      <c r="D1142" s="76"/>
      <c r="E1142" s="76"/>
      <c r="F1142" s="76"/>
      <c r="G1142" s="76"/>
      <c r="H1142" s="76"/>
      <c r="I1142" s="76"/>
      <c r="J1142" s="76"/>
      <c r="K1142" s="76"/>
      <c r="L1142" s="76"/>
      <c r="M1142" s="76"/>
      <c r="N1142" s="76"/>
      <c r="O1142" s="76"/>
      <c r="P1142" s="76"/>
      <c r="Q1142" s="76"/>
      <c r="V1142" s="76"/>
      <c r="W1142" s="76"/>
    </row>
    <row r="1143" spans="1:23" x14ac:dyDescent="0.25">
      <c r="A1143" s="76"/>
      <c r="B1143" s="76"/>
      <c r="C1143" s="76"/>
      <c r="D1143" s="76"/>
      <c r="E1143" s="76"/>
      <c r="F1143" s="76"/>
      <c r="G1143" s="76"/>
      <c r="H1143" s="76"/>
      <c r="I1143" s="76"/>
      <c r="J1143" s="76"/>
      <c r="K1143" s="76"/>
      <c r="L1143" s="76"/>
      <c r="M1143" s="76"/>
      <c r="N1143" s="76"/>
      <c r="O1143" s="76"/>
      <c r="P1143" s="76"/>
      <c r="Q1143" s="76"/>
      <c r="V1143" s="76"/>
      <c r="W1143" s="76"/>
    </row>
    <row r="1144" spans="1:23" x14ac:dyDescent="0.25">
      <c r="A1144" s="76"/>
      <c r="B1144" s="76"/>
      <c r="C1144" s="76"/>
      <c r="D1144" s="76"/>
      <c r="E1144" s="76"/>
      <c r="F1144" s="76"/>
      <c r="G1144" s="76"/>
      <c r="H1144" s="76"/>
      <c r="I1144" s="76"/>
      <c r="J1144" s="76"/>
      <c r="K1144" s="76"/>
      <c r="L1144" s="76"/>
      <c r="M1144" s="76"/>
      <c r="N1144" s="76"/>
      <c r="O1144" s="76"/>
      <c r="P1144" s="76"/>
      <c r="Q1144" s="76"/>
      <c r="V1144" s="76"/>
      <c r="W1144" s="76"/>
    </row>
    <row r="1145" spans="1:23" x14ac:dyDescent="0.25">
      <c r="A1145" s="76"/>
      <c r="B1145" s="76"/>
      <c r="C1145" s="76"/>
      <c r="D1145" s="76"/>
      <c r="E1145" s="76"/>
      <c r="F1145" s="76"/>
      <c r="G1145" s="76"/>
      <c r="H1145" s="76"/>
      <c r="I1145" s="76"/>
      <c r="J1145" s="76"/>
      <c r="K1145" s="76"/>
      <c r="L1145" s="76"/>
      <c r="M1145" s="76"/>
      <c r="N1145" s="76"/>
      <c r="O1145" s="76"/>
      <c r="P1145" s="76"/>
      <c r="Q1145" s="76"/>
      <c r="V1145" s="76"/>
      <c r="W1145" s="76"/>
    </row>
    <row r="1146" spans="1:23" x14ac:dyDescent="0.25">
      <c r="A1146" s="76"/>
      <c r="B1146" s="76"/>
      <c r="C1146" s="76"/>
      <c r="D1146" s="76"/>
      <c r="E1146" s="76"/>
      <c r="F1146" s="76"/>
      <c r="G1146" s="76"/>
      <c r="H1146" s="76"/>
      <c r="I1146" s="76"/>
      <c r="J1146" s="76"/>
      <c r="K1146" s="76"/>
      <c r="L1146" s="76"/>
      <c r="M1146" s="76"/>
      <c r="N1146" s="76"/>
      <c r="O1146" s="76"/>
      <c r="P1146" s="76"/>
      <c r="Q1146" s="76"/>
      <c r="V1146" s="76"/>
      <c r="W1146" s="76"/>
    </row>
    <row r="1147" spans="1:23" x14ac:dyDescent="0.25">
      <c r="A1147" s="76"/>
      <c r="B1147" s="76"/>
      <c r="C1147" s="76"/>
      <c r="D1147" s="76"/>
      <c r="E1147" s="76"/>
      <c r="F1147" s="76"/>
      <c r="G1147" s="76"/>
      <c r="H1147" s="76"/>
      <c r="I1147" s="76"/>
      <c r="J1147" s="76"/>
      <c r="K1147" s="76"/>
      <c r="L1147" s="76"/>
      <c r="M1147" s="76"/>
      <c r="N1147" s="76"/>
      <c r="O1147" s="76"/>
      <c r="P1147" s="76"/>
      <c r="Q1147" s="76"/>
      <c r="V1147" s="76"/>
      <c r="W1147" s="76"/>
    </row>
    <row r="1148" spans="1:23" x14ac:dyDescent="0.25">
      <c r="A1148" s="76"/>
      <c r="B1148" s="76"/>
      <c r="C1148" s="76"/>
      <c r="D1148" s="76"/>
      <c r="E1148" s="76"/>
      <c r="F1148" s="76"/>
      <c r="G1148" s="76"/>
      <c r="H1148" s="76"/>
      <c r="I1148" s="76"/>
      <c r="J1148" s="76"/>
      <c r="K1148" s="76"/>
      <c r="L1148" s="76"/>
      <c r="M1148" s="76"/>
      <c r="N1148" s="76"/>
      <c r="O1148" s="76"/>
      <c r="P1148" s="76"/>
      <c r="Q1148" s="76"/>
      <c r="V1148" s="76"/>
      <c r="W1148" s="76"/>
    </row>
    <row r="1149" spans="1:23" x14ac:dyDescent="0.25">
      <c r="A1149" s="76"/>
      <c r="B1149" s="76"/>
      <c r="C1149" s="76"/>
      <c r="D1149" s="76"/>
      <c r="E1149" s="76"/>
      <c r="F1149" s="76"/>
      <c r="G1149" s="76"/>
      <c r="H1149" s="76"/>
      <c r="I1149" s="76"/>
      <c r="J1149" s="76"/>
      <c r="K1149" s="76"/>
      <c r="L1149" s="76"/>
      <c r="M1149" s="76"/>
      <c r="N1149" s="76"/>
      <c r="O1149" s="76"/>
      <c r="P1149" s="76"/>
      <c r="Q1149" s="76"/>
      <c r="V1149" s="76"/>
      <c r="W1149" s="76"/>
    </row>
    <row r="1150" spans="1:23" x14ac:dyDescent="0.25">
      <c r="A1150" s="76"/>
      <c r="B1150" s="76"/>
      <c r="C1150" s="76"/>
      <c r="D1150" s="76"/>
      <c r="E1150" s="76"/>
      <c r="F1150" s="76"/>
      <c r="G1150" s="76"/>
      <c r="H1150" s="76"/>
      <c r="I1150" s="76"/>
      <c r="J1150" s="76"/>
      <c r="K1150" s="76"/>
      <c r="L1150" s="76"/>
      <c r="M1150" s="76"/>
      <c r="N1150" s="76"/>
      <c r="O1150" s="76"/>
      <c r="P1150" s="76"/>
      <c r="Q1150" s="76"/>
      <c r="V1150" s="76"/>
      <c r="W1150" s="76"/>
    </row>
    <row r="1151" spans="1:23" x14ac:dyDescent="0.25">
      <c r="A1151" s="76"/>
      <c r="B1151" s="76"/>
      <c r="C1151" s="76"/>
      <c r="D1151" s="76"/>
      <c r="E1151" s="76"/>
      <c r="F1151" s="76"/>
      <c r="G1151" s="76"/>
      <c r="H1151" s="76"/>
      <c r="I1151" s="76"/>
      <c r="J1151" s="76"/>
      <c r="K1151" s="76"/>
      <c r="L1151" s="76"/>
      <c r="M1151" s="76"/>
      <c r="N1151" s="76"/>
      <c r="O1151" s="76"/>
      <c r="P1151" s="76"/>
      <c r="Q1151" s="76"/>
      <c r="V1151" s="76"/>
      <c r="W1151" s="76"/>
    </row>
    <row r="1152" spans="1:23" x14ac:dyDescent="0.25">
      <c r="A1152" s="76"/>
      <c r="B1152" s="76"/>
      <c r="C1152" s="76"/>
      <c r="D1152" s="76"/>
      <c r="E1152" s="76"/>
      <c r="F1152" s="76"/>
      <c r="G1152" s="76"/>
      <c r="H1152" s="76"/>
      <c r="I1152" s="76"/>
      <c r="J1152" s="76"/>
      <c r="K1152" s="76"/>
      <c r="L1152" s="76"/>
      <c r="M1152" s="76"/>
      <c r="N1152" s="76"/>
      <c r="O1152" s="76"/>
      <c r="P1152" s="76"/>
      <c r="Q1152" s="76"/>
      <c r="V1152" s="76"/>
      <c r="W1152" s="76"/>
    </row>
    <row r="1153" spans="1:23" x14ac:dyDescent="0.25">
      <c r="A1153" s="76"/>
      <c r="B1153" s="76"/>
      <c r="C1153" s="76"/>
      <c r="D1153" s="76"/>
      <c r="E1153" s="76"/>
      <c r="F1153" s="76"/>
      <c r="G1153" s="76"/>
      <c r="H1153" s="76"/>
      <c r="I1153" s="76"/>
      <c r="J1153" s="76"/>
      <c r="K1153" s="76"/>
      <c r="L1153" s="76"/>
      <c r="M1153" s="76"/>
      <c r="N1153" s="76"/>
      <c r="O1153" s="76"/>
      <c r="P1153" s="76"/>
      <c r="Q1153" s="76"/>
      <c r="V1153" s="76"/>
      <c r="W1153" s="76"/>
    </row>
    <row r="1154" spans="1:23" x14ac:dyDescent="0.25">
      <c r="A1154" s="76"/>
      <c r="B1154" s="76"/>
      <c r="C1154" s="76"/>
      <c r="D1154" s="76"/>
      <c r="E1154" s="76"/>
      <c r="F1154" s="76"/>
      <c r="G1154" s="76"/>
      <c r="H1154" s="76"/>
      <c r="I1154" s="76"/>
      <c r="J1154" s="76"/>
      <c r="K1154" s="76"/>
      <c r="L1154" s="76"/>
      <c r="M1154" s="76"/>
      <c r="N1154" s="76"/>
      <c r="O1154" s="76"/>
      <c r="P1154" s="76"/>
      <c r="Q1154" s="76"/>
      <c r="V1154" s="76"/>
      <c r="W1154" s="76"/>
    </row>
    <row r="1155" spans="1:23" x14ac:dyDescent="0.25">
      <c r="A1155" s="76"/>
      <c r="B1155" s="76"/>
      <c r="C1155" s="76"/>
      <c r="D1155" s="76"/>
      <c r="E1155" s="76"/>
      <c r="F1155" s="76"/>
      <c r="G1155" s="76"/>
      <c r="H1155" s="76"/>
      <c r="I1155" s="76"/>
      <c r="J1155" s="76"/>
      <c r="K1155" s="76"/>
      <c r="L1155" s="76"/>
      <c r="M1155" s="76"/>
      <c r="N1155" s="76"/>
      <c r="O1155" s="76"/>
      <c r="P1155" s="76"/>
      <c r="Q1155" s="76"/>
      <c r="V1155" s="76"/>
      <c r="W1155" s="76"/>
    </row>
    <row r="1156" spans="1:23" x14ac:dyDescent="0.25">
      <c r="A1156" s="76"/>
      <c r="B1156" s="76"/>
      <c r="C1156" s="76"/>
      <c r="D1156" s="76"/>
      <c r="E1156" s="76"/>
      <c r="F1156" s="76"/>
      <c r="G1156" s="76"/>
      <c r="H1156" s="76"/>
      <c r="I1156" s="76"/>
      <c r="J1156" s="76"/>
      <c r="K1156" s="76"/>
      <c r="L1156" s="76"/>
      <c r="M1156" s="76"/>
      <c r="N1156" s="76"/>
      <c r="O1156" s="76"/>
      <c r="P1156" s="76"/>
      <c r="Q1156" s="76"/>
      <c r="V1156" s="76"/>
      <c r="W1156" s="76"/>
    </row>
    <row r="1157" spans="1:23" x14ac:dyDescent="0.25">
      <c r="A1157" s="76"/>
      <c r="B1157" s="76"/>
      <c r="C1157" s="76"/>
      <c r="D1157" s="76"/>
      <c r="E1157" s="76"/>
      <c r="F1157" s="76"/>
      <c r="G1157" s="76"/>
      <c r="H1157" s="76"/>
      <c r="I1157" s="76"/>
      <c r="J1157" s="76"/>
      <c r="K1157" s="76"/>
      <c r="L1157" s="76"/>
      <c r="M1157" s="76"/>
      <c r="N1157" s="76"/>
      <c r="O1157" s="76"/>
      <c r="P1157" s="76"/>
      <c r="Q1157" s="76"/>
      <c r="V1157" s="76"/>
      <c r="W1157" s="76"/>
    </row>
    <row r="1158" spans="1:23" x14ac:dyDescent="0.25">
      <c r="A1158" s="76"/>
      <c r="B1158" s="76"/>
      <c r="C1158" s="76"/>
      <c r="D1158" s="76"/>
      <c r="E1158" s="76"/>
      <c r="F1158" s="76"/>
      <c r="G1158" s="76"/>
      <c r="H1158" s="76"/>
      <c r="I1158" s="76"/>
      <c r="J1158" s="76"/>
      <c r="K1158" s="76"/>
      <c r="L1158" s="76"/>
      <c r="M1158" s="76"/>
      <c r="N1158" s="76"/>
      <c r="O1158" s="76"/>
      <c r="P1158" s="76"/>
      <c r="Q1158" s="76"/>
      <c r="V1158" s="76"/>
      <c r="W1158" s="76"/>
    </row>
    <row r="1159" spans="1:23" x14ac:dyDescent="0.25">
      <c r="A1159" s="76"/>
      <c r="B1159" s="76"/>
      <c r="C1159" s="76"/>
      <c r="D1159" s="76"/>
      <c r="E1159" s="76"/>
      <c r="F1159" s="76"/>
      <c r="G1159" s="76"/>
      <c r="H1159" s="76"/>
      <c r="I1159" s="76"/>
      <c r="J1159" s="76"/>
      <c r="K1159" s="76"/>
      <c r="L1159" s="76"/>
      <c r="M1159" s="76"/>
      <c r="N1159" s="76"/>
      <c r="O1159" s="76"/>
      <c r="P1159" s="76"/>
      <c r="Q1159" s="76"/>
      <c r="V1159" s="76"/>
      <c r="W1159" s="76"/>
    </row>
    <row r="1160" spans="1:23" x14ac:dyDescent="0.25">
      <c r="A1160" s="76"/>
      <c r="B1160" s="76"/>
      <c r="C1160" s="76"/>
      <c r="D1160" s="76"/>
      <c r="E1160" s="76"/>
      <c r="F1160" s="76"/>
      <c r="G1160" s="76"/>
      <c r="H1160" s="76"/>
      <c r="I1160" s="76"/>
      <c r="J1160" s="76"/>
      <c r="K1160" s="76"/>
      <c r="L1160" s="76"/>
      <c r="M1160" s="76"/>
      <c r="N1160" s="76"/>
      <c r="O1160" s="76"/>
      <c r="P1160" s="76"/>
      <c r="Q1160" s="76"/>
      <c r="V1160" s="76"/>
      <c r="W1160" s="76"/>
    </row>
    <row r="1161" spans="1:23" x14ac:dyDescent="0.25">
      <c r="A1161" s="76"/>
      <c r="B1161" s="76"/>
      <c r="C1161" s="76"/>
      <c r="D1161" s="76"/>
      <c r="E1161" s="76"/>
      <c r="F1161" s="76"/>
      <c r="G1161" s="76"/>
      <c r="H1161" s="76"/>
      <c r="I1161" s="76"/>
      <c r="J1161" s="76"/>
      <c r="K1161" s="76"/>
      <c r="L1161" s="76"/>
      <c r="M1161" s="76"/>
      <c r="N1161" s="76"/>
      <c r="O1161" s="76"/>
      <c r="P1161" s="76"/>
      <c r="Q1161" s="76"/>
      <c r="V1161" s="76"/>
      <c r="W1161" s="76"/>
    </row>
    <row r="1162" spans="1:23" x14ac:dyDescent="0.25">
      <c r="A1162" s="76"/>
      <c r="B1162" s="76"/>
      <c r="C1162" s="76"/>
      <c r="D1162" s="76"/>
      <c r="E1162" s="76"/>
      <c r="F1162" s="76"/>
      <c r="G1162" s="76"/>
      <c r="H1162" s="76"/>
      <c r="I1162" s="76"/>
      <c r="J1162" s="76"/>
      <c r="K1162" s="76"/>
      <c r="L1162" s="76"/>
      <c r="M1162" s="76"/>
      <c r="N1162" s="76"/>
      <c r="O1162" s="76"/>
      <c r="P1162" s="76"/>
      <c r="Q1162" s="76"/>
      <c r="V1162" s="76"/>
      <c r="W1162" s="76"/>
    </row>
    <row r="1163" spans="1:23" x14ac:dyDescent="0.25">
      <c r="A1163" s="76"/>
      <c r="B1163" s="76"/>
      <c r="C1163" s="76"/>
      <c r="D1163" s="76"/>
      <c r="E1163" s="76"/>
      <c r="F1163" s="76"/>
      <c r="G1163" s="76"/>
      <c r="H1163" s="76"/>
      <c r="I1163" s="76"/>
      <c r="J1163" s="76"/>
      <c r="K1163" s="76"/>
      <c r="L1163" s="76"/>
      <c r="M1163" s="76"/>
      <c r="N1163" s="76"/>
      <c r="O1163" s="76"/>
      <c r="P1163" s="76"/>
      <c r="Q1163" s="76"/>
      <c r="V1163" s="76"/>
      <c r="W1163" s="76"/>
    </row>
    <row r="1164" spans="1:23" x14ac:dyDescent="0.25">
      <c r="A1164" s="76"/>
      <c r="B1164" s="76"/>
      <c r="C1164" s="76"/>
      <c r="D1164" s="76"/>
      <c r="E1164" s="76"/>
      <c r="F1164" s="76"/>
      <c r="G1164" s="76"/>
      <c r="H1164" s="76"/>
      <c r="I1164" s="76"/>
      <c r="J1164" s="76"/>
      <c r="K1164" s="76"/>
      <c r="L1164" s="76"/>
      <c r="M1164" s="76"/>
      <c r="N1164" s="76"/>
      <c r="O1164" s="76"/>
      <c r="P1164" s="76"/>
      <c r="Q1164" s="76"/>
      <c r="V1164" s="76"/>
      <c r="W1164" s="76"/>
    </row>
    <row r="1165" spans="1:23" x14ac:dyDescent="0.25">
      <c r="A1165" s="76"/>
      <c r="B1165" s="76"/>
      <c r="C1165" s="76"/>
      <c r="D1165" s="76"/>
      <c r="E1165" s="76"/>
      <c r="F1165" s="76"/>
      <c r="G1165" s="76"/>
      <c r="H1165" s="76"/>
      <c r="I1165" s="76"/>
      <c r="J1165" s="76"/>
      <c r="K1165" s="76"/>
      <c r="L1165" s="76"/>
      <c r="M1165" s="76"/>
      <c r="N1165" s="76"/>
      <c r="O1165" s="76"/>
      <c r="P1165" s="76"/>
      <c r="Q1165" s="76"/>
      <c r="V1165" s="76"/>
      <c r="W1165" s="76"/>
    </row>
    <row r="1166" spans="1:23" x14ac:dyDescent="0.25">
      <c r="A1166" s="76"/>
      <c r="B1166" s="76"/>
      <c r="C1166" s="76"/>
      <c r="D1166" s="76"/>
      <c r="E1166" s="76"/>
      <c r="F1166" s="76"/>
      <c r="G1166" s="76"/>
      <c r="H1166" s="76"/>
      <c r="I1166" s="76"/>
      <c r="J1166" s="76"/>
      <c r="K1166" s="76"/>
      <c r="L1166" s="76"/>
      <c r="M1166" s="76"/>
      <c r="N1166" s="76"/>
      <c r="O1166" s="76"/>
      <c r="P1166" s="76"/>
      <c r="Q1166" s="76"/>
      <c r="V1166" s="76"/>
      <c r="W1166" s="76"/>
    </row>
    <row r="1167" spans="1:23" x14ac:dyDescent="0.25">
      <c r="A1167" s="76"/>
      <c r="B1167" s="76"/>
      <c r="C1167" s="76"/>
      <c r="D1167" s="76"/>
      <c r="E1167" s="76"/>
      <c r="F1167" s="76"/>
      <c r="G1167" s="76"/>
      <c r="H1167" s="76"/>
      <c r="I1167" s="76"/>
      <c r="J1167" s="76"/>
      <c r="K1167" s="76"/>
      <c r="L1167" s="76"/>
      <c r="M1167" s="76"/>
      <c r="N1167" s="76"/>
      <c r="O1167" s="76"/>
      <c r="P1167" s="76"/>
      <c r="Q1167" s="76"/>
      <c r="V1167" s="76"/>
      <c r="W1167" s="76"/>
    </row>
    <row r="1168" spans="1:23" x14ac:dyDescent="0.25">
      <c r="A1168" s="76"/>
      <c r="B1168" s="76"/>
      <c r="C1168" s="76"/>
      <c r="D1168" s="76"/>
      <c r="E1168" s="76"/>
      <c r="F1168" s="76"/>
      <c r="G1168" s="76"/>
      <c r="H1168" s="76"/>
      <c r="I1168" s="76"/>
      <c r="J1168" s="76"/>
      <c r="K1168" s="76"/>
      <c r="L1168" s="76"/>
      <c r="M1168" s="76"/>
      <c r="N1168" s="76"/>
      <c r="O1168" s="76"/>
      <c r="P1168" s="76"/>
      <c r="Q1168" s="76"/>
      <c r="V1168" s="76"/>
      <c r="W1168" s="76"/>
    </row>
    <row r="1169" spans="1:23" x14ac:dyDescent="0.25">
      <c r="A1169" s="76"/>
      <c r="B1169" s="76"/>
      <c r="C1169" s="76"/>
      <c r="D1169" s="76"/>
      <c r="E1169" s="76"/>
      <c r="F1169" s="76"/>
      <c r="G1169" s="76"/>
      <c r="H1169" s="76"/>
      <c r="I1169" s="76"/>
      <c r="J1169" s="76"/>
      <c r="K1169" s="76"/>
      <c r="L1169" s="76"/>
      <c r="M1169" s="76"/>
      <c r="N1169" s="76"/>
      <c r="O1169" s="76"/>
      <c r="P1169" s="76"/>
      <c r="Q1169" s="76"/>
      <c r="V1169" s="76"/>
      <c r="W1169" s="76"/>
    </row>
    <row r="1170" spans="1:23" x14ac:dyDescent="0.25">
      <c r="A1170" s="76"/>
      <c r="B1170" s="76"/>
      <c r="C1170" s="76"/>
      <c r="D1170" s="76"/>
      <c r="E1170" s="76"/>
      <c r="F1170" s="76"/>
      <c r="G1170" s="76"/>
      <c r="H1170" s="76"/>
      <c r="I1170" s="76"/>
      <c r="J1170" s="76"/>
      <c r="K1170" s="76"/>
      <c r="L1170" s="76"/>
      <c r="M1170" s="76"/>
      <c r="N1170" s="76"/>
      <c r="O1170" s="76"/>
      <c r="P1170" s="76"/>
      <c r="Q1170" s="76"/>
      <c r="V1170" s="76"/>
      <c r="W1170" s="76"/>
    </row>
    <row r="1171" spans="1:23" x14ac:dyDescent="0.25">
      <c r="A1171" s="76"/>
      <c r="B1171" s="76"/>
      <c r="C1171" s="76"/>
      <c r="D1171" s="76"/>
      <c r="E1171" s="76"/>
      <c r="F1171" s="76"/>
      <c r="G1171" s="76"/>
      <c r="H1171" s="76"/>
      <c r="I1171" s="76"/>
      <c r="J1171" s="76"/>
      <c r="K1171" s="76"/>
      <c r="L1171" s="76"/>
      <c r="M1171" s="76"/>
      <c r="N1171" s="76"/>
      <c r="O1171" s="76"/>
      <c r="P1171" s="76"/>
      <c r="Q1171" s="76"/>
      <c r="V1171" s="76"/>
      <c r="W1171" s="76"/>
    </row>
    <row r="1172" spans="1:23" x14ac:dyDescent="0.25">
      <c r="A1172" s="76"/>
      <c r="B1172" s="76"/>
      <c r="C1172" s="76"/>
      <c r="D1172" s="76"/>
      <c r="E1172" s="76"/>
      <c r="F1172" s="76"/>
      <c r="G1172" s="76"/>
      <c r="H1172" s="76"/>
      <c r="I1172" s="76"/>
      <c r="J1172" s="76"/>
      <c r="K1172" s="76"/>
      <c r="L1172" s="76"/>
      <c r="M1172" s="76"/>
      <c r="N1172" s="76"/>
      <c r="O1172" s="76"/>
      <c r="P1172" s="76"/>
      <c r="Q1172" s="76"/>
      <c r="V1172" s="76"/>
      <c r="W1172" s="76"/>
    </row>
    <row r="1173" spans="1:23" x14ac:dyDescent="0.25">
      <c r="A1173" s="76"/>
      <c r="B1173" s="76"/>
      <c r="C1173" s="76"/>
      <c r="D1173" s="76"/>
      <c r="E1173" s="76"/>
      <c r="F1173" s="76"/>
      <c r="G1173" s="76"/>
      <c r="H1173" s="76"/>
      <c r="I1173" s="76"/>
      <c r="J1173" s="76"/>
      <c r="K1173" s="76"/>
      <c r="L1173" s="76"/>
      <c r="M1173" s="76"/>
      <c r="N1173" s="76"/>
      <c r="O1173" s="76"/>
      <c r="P1173" s="76"/>
      <c r="Q1173" s="76"/>
      <c r="V1173" s="76"/>
      <c r="W1173" s="76"/>
    </row>
    <row r="1174" spans="1:23" x14ac:dyDescent="0.25">
      <c r="A1174" s="76"/>
      <c r="B1174" s="76"/>
      <c r="C1174" s="76"/>
      <c r="D1174" s="76"/>
      <c r="E1174" s="76"/>
      <c r="F1174" s="76"/>
      <c r="G1174" s="76"/>
      <c r="H1174" s="76"/>
      <c r="I1174" s="76"/>
      <c r="J1174" s="76"/>
      <c r="K1174" s="76"/>
      <c r="L1174" s="76"/>
      <c r="M1174" s="76"/>
      <c r="N1174" s="76"/>
      <c r="O1174" s="76"/>
      <c r="P1174" s="76"/>
      <c r="Q1174" s="76"/>
      <c r="V1174" s="76"/>
      <c r="W1174" s="76"/>
    </row>
    <row r="1175" spans="1:23" x14ac:dyDescent="0.25">
      <c r="A1175" s="76"/>
      <c r="B1175" s="76"/>
      <c r="C1175" s="76"/>
      <c r="D1175" s="76"/>
      <c r="E1175" s="76"/>
      <c r="F1175" s="76"/>
      <c r="G1175" s="76"/>
      <c r="H1175" s="76"/>
      <c r="I1175" s="76"/>
      <c r="J1175" s="76"/>
      <c r="K1175" s="76"/>
      <c r="L1175" s="76"/>
      <c r="M1175" s="76"/>
      <c r="N1175" s="76"/>
      <c r="O1175" s="76"/>
      <c r="P1175" s="76"/>
      <c r="Q1175" s="76"/>
      <c r="V1175" s="76"/>
      <c r="W1175" s="76"/>
    </row>
    <row r="1176" spans="1:23" x14ac:dyDescent="0.25">
      <c r="A1176" s="76"/>
      <c r="B1176" s="76"/>
      <c r="C1176" s="76"/>
      <c r="D1176" s="76"/>
      <c r="E1176" s="76"/>
      <c r="F1176" s="76"/>
      <c r="G1176" s="76"/>
      <c r="H1176" s="76"/>
      <c r="I1176" s="76"/>
      <c r="J1176" s="76"/>
      <c r="K1176" s="76"/>
      <c r="L1176" s="76"/>
      <c r="M1176" s="76"/>
      <c r="N1176" s="76"/>
      <c r="O1176" s="76"/>
      <c r="P1176" s="76"/>
      <c r="Q1176" s="76"/>
      <c r="V1176" s="76"/>
      <c r="W1176" s="76"/>
    </row>
    <row r="1177" spans="1:23" x14ac:dyDescent="0.25">
      <c r="A1177" s="76"/>
      <c r="B1177" s="76"/>
      <c r="C1177" s="76"/>
      <c r="D1177" s="76"/>
      <c r="E1177" s="76"/>
      <c r="F1177" s="76"/>
      <c r="G1177" s="76"/>
      <c r="H1177" s="76"/>
      <c r="I1177" s="76"/>
      <c r="J1177" s="76"/>
      <c r="K1177" s="76"/>
      <c r="L1177" s="76"/>
      <c r="M1177" s="76"/>
      <c r="N1177" s="76"/>
      <c r="O1177" s="76"/>
      <c r="P1177" s="76"/>
      <c r="Q1177" s="76"/>
      <c r="V1177" s="76"/>
      <c r="W1177" s="76"/>
    </row>
    <row r="1178" spans="1:23" x14ac:dyDescent="0.25">
      <c r="A1178" s="76"/>
      <c r="B1178" s="76"/>
      <c r="C1178" s="76"/>
      <c r="D1178" s="76"/>
      <c r="E1178" s="76"/>
      <c r="F1178" s="76"/>
      <c r="G1178" s="76"/>
      <c r="H1178" s="76"/>
      <c r="I1178" s="76"/>
      <c r="J1178" s="76"/>
      <c r="K1178" s="76"/>
      <c r="L1178" s="76"/>
      <c r="M1178" s="76"/>
      <c r="N1178" s="76"/>
      <c r="O1178" s="76"/>
      <c r="P1178" s="76"/>
      <c r="Q1178" s="76"/>
      <c r="V1178" s="76"/>
      <c r="W1178" s="76"/>
    </row>
    <row r="1179" spans="1:23" x14ac:dyDescent="0.25">
      <c r="A1179" s="76"/>
      <c r="B1179" s="76"/>
      <c r="C1179" s="76"/>
      <c r="D1179" s="76"/>
      <c r="E1179" s="76"/>
      <c r="F1179" s="76"/>
      <c r="G1179" s="76"/>
      <c r="H1179" s="76"/>
      <c r="I1179" s="76"/>
      <c r="J1179" s="76"/>
      <c r="K1179" s="76"/>
      <c r="L1179" s="76"/>
      <c r="M1179" s="76"/>
      <c r="N1179" s="76"/>
      <c r="O1179" s="76"/>
      <c r="P1179" s="76"/>
      <c r="Q1179" s="76"/>
      <c r="V1179" s="76"/>
      <c r="W1179" s="76"/>
    </row>
    <row r="1180" spans="1:23" x14ac:dyDescent="0.25">
      <c r="A1180" s="76"/>
      <c r="B1180" s="76"/>
      <c r="C1180" s="76"/>
      <c r="D1180" s="76"/>
      <c r="E1180" s="76"/>
      <c r="F1180" s="76"/>
      <c r="G1180" s="76"/>
      <c r="H1180" s="76"/>
      <c r="I1180" s="76"/>
      <c r="J1180" s="76"/>
      <c r="K1180" s="76"/>
      <c r="L1180" s="76"/>
      <c r="M1180" s="76"/>
      <c r="N1180" s="76"/>
      <c r="O1180" s="76"/>
      <c r="P1180" s="76"/>
      <c r="Q1180" s="76"/>
      <c r="V1180" s="76"/>
      <c r="W1180" s="76"/>
    </row>
    <row r="1181" spans="1:23" x14ac:dyDescent="0.25">
      <c r="A1181" s="76"/>
      <c r="B1181" s="76"/>
      <c r="C1181" s="76"/>
      <c r="D1181" s="76"/>
      <c r="E1181" s="76"/>
      <c r="F1181" s="76"/>
      <c r="G1181" s="76"/>
      <c r="H1181" s="76"/>
      <c r="I1181" s="76"/>
      <c r="J1181" s="76"/>
      <c r="K1181" s="76"/>
      <c r="L1181" s="76"/>
      <c r="M1181" s="76"/>
      <c r="N1181" s="76"/>
      <c r="O1181" s="76"/>
      <c r="P1181" s="76"/>
      <c r="Q1181" s="76"/>
      <c r="V1181" s="76"/>
      <c r="W1181" s="76"/>
    </row>
    <row r="1182" spans="1:23" x14ac:dyDescent="0.25">
      <c r="A1182" s="76"/>
      <c r="B1182" s="76"/>
      <c r="C1182" s="76"/>
      <c r="D1182" s="76"/>
      <c r="E1182" s="76"/>
      <c r="F1182" s="76"/>
      <c r="G1182" s="76"/>
      <c r="H1182" s="76"/>
      <c r="I1182" s="76"/>
      <c r="J1182" s="76"/>
      <c r="K1182" s="76"/>
      <c r="L1182" s="76"/>
      <c r="M1182" s="76"/>
      <c r="N1182" s="76"/>
      <c r="O1182" s="76"/>
      <c r="P1182" s="76"/>
      <c r="Q1182" s="76"/>
      <c r="V1182" s="76"/>
      <c r="W1182" s="76"/>
    </row>
    <row r="1183" spans="1:23" x14ac:dyDescent="0.25">
      <c r="A1183" s="76"/>
      <c r="B1183" s="76"/>
      <c r="C1183" s="76"/>
      <c r="D1183" s="76"/>
      <c r="E1183" s="76"/>
      <c r="F1183" s="76"/>
      <c r="G1183" s="76"/>
      <c r="H1183" s="76"/>
      <c r="I1183" s="76"/>
      <c r="J1183" s="76"/>
      <c r="K1183" s="76"/>
      <c r="L1183" s="76"/>
      <c r="M1183" s="76"/>
      <c r="N1183" s="76"/>
      <c r="O1183" s="76"/>
      <c r="P1183" s="76"/>
      <c r="Q1183" s="76"/>
      <c r="V1183" s="76"/>
      <c r="W1183" s="76"/>
    </row>
    <row r="1184" spans="1:23" x14ac:dyDescent="0.25">
      <c r="A1184" s="76"/>
      <c r="B1184" s="76"/>
      <c r="C1184" s="76"/>
      <c r="D1184" s="76"/>
      <c r="E1184" s="76"/>
      <c r="F1184" s="76"/>
      <c r="G1184" s="76"/>
      <c r="H1184" s="76"/>
      <c r="I1184" s="76"/>
      <c r="J1184" s="76"/>
      <c r="K1184" s="76"/>
      <c r="L1184" s="76"/>
      <c r="M1184" s="76"/>
      <c r="N1184" s="76"/>
      <c r="O1184" s="76"/>
      <c r="P1184" s="76"/>
      <c r="Q1184" s="76"/>
      <c r="V1184" s="76"/>
      <c r="W1184" s="76"/>
    </row>
    <row r="1185" spans="1:23" x14ac:dyDescent="0.25">
      <c r="A1185" s="76"/>
      <c r="B1185" s="76"/>
      <c r="C1185" s="76"/>
      <c r="D1185" s="76"/>
      <c r="E1185" s="76"/>
      <c r="F1185" s="76"/>
      <c r="G1185" s="76"/>
      <c r="H1185" s="76"/>
      <c r="I1185" s="76"/>
      <c r="J1185" s="76"/>
      <c r="K1185" s="76"/>
      <c r="L1185" s="76"/>
      <c r="M1185" s="76"/>
      <c r="N1185" s="76"/>
      <c r="O1185" s="76"/>
      <c r="P1185" s="76"/>
      <c r="Q1185" s="76"/>
      <c r="V1185" s="76"/>
      <c r="W1185" s="76"/>
    </row>
    <row r="1186" spans="1:23" x14ac:dyDescent="0.25">
      <c r="A1186" s="76"/>
      <c r="B1186" s="76"/>
      <c r="C1186" s="76"/>
      <c r="D1186" s="76"/>
      <c r="E1186" s="76"/>
      <c r="F1186" s="76"/>
      <c r="G1186" s="76"/>
      <c r="H1186" s="76"/>
      <c r="I1186" s="76"/>
      <c r="J1186" s="76"/>
      <c r="K1186" s="76"/>
      <c r="L1186" s="76"/>
      <c r="M1186" s="76"/>
      <c r="N1186" s="76"/>
      <c r="O1186" s="76"/>
      <c r="P1186" s="76"/>
      <c r="Q1186" s="76"/>
      <c r="V1186" s="76"/>
      <c r="W1186" s="76"/>
    </row>
    <row r="1187" spans="1:23" x14ac:dyDescent="0.25">
      <c r="A1187" s="76"/>
      <c r="B1187" s="76"/>
      <c r="C1187" s="76"/>
      <c r="D1187" s="76"/>
      <c r="E1187" s="76"/>
      <c r="F1187" s="76"/>
      <c r="G1187" s="76"/>
      <c r="H1187" s="76"/>
      <c r="I1187" s="76"/>
      <c r="J1187" s="76"/>
      <c r="K1187" s="76"/>
      <c r="L1187" s="76"/>
      <c r="M1187" s="76"/>
      <c r="N1187" s="76"/>
      <c r="O1187" s="76"/>
      <c r="P1187" s="76"/>
      <c r="Q1187" s="76"/>
      <c r="V1187" s="76"/>
      <c r="W1187" s="76"/>
    </row>
    <row r="1188" spans="1:23" x14ac:dyDescent="0.25">
      <c r="A1188" s="76"/>
      <c r="B1188" s="76"/>
      <c r="C1188" s="76"/>
      <c r="D1188" s="76"/>
      <c r="E1188" s="76"/>
      <c r="F1188" s="76"/>
      <c r="G1188" s="76"/>
      <c r="H1188" s="76"/>
      <c r="I1188" s="76"/>
      <c r="J1188" s="76"/>
      <c r="K1188" s="76"/>
      <c r="L1188" s="76"/>
      <c r="M1188" s="76"/>
      <c r="N1188" s="76"/>
      <c r="O1188" s="76"/>
      <c r="P1188" s="76"/>
      <c r="Q1188" s="76"/>
      <c r="V1188" s="76"/>
      <c r="W1188" s="76"/>
    </row>
    <row r="1189" spans="1:23" x14ac:dyDescent="0.25">
      <c r="A1189" s="76"/>
      <c r="B1189" s="76"/>
      <c r="C1189" s="76"/>
      <c r="D1189" s="76"/>
      <c r="E1189" s="76"/>
      <c r="F1189" s="76"/>
      <c r="G1189" s="76"/>
      <c r="H1189" s="76"/>
      <c r="I1189" s="76"/>
      <c r="J1189" s="76"/>
      <c r="K1189" s="76"/>
      <c r="L1189" s="76"/>
      <c r="M1189" s="76"/>
      <c r="N1189" s="76"/>
      <c r="O1189" s="76"/>
      <c r="P1189" s="76"/>
      <c r="Q1189" s="76"/>
      <c r="V1189" s="76"/>
      <c r="W1189" s="76"/>
    </row>
    <row r="1190" spans="1:23" x14ac:dyDescent="0.25">
      <c r="A1190" s="76"/>
      <c r="B1190" s="76"/>
      <c r="C1190" s="76"/>
      <c r="D1190" s="76"/>
      <c r="E1190" s="76"/>
      <c r="F1190" s="76"/>
      <c r="G1190" s="76"/>
      <c r="H1190" s="76"/>
      <c r="I1190" s="76"/>
      <c r="J1190" s="76"/>
      <c r="K1190" s="76"/>
      <c r="L1190" s="76"/>
      <c r="M1190" s="76"/>
      <c r="N1190" s="76"/>
      <c r="O1190" s="76"/>
      <c r="P1190" s="76"/>
      <c r="Q1190" s="76"/>
      <c r="V1190" s="76"/>
      <c r="W1190" s="76"/>
    </row>
    <row r="1191" spans="1:23" x14ac:dyDescent="0.25">
      <c r="A1191" s="76"/>
      <c r="B1191" s="76"/>
      <c r="C1191" s="76"/>
      <c r="D1191" s="76"/>
      <c r="E1191" s="76"/>
      <c r="F1191" s="76"/>
      <c r="G1191" s="76"/>
      <c r="H1191" s="76"/>
      <c r="I1191" s="76"/>
      <c r="J1191" s="76"/>
      <c r="K1191" s="76"/>
      <c r="L1191" s="76"/>
      <c r="M1191" s="76"/>
      <c r="N1191" s="76"/>
      <c r="O1191" s="76"/>
      <c r="P1191" s="76"/>
      <c r="Q1191" s="76"/>
      <c r="V1191" s="76"/>
      <c r="W1191" s="76"/>
    </row>
    <row r="1192" spans="1:23" x14ac:dyDescent="0.25">
      <c r="A1192" s="76"/>
      <c r="B1192" s="76"/>
      <c r="C1192" s="76"/>
      <c r="D1192" s="76"/>
      <c r="E1192" s="76"/>
      <c r="F1192" s="76"/>
      <c r="G1192" s="76"/>
      <c r="H1192" s="76"/>
      <c r="I1192" s="76"/>
      <c r="J1192" s="76"/>
      <c r="K1192" s="76"/>
      <c r="L1192" s="76"/>
      <c r="M1192" s="76"/>
      <c r="N1192" s="76"/>
      <c r="O1192" s="76"/>
      <c r="P1192" s="76"/>
      <c r="Q1192" s="76"/>
      <c r="V1192" s="76"/>
      <c r="W1192" s="76"/>
    </row>
    <row r="1193" spans="1:23" x14ac:dyDescent="0.25">
      <c r="A1193" s="76"/>
      <c r="B1193" s="76"/>
      <c r="C1193" s="76"/>
      <c r="D1193" s="76"/>
      <c r="E1193" s="76"/>
      <c r="F1193" s="76"/>
      <c r="G1193" s="76"/>
      <c r="H1193" s="76"/>
      <c r="I1193" s="76"/>
      <c r="J1193" s="76"/>
      <c r="K1193" s="76"/>
      <c r="L1193" s="76"/>
      <c r="M1193" s="76"/>
      <c r="N1193" s="76"/>
      <c r="O1193" s="76"/>
      <c r="P1193" s="76"/>
      <c r="Q1193" s="76"/>
      <c r="V1193" s="76"/>
      <c r="W1193" s="76"/>
    </row>
    <row r="1194" spans="1:23" x14ac:dyDescent="0.25">
      <c r="A1194" s="76"/>
      <c r="B1194" s="76"/>
      <c r="C1194" s="76"/>
      <c r="D1194" s="76"/>
      <c r="E1194" s="76"/>
      <c r="F1194" s="76"/>
      <c r="G1194" s="76"/>
      <c r="H1194" s="76"/>
      <c r="I1194" s="76"/>
      <c r="J1194" s="76"/>
      <c r="K1194" s="76"/>
      <c r="L1194" s="76"/>
      <c r="M1194" s="76"/>
      <c r="N1194" s="76"/>
      <c r="O1194" s="76"/>
      <c r="P1194" s="76"/>
      <c r="Q1194" s="76"/>
      <c r="V1194" s="76"/>
      <c r="W1194" s="76"/>
    </row>
    <row r="1195" spans="1:23" x14ac:dyDescent="0.25">
      <c r="A1195" s="76"/>
      <c r="B1195" s="76"/>
      <c r="C1195" s="76"/>
      <c r="D1195" s="76"/>
      <c r="E1195" s="76"/>
      <c r="F1195" s="76"/>
      <c r="G1195" s="76"/>
      <c r="H1195" s="76"/>
      <c r="I1195" s="76"/>
      <c r="J1195" s="76"/>
      <c r="K1195" s="76"/>
      <c r="L1195" s="76"/>
      <c r="M1195" s="76"/>
      <c r="N1195" s="76"/>
      <c r="O1195" s="76"/>
      <c r="P1195" s="76"/>
      <c r="Q1195" s="76"/>
      <c r="V1195" s="76"/>
      <c r="W1195" s="76"/>
    </row>
    <row r="1196" spans="1:23" x14ac:dyDescent="0.25">
      <c r="A1196" s="76"/>
      <c r="B1196" s="76"/>
      <c r="C1196" s="76"/>
      <c r="D1196" s="76"/>
      <c r="E1196" s="76"/>
      <c r="F1196" s="76"/>
      <c r="G1196" s="76"/>
      <c r="H1196" s="76"/>
      <c r="I1196" s="76"/>
      <c r="J1196" s="76"/>
      <c r="K1196" s="76"/>
      <c r="L1196" s="76"/>
      <c r="M1196" s="76"/>
      <c r="N1196" s="76"/>
      <c r="O1196" s="76"/>
      <c r="P1196" s="76"/>
      <c r="Q1196" s="76"/>
      <c r="V1196" s="76"/>
      <c r="W1196" s="76"/>
    </row>
    <row r="1197" spans="1:23" x14ac:dyDescent="0.25">
      <c r="A1197" s="76"/>
      <c r="B1197" s="76"/>
      <c r="C1197" s="76"/>
      <c r="D1197" s="76"/>
      <c r="E1197" s="76"/>
      <c r="F1197" s="76"/>
      <c r="G1197" s="76"/>
      <c r="H1197" s="76"/>
      <c r="I1197" s="76"/>
      <c r="J1197" s="76"/>
      <c r="K1197" s="76"/>
      <c r="L1197" s="76"/>
      <c r="M1197" s="76"/>
      <c r="N1197" s="76"/>
      <c r="O1197" s="76"/>
      <c r="P1197" s="76"/>
      <c r="Q1197" s="76"/>
      <c r="V1197" s="76"/>
      <c r="W1197" s="76"/>
    </row>
    <row r="1198" spans="1:23" x14ac:dyDescent="0.25">
      <c r="A1198" s="76"/>
      <c r="B1198" s="76"/>
      <c r="C1198" s="76"/>
      <c r="D1198" s="76"/>
      <c r="E1198" s="76"/>
      <c r="F1198" s="76"/>
      <c r="G1198" s="76"/>
      <c r="H1198" s="76"/>
      <c r="I1198" s="76"/>
      <c r="J1198" s="76"/>
      <c r="K1198" s="76"/>
      <c r="L1198" s="76"/>
      <c r="M1198" s="76"/>
      <c r="N1198" s="76"/>
      <c r="O1198" s="76"/>
      <c r="P1198" s="76"/>
      <c r="Q1198" s="76"/>
      <c r="V1198" s="76"/>
      <c r="W1198" s="76"/>
    </row>
    <row r="1199" spans="1:23" x14ac:dyDescent="0.25">
      <c r="A1199" s="76"/>
      <c r="B1199" s="76"/>
      <c r="C1199" s="76"/>
      <c r="D1199" s="76"/>
      <c r="E1199" s="76"/>
      <c r="F1199" s="76"/>
      <c r="G1199" s="76"/>
      <c r="H1199" s="76"/>
      <c r="I1199" s="76"/>
      <c r="J1199" s="76"/>
      <c r="K1199" s="76"/>
      <c r="L1199" s="76"/>
      <c r="M1199" s="76"/>
      <c r="N1199" s="76"/>
      <c r="O1199" s="76"/>
      <c r="P1199" s="76"/>
      <c r="Q1199" s="76"/>
      <c r="V1199" s="76"/>
      <c r="W1199" s="76"/>
    </row>
    <row r="1200" spans="1:23" x14ac:dyDescent="0.25">
      <c r="A1200" s="76"/>
      <c r="B1200" s="76"/>
      <c r="C1200" s="76"/>
      <c r="D1200" s="76"/>
      <c r="E1200" s="76"/>
      <c r="F1200" s="76"/>
      <c r="G1200" s="76"/>
      <c r="H1200" s="76"/>
      <c r="I1200" s="76"/>
      <c r="J1200" s="76"/>
      <c r="K1200" s="76"/>
      <c r="L1200" s="76"/>
      <c r="M1200" s="76"/>
      <c r="N1200" s="76"/>
      <c r="O1200" s="76"/>
      <c r="P1200" s="76"/>
      <c r="Q1200" s="76"/>
      <c r="V1200" s="76"/>
      <c r="W1200" s="76"/>
    </row>
    <row r="1201" spans="1:23" x14ac:dyDescent="0.25">
      <c r="A1201" s="76"/>
      <c r="B1201" s="76"/>
      <c r="C1201" s="76"/>
      <c r="D1201" s="76"/>
      <c r="E1201" s="76"/>
      <c r="F1201" s="76"/>
      <c r="G1201" s="76"/>
      <c r="H1201" s="76"/>
      <c r="I1201" s="76"/>
      <c r="J1201" s="76"/>
      <c r="K1201" s="76"/>
      <c r="L1201" s="76"/>
      <c r="M1201" s="76"/>
      <c r="N1201" s="76"/>
      <c r="O1201" s="76"/>
      <c r="P1201" s="76"/>
      <c r="Q1201" s="76"/>
      <c r="V1201" s="76"/>
      <c r="W1201" s="76"/>
    </row>
    <row r="1202" spans="1:23" x14ac:dyDescent="0.25">
      <c r="A1202" s="76"/>
      <c r="B1202" s="76"/>
      <c r="C1202" s="76"/>
      <c r="D1202" s="76"/>
      <c r="E1202" s="76"/>
      <c r="F1202" s="76"/>
      <c r="G1202" s="76"/>
      <c r="H1202" s="76"/>
      <c r="I1202" s="76"/>
      <c r="J1202" s="76"/>
      <c r="K1202" s="76"/>
      <c r="L1202" s="76"/>
      <c r="M1202" s="76"/>
      <c r="N1202" s="76"/>
      <c r="O1202" s="76"/>
      <c r="P1202" s="76"/>
      <c r="Q1202" s="76"/>
      <c r="V1202" s="76"/>
      <c r="W1202" s="76"/>
    </row>
    <row r="1203" spans="1:23" x14ac:dyDescent="0.25">
      <c r="A1203" s="76"/>
      <c r="B1203" s="76"/>
      <c r="C1203" s="76"/>
      <c r="D1203" s="76"/>
      <c r="E1203" s="76"/>
      <c r="F1203" s="76"/>
      <c r="G1203" s="76"/>
      <c r="H1203" s="76"/>
      <c r="I1203" s="76"/>
      <c r="J1203" s="76"/>
      <c r="K1203" s="76"/>
      <c r="L1203" s="76"/>
      <c r="M1203" s="76"/>
      <c r="N1203" s="76"/>
      <c r="O1203" s="76"/>
      <c r="P1203" s="76"/>
      <c r="Q1203" s="76"/>
      <c r="V1203" s="76"/>
      <c r="W1203" s="76"/>
    </row>
    <row r="1204" spans="1:23" x14ac:dyDescent="0.25">
      <c r="A1204" s="76"/>
      <c r="B1204" s="76"/>
      <c r="C1204" s="76"/>
      <c r="D1204" s="76"/>
      <c r="E1204" s="76"/>
      <c r="F1204" s="76"/>
      <c r="G1204" s="76"/>
      <c r="H1204" s="76"/>
      <c r="I1204" s="76"/>
      <c r="J1204" s="76"/>
      <c r="K1204" s="76"/>
      <c r="L1204" s="76"/>
      <c r="M1204" s="76"/>
      <c r="N1204" s="76"/>
      <c r="O1204" s="76"/>
      <c r="P1204" s="76"/>
      <c r="Q1204" s="76"/>
      <c r="V1204" s="76"/>
      <c r="W1204" s="76"/>
    </row>
    <row r="1205" spans="1:23" x14ac:dyDescent="0.25">
      <c r="A1205" s="76"/>
      <c r="B1205" s="76"/>
      <c r="C1205" s="76"/>
      <c r="D1205" s="76"/>
      <c r="E1205" s="76"/>
      <c r="F1205" s="76"/>
      <c r="G1205" s="76"/>
      <c r="H1205" s="76"/>
      <c r="I1205" s="76"/>
      <c r="J1205" s="76"/>
      <c r="K1205" s="76"/>
      <c r="L1205" s="76"/>
      <c r="M1205" s="76"/>
      <c r="N1205" s="76"/>
      <c r="O1205" s="76"/>
      <c r="P1205" s="76"/>
      <c r="Q1205" s="76"/>
      <c r="V1205" s="76"/>
      <c r="W1205" s="76"/>
    </row>
    <row r="1206" spans="1:23" x14ac:dyDescent="0.25">
      <c r="A1206" s="76"/>
      <c r="B1206" s="76"/>
      <c r="C1206" s="76"/>
      <c r="D1206" s="76"/>
      <c r="E1206" s="76"/>
      <c r="F1206" s="76"/>
      <c r="G1206" s="76"/>
      <c r="H1206" s="76"/>
      <c r="I1206" s="76"/>
      <c r="J1206" s="76"/>
      <c r="K1206" s="76"/>
      <c r="L1206" s="76"/>
      <c r="M1206" s="76"/>
      <c r="N1206" s="76"/>
      <c r="O1206" s="76"/>
      <c r="P1206" s="76"/>
      <c r="Q1206" s="76"/>
      <c r="V1206" s="76"/>
      <c r="W1206" s="76"/>
    </row>
    <row r="1207" spans="1:23" x14ac:dyDescent="0.25">
      <c r="A1207" s="76"/>
      <c r="B1207" s="76"/>
      <c r="C1207" s="76"/>
      <c r="D1207" s="76"/>
      <c r="E1207" s="76"/>
      <c r="F1207" s="76"/>
      <c r="G1207" s="76"/>
      <c r="H1207" s="76"/>
      <c r="I1207" s="76"/>
      <c r="J1207" s="76"/>
      <c r="K1207" s="76"/>
      <c r="L1207" s="76"/>
      <c r="M1207" s="76"/>
      <c r="N1207" s="76"/>
      <c r="O1207" s="76"/>
      <c r="P1207" s="76"/>
      <c r="Q1207" s="76"/>
      <c r="V1207" s="76"/>
      <c r="W1207" s="76"/>
    </row>
    <row r="1208" spans="1:23" x14ac:dyDescent="0.25">
      <c r="A1208" s="76"/>
      <c r="B1208" s="76"/>
      <c r="C1208" s="76"/>
      <c r="D1208" s="76"/>
      <c r="E1208" s="76"/>
      <c r="F1208" s="76"/>
      <c r="G1208" s="76"/>
      <c r="H1208" s="76"/>
      <c r="I1208" s="76"/>
      <c r="J1208" s="76"/>
      <c r="K1208" s="76"/>
      <c r="L1208" s="76"/>
      <c r="M1208" s="76"/>
      <c r="N1208" s="76"/>
      <c r="O1208" s="76"/>
      <c r="P1208" s="76"/>
      <c r="Q1208" s="76"/>
      <c r="V1208" s="76"/>
      <c r="W1208" s="76"/>
    </row>
    <row r="1209" spans="1:23" x14ac:dyDescent="0.25">
      <c r="A1209" s="76"/>
      <c r="B1209" s="76"/>
      <c r="C1209" s="76"/>
      <c r="D1209" s="76"/>
      <c r="E1209" s="76"/>
      <c r="F1209" s="76"/>
      <c r="G1209" s="76"/>
      <c r="H1209" s="76"/>
      <c r="I1209" s="76"/>
      <c r="J1209" s="76"/>
      <c r="K1209" s="76"/>
      <c r="L1209" s="76"/>
      <c r="M1209" s="76"/>
      <c r="N1209" s="76"/>
      <c r="O1209" s="76"/>
      <c r="P1209" s="76"/>
      <c r="Q1209" s="76"/>
      <c r="V1209" s="76"/>
      <c r="W1209" s="76"/>
    </row>
    <row r="1210" spans="1:23" x14ac:dyDescent="0.25">
      <c r="A1210" s="76"/>
      <c r="B1210" s="76"/>
      <c r="C1210" s="76"/>
      <c r="D1210" s="76"/>
      <c r="E1210" s="76"/>
      <c r="F1210" s="76"/>
      <c r="G1210" s="76"/>
      <c r="H1210" s="76"/>
      <c r="I1210" s="76"/>
      <c r="J1210" s="76"/>
      <c r="K1210" s="76"/>
      <c r="L1210" s="76"/>
      <c r="M1210" s="76"/>
      <c r="N1210" s="76"/>
      <c r="O1210" s="76"/>
      <c r="P1210" s="76"/>
      <c r="Q1210" s="76"/>
      <c r="V1210" s="76"/>
      <c r="W1210" s="76"/>
    </row>
    <row r="1211" spans="1:23" x14ac:dyDescent="0.25">
      <c r="A1211" s="76"/>
      <c r="B1211" s="76"/>
      <c r="C1211" s="76"/>
      <c r="D1211" s="76"/>
      <c r="E1211" s="76"/>
      <c r="F1211" s="76"/>
      <c r="G1211" s="76"/>
      <c r="H1211" s="76"/>
      <c r="I1211" s="76"/>
      <c r="J1211" s="76"/>
      <c r="K1211" s="76"/>
      <c r="L1211" s="76"/>
      <c r="M1211" s="76"/>
      <c r="N1211" s="76"/>
      <c r="O1211" s="76"/>
      <c r="P1211" s="76"/>
      <c r="Q1211" s="76"/>
      <c r="V1211" s="76"/>
      <c r="W1211" s="76"/>
    </row>
    <row r="1212" spans="1:23" x14ac:dyDescent="0.25">
      <c r="A1212" s="76"/>
      <c r="B1212" s="76"/>
      <c r="C1212" s="76"/>
      <c r="D1212" s="76"/>
      <c r="E1212" s="76"/>
      <c r="F1212" s="76"/>
      <c r="G1212" s="76"/>
      <c r="H1212" s="76"/>
      <c r="I1212" s="76"/>
      <c r="J1212" s="76"/>
      <c r="K1212" s="76"/>
      <c r="L1212" s="76"/>
      <c r="M1212" s="76"/>
      <c r="N1212" s="76"/>
      <c r="O1212" s="76"/>
      <c r="P1212" s="76"/>
      <c r="Q1212" s="76"/>
      <c r="V1212" s="76"/>
      <c r="W1212" s="76"/>
    </row>
    <row r="1213" spans="1:23" x14ac:dyDescent="0.25">
      <c r="A1213" s="76"/>
      <c r="B1213" s="76"/>
      <c r="C1213" s="76"/>
      <c r="D1213" s="76"/>
      <c r="E1213" s="76"/>
      <c r="F1213" s="76"/>
      <c r="G1213" s="76"/>
      <c r="H1213" s="76"/>
      <c r="I1213" s="76"/>
      <c r="J1213" s="76"/>
      <c r="K1213" s="76"/>
      <c r="L1213" s="76"/>
      <c r="M1213" s="76"/>
      <c r="N1213" s="76"/>
      <c r="O1213" s="76"/>
      <c r="P1213" s="76"/>
      <c r="Q1213" s="76"/>
      <c r="V1213" s="76"/>
      <c r="W1213" s="76"/>
    </row>
    <row r="1214" spans="1:23" x14ac:dyDescent="0.25">
      <c r="A1214" s="76"/>
      <c r="B1214" s="76"/>
      <c r="C1214" s="76"/>
      <c r="D1214" s="76"/>
      <c r="E1214" s="76"/>
      <c r="F1214" s="76"/>
      <c r="G1214" s="76"/>
      <c r="H1214" s="76"/>
      <c r="I1214" s="76"/>
      <c r="J1214" s="76"/>
      <c r="K1214" s="76"/>
      <c r="L1214" s="76"/>
      <c r="M1214" s="76"/>
      <c r="N1214" s="76"/>
      <c r="O1214" s="76"/>
      <c r="P1214" s="76"/>
      <c r="Q1214" s="76"/>
      <c r="V1214" s="76"/>
      <c r="W1214" s="76"/>
    </row>
    <row r="1215" spans="1:23" x14ac:dyDescent="0.25">
      <c r="A1215" s="76"/>
      <c r="B1215" s="76"/>
      <c r="C1215" s="76"/>
      <c r="D1215" s="76"/>
      <c r="E1215" s="76"/>
      <c r="F1215" s="76"/>
      <c r="G1215" s="76"/>
      <c r="H1215" s="76"/>
      <c r="I1215" s="76"/>
      <c r="J1215" s="76"/>
      <c r="K1215" s="76"/>
      <c r="L1215" s="76"/>
      <c r="M1215" s="76"/>
      <c r="N1215" s="76"/>
      <c r="O1215" s="76"/>
      <c r="P1215" s="76"/>
      <c r="Q1215" s="76"/>
      <c r="V1215" s="76"/>
      <c r="W1215" s="76"/>
    </row>
    <row r="1216" spans="1:23" x14ac:dyDescent="0.25">
      <c r="A1216" s="76"/>
      <c r="B1216" s="76"/>
      <c r="C1216" s="76"/>
      <c r="D1216" s="76"/>
      <c r="E1216" s="76"/>
      <c r="F1216" s="76"/>
      <c r="G1216" s="76"/>
      <c r="H1216" s="76"/>
      <c r="I1216" s="76"/>
      <c r="J1216" s="76"/>
      <c r="K1216" s="76"/>
      <c r="L1216" s="76"/>
      <c r="M1216" s="76"/>
      <c r="N1216" s="76"/>
      <c r="O1216" s="76"/>
      <c r="P1216" s="76"/>
      <c r="Q1216" s="76"/>
      <c r="V1216" s="76"/>
      <c r="W1216" s="76"/>
    </row>
    <row r="1217" spans="1:23" x14ac:dyDescent="0.25">
      <c r="A1217" s="76"/>
      <c r="B1217" s="76"/>
      <c r="C1217" s="76"/>
      <c r="D1217" s="76"/>
      <c r="E1217" s="76"/>
      <c r="F1217" s="76"/>
      <c r="G1217" s="76"/>
      <c r="H1217" s="76"/>
      <c r="I1217" s="76"/>
      <c r="J1217" s="76"/>
      <c r="K1217" s="76"/>
      <c r="L1217" s="76"/>
      <c r="M1217" s="76"/>
      <c r="N1217" s="76"/>
      <c r="O1217" s="76"/>
      <c r="P1217" s="76"/>
      <c r="Q1217" s="76"/>
      <c r="V1217" s="76"/>
      <c r="W1217" s="76"/>
    </row>
    <row r="1218" spans="1:23" x14ac:dyDescent="0.25">
      <c r="A1218" s="76"/>
      <c r="B1218" s="76"/>
      <c r="C1218" s="76"/>
      <c r="D1218" s="76"/>
      <c r="E1218" s="76"/>
      <c r="F1218" s="76"/>
      <c r="G1218" s="76"/>
      <c r="H1218" s="76"/>
      <c r="I1218" s="76"/>
      <c r="J1218" s="76"/>
      <c r="K1218" s="76"/>
      <c r="L1218" s="76"/>
      <c r="M1218" s="76"/>
      <c r="N1218" s="76"/>
      <c r="O1218" s="76"/>
      <c r="P1218" s="76"/>
      <c r="Q1218" s="76"/>
      <c r="V1218" s="76"/>
      <c r="W1218" s="76"/>
    </row>
    <row r="1219" spans="1:23" x14ac:dyDescent="0.25">
      <c r="A1219" s="76"/>
      <c r="B1219" s="76"/>
      <c r="C1219" s="76"/>
      <c r="D1219" s="76"/>
      <c r="E1219" s="76"/>
      <c r="F1219" s="76"/>
      <c r="G1219" s="76"/>
      <c r="H1219" s="76"/>
      <c r="I1219" s="76"/>
      <c r="J1219" s="76"/>
      <c r="K1219" s="76"/>
      <c r="L1219" s="76"/>
      <c r="M1219" s="76"/>
      <c r="N1219" s="76"/>
      <c r="O1219" s="76"/>
      <c r="P1219" s="76"/>
      <c r="Q1219" s="76"/>
      <c r="V1219" s="76"/>
      <c r="W1219" s="76"/>
    </row>
    <row r="1220" spans="1:23" x14ac:dyDescent="0.25">
      <c r="A1220" s="76"/>
      <c r="B1220" s="76"/>
      <c r="C1220" s="76"/>
      <c r="D1220" s="76"/>
      <c r="E1220" s="76"/>
      <c r="F1220" s="76"/>
      <c r="G1220" s="76"/>
      <c r="H1220" s="76"/>
      <c r="I1220" s="76"/>
      <c r="J1220" s="76"/>
      <c r="K1220" s="76"/>
      <c r="L1220" s="76"/>
      <c r="M1220" s="76"/>
      <c r="N1220" s="76"/>
      <c r="O1220" s="76"/>
      <c r="P1220" s="76"/>
      <c r="Q1220" s="76"/>
      <c r="V1220" s="76"/>
      <c r="W1220" s="76"/>
    </row>
    <row r="1221" spans="1:23" x14ac:dyDescent="0.25">
      <c r="A1221" s="76"/>
      <c r="B1221" s="76"/>
      <c r="C1221" s="76"/>
      <c r="D1221" s="76"/>
      <c r="E1221" s="76"/>
      <c r="F1221" s="76"/>
      <c r="G1221" s="76"/>
      <c r="H1221" s="76"/>
      <c r="I1221" s="76"/>
      <c r="J1221" s="76"/>
      <c r="K1221" s="76"/>
      <c r="L1221" s="76"/>
      <c r="M1221" s="76"/>
      <c r="N1221" s="76"/>
      <c r="O1221" s="76"/>
      <c r="P1221" s="76"/>
      <c r="Q1221" s="76"/>
      <c r="V1221" s="76"/>
      <c r="W1221" s="76"/>
    </row>
    <row r="1222" spans="1:23" x14ac:dyDescent="0.25">
      <c r="A1222" s="76"/>
      <c r="B1222" s="76"/>
      <c r="C1222" s="76"/>
      <c r="D1222" s="76"/>
      <c r="E1222" s="76"/>
      <c r="F1222" s="76"/>
      <c r="G1222" s="76"/>
      <c r="H1222" s="76"/>
      <c r="I1222" s="76"/>
      <c r="J1222" s="76"/>
      <c r="K1222" s="76"/>
      <c r="L1222" s="76"/>
      <c r="M1222" s="76"/>
      <c r="N1222" s="76"/>
      <c r="O1222" s="76"/>
      <c r="P1222" s="76"/>
      <c r="Q1222" s="76"/>
      <c r="V1222" s="76"/>
      <c r="W1222" s="76"/>
    </row>
    <row r="1223" spans="1:23" x14ac:dyDescent="0.25">
      <c r="A1223" s="76"/>
      <c r="B1223" s="76"/>
      <c r="C1223" s="76"/>
      <c r="D1223" s="76"/>
      <c r="E1223" s="76"/>
      <c r="F1223" s="76"/>
      <c r="G1223" s="76"/>
      <c r="H1223" s="76"/>
      <c r="I1223" s="76"/>
      <c r="J1223" s="76"/>
      <c r="K1223" s="76"/>
      <c r="L1223" s="76"/>
      <c r="M1223" s="76"/>
      <c r="N1223" s="76"/>
      <c r="O1223" s="76"/>
      <c r="P1223" s="76"/>
      <c r="Q1223" s="76"/>
      <c r="V1223" s="76"/>
      <c r="W1223" s="76"/>
    </row>
    <row r="1224" spans="1:23" x14ac:dyDescent="0.25">
      <c r="A1224" s="76"/>
      <c r="B1224" s="76"/>
      <c r="C1224" s="76"/>
      <c r="D1224" s="76"/>
      <c r="E1224" s="76"/>
      <c r="F1224" s="76"/>
      <c r="G1224" s="76"/>
      <c r="H1224" s="76"/>
      <c r="I1224" s="76"/>
      <c r="J1224" s="76"/>
      <c r="K1224" s="76"/>
      <c r="L1224" s="76"/>
      <c r="M1224" s="76"/>
      <c r="N1224" s="76"/>
      <c r="O1224" s="76"/>
      <c r="P1224" s="76"/>
      <c r="Q1224" s="76"/>
      <c r="V1224" s="76"/>
      <c r="W1224" s="76"/>
    </row>
    <row r="1225" spans="1:23" x14ac:dyDescent="0.25">
      <c r="A1225" s="76"/>
      <c r="B1225" s="76"/>
      <c r="C1225" s="76"/>
      <c r="D1225" s="76"/>
      <c r="E1225" s="76"/>
      <c r="F1225" s="76"/>
      <c r="G1225" s="76"/>
      <c r="H1225" s="76"/>
      <c r="I1225" s="76"/>
      <c r="J1225" s="76"/>
      <c r="K1225" s="76"/>
      <c r="L1225" s="76"/>
      <c r="M1225" s="76"/>
      <c r="N1225" s="76"/>
      <c r="O1225" s="76"/>
      <c r="P1225" s="76"/>
      <c r="Q1225" s="76"/>
      <c r="V1225" s="76"/>
      <c r="W1225" s="76"/>
    </row>
    <row r="1226" spans="1:23" x14ac:dyDescent="0.25">
      <c r="A1226" s="76"/>
      <c r="B1226" s="76"/>
      <c r="C1226" s="76"/>
      <c r="D1226" s="76"/>
      <c r="E1226" s="76"/>
      <c r="F1226" s="76"/>
      <c r="G1226" s="76"/>
      <c r="H1226" s="76"/>
      <c r="I1226" s="76"/>
      <c r="J1226" s="76"/>
      <c r="K1226" s="76"/>
      <c r="L1226" s="76"/>
      <c r="M1226" s="76"/>
      <c r="N1226" s="76"/>
      <c r="O1226" s="76"/>
      <c r="P1226" s="76"/>
      <c r="Q1226" s="76"/>
      <c r="V1226" s="76"/>
      <c r="W1226" s="76"/>
    </row>
    <row r="1227" spans="1:23" x14ac:dyDescent="0.25">
      <c r="A1227" s="76"/>
      <c r="B1227" s="76"/>
      <c r="C1227" s="76"/>
      <c r="D1227" s="76"/>
      <c r="E1227" s="76"/>
      <c r="F1227" s="76"/>
      <c r="G1227" s="76"/>
      <c r="H1227" s="76"/>
      <c r="I1227" s="76"/>
      <c r="J1227" s="76"/>
      <c r="K1227" s="76"/>
      <c r="L1227" s="76"/>
      <c r="M1227" s="76"/>
      <c r="N1227" s="76"/>
      <c r="O1227" s="76"/>
      <c r="P1227" s="76"/>
      <c r="Q1227" s="76"/>
      <c r="V1227" s="76"/>
      <c r="W1227" s="76"/>
    </row>
    <row r="1228" spans="1:23" x14ac:dyDescent="0.25">
      <c r="A1228" s="76"/>
      <c r="B1228" s="76"/>
      <c r="C1228" s="76"/>
      <c r="D1228" s="76"/>
      <c r="E1228" s="76"/>
      <c r="F1228" s="76"/>
      <c r="G1228" s="76"/>
      <c r="H1228" s="76"/>
      <c r="I1228" s="76"/>
      <c r="J1228" s="76"/>
      <c r="K1228" s="76"/>
      <c r="L1228" s="76"/>
      <c r="M1228" s="76"/>
      <c r="N1228" s="76"/>
      <c r="O1228" s="76"/>
      <c r="P1228" s="76"/>
      <c r="Q1228" s="76"/>
      <c r="V1228" s="76"/>
      <c r="W1228" s="76"/>
    </row>
    <row r="1229" spans="1:23" x14ac:dyDescent="0.25">
      <c r="A1229" s="76"/>
      <c r="B1229" s="76"/>
      <c r="C1229" s="76"/>
      <c r="D1229" s="76"/>
      <c r="E1229" s="76"/>
      <c r="F1229" s="76"/>
      <c r="G1229" s="76"/>
      <c r="H1229" s="76"/>
      <c r="I1229" s="76"/>
      <c r="J1229" s="76"/>
      <c r="K1229" s="76"/>
      <c r="L1229" s="76"/>
      <c r="M1229" s="76"/>
      <c r="N1229" s="76"/>
      <c r="O1229" s="76"/>
      <c r="P1229" s="76"/>
      <c r="Q1229" s="76"/>
      <c r="V1229" s="76"/>
      <c r="W1229" s="76"/>
    </row>
    <row r="1230" spans="1:23" x14ac:dyDescent="0.25">
      <c r="A1230" s="76"/>
      <c r="B1230" s="76"/>
      <c r="C1230" s="76"/>
      <c r="D1230" s="76"/>
      <c r="E1230" s="76"/>
      <c r="F1230" s="76"/>
      <c r="G1230" s="76"/>
      <c r="H1230" s="76"/>
      <c r="I1230" s="76"/>
      <c r="J1230" s="76"/>
      <c r="K1230" s="76"/>
      <c r="L1230" s="76"/>
      <c r="M1230" s="76"/>
      <c r="N1230" s="76"/>
      <c r="O1230" s="76"/>
      <c r="P1230" s="76"/>
      <c r="Q1230" s="76"/>
      <c r="V1230" s="76"/>
      <c r="W1230" s="76"/>
    </row>
    <row r="1231" spans="1:23" x14ac:dyDescent="0.25">
      <c r="A1231" s="76"/>
      <c r="B1231" s="76"/>
      <c r="C1231" s="76"/>
      <c r="D1231" s="76"/>
      <c r="E1231" s="76"/>
      <c r="F1231" s="76"/>
      <c r="G1231" s="76"/>
      <c r="H1231" s="76"/>
      <c r="I1231" s="76"/>
      <c r="J1231" s="76"/>
      <c r="K1231" s="76"/>
      <c r="L1231" s="76"/>
      <c r="M1231" s="76"/>
      <c r="N1231" s="76"/>
      <c r="O1231" s="76"/>
      <c r="P1231" s="76"/>
      <c r="Q1231" s="76"/>
      <c r="V1231" s="76"/>
      <c r="W1231" s="76"/>
    </row>
    <row r="1232" spans="1:23" x14ac:dyDescent="0.25">
      <c r="A1232" s="76"/>
      <c r="B1232" s="76"/>
      <c r="C1232" s="76"/>
      <c r="D1232" s="76"/>
      <c r="E1232" s="76"/>
      <c r="F1232" s="76"/>
      <c r="G1232" s="76"/>
      <c r="H1232" s="76"/>
      <c r="I1232" s="76"/>
      <c r="J1232" s="76"/>
      <c r="K1232" s="76"/>
      <c r="L1232" s="76"/>
      <c r="M1232" s="76"/>
      <c r="N1232" s="76"/>
      <c r="O1232" s="76"/>
      <c r="P1232" s="76"/>
      <c r="Q1232" s="76"/>
      <c r="V1232" s="76"/>
      <c r="W1232" s="76"/>
    </row>
    <row r="1233" spans="1:23" x14ac:dyDescent="0.25">
      <c r="A1233" s="76"/>
      <c r="B1233" s="76"/>
      <c r="C1233" s="76"/>
      <c r="D1233" s="76"/>
      <c r="E1233" s="76"/>
      <c r="F1233" s="76"/>
      <c r="G1233" s="76"/>
      <c r="H1233" s="76"/>
      <c r="I1233" s="76"/>
      <c r="J1233" s="76"/>
      <c r="K1233" s="76"/>
      <c r="L1233" s="76"/>
      <c r="M1233" s="76"/>
      <c r="N1233" s="76"/>
      <c r="O1233" s="76"/>
      <c r="P1233" s="76"/>
      <c r="Q1233" s="76"/>
      <c r="V1233" s="76"/>
      <c r="W1233" s="76"/>
    </row>
    <row r="1234" spans="1:23" x14ac:dyDescent="0.25">
      <c r="A1234" s="76"/>
      <c r="B1234" s="76"/>
      <c r="C1234" s="76"/>
      <c r="D1234" s="76"/>
      <c r="E1234" s="76"/>
      <c r="F1234" s="76"/>
      <c r="G1234" s="76"/>
      <c r="H1234" s="76"/>
      <c r="I1234" s="76"/>
      <c r="J1234" s="76"/>
      <c r="K1234" s="76"/>
      <c r="L1234" s="76"/>
      <c r="M1234" s="76"/>
      <c r="N1234" s="76"/>
      <c r="O1234" s="76"/>
      <c r="P1234" s="76"/>
      <c r="Q1234" s="76"/>
      <c r="V1234" s="76"/>
      <c r="W1234" s="76"/>
    </row>
    <row r="1235" spans="1:23" x14ac:dyDescent="0.25">
      <c r="A1235" s="76"/>
      <c r="B1235" s="76"/>
      <c r="C1235" s="76"/>
      <c r="D1235" s="76"/>
      <c r="E1235" s="76"/>
      <c r="F1235" s="76"/>
      <c r="G1235" s="76"/>
      <c r="H1235" s="76"/>
      <c r="I1235" s="76"/>
      <c r="J1235" s="76"/>
      <c r="K1235" s="76"/>
      <c r="L1235" s="76"/>
      <c r="M1235" s="76"/>
      <c r="N1235" s="76"/>
      <c r="O1235" s="76"/>
      <c r="P1235" s="76"/>
      <c r="Q1235" s="76"/>
      <c r="V1235" s="76"/>
      <c r="W1235" s="76"/>
    </row>
    <row r="1236" spans="1:23" x14ac:dyDescent="0.25">
      <c r="A1236" s="76"/>
      <c r="B1236" s="76"/>
      <c r="C1236" s="76"/>
      <c r="D1236" s="76"/>
      <c r="E1236" s="76"/>
      <c r="F1236" s="76"/>
      <c r="G1236" s="76"/>
      <c r="H1236" s="76"/>
      <c r="I1236" s="76"/>
      <c r="J1236" s="76"/>
      <c r="K1236" s="76"/>
      <c r="L1236" s="76"/>
      <c r="M1236" s="76"/>
      <c r="N1236" s="76"/>
      <c r="O1236" s="76"/>
      <c r="P1236" s="76"/>
      <c r="Q1236" s="76"/>
      <c r="V1236" s="76"/>
      <c r="W1236" s="76"/>
    </row>
    <row r="1237" spans="1:23" x14ac:dyDescent="0.25">
      <c r="A1237" s="76"/>
      <c r="B1237" s="76"/>
      <c r="C1237" s="76"/>
      <c r="D1237" s="76"/>
      <c r="E1237" s="76"/>
      <c r="F1237" s="76"/>
      <c r="G1237" s="76"/>
      <c r="H1237" s="76"/>
      <c r="I1237" s="76"/>
      <c r="J1237" s="76"/>
      <c r="K1237" s="76"/>
      <c r="L1237" s="76"/>
      <c r="M1237" s="76"/>
      <c r="N1237" s="76"/>
      <c r="O1237" s="76"/>
      <c r="P1237" s="76"/>
      <c r="Q1237" s="76"/>
      <c r="V1237" s="76"/>
      <c r="W1237" s="76"/>
    </row>
    <row r="1238" spans="1:23" x14ac:dyDescent="0.25">
      <c r="A1238" s="76"/>
      <c r="B1238" s="76"/>
      <c r="C1238" s="76"/>
      <c r="D1238" s="76"/>
      <c r="E1238" s="76"/>
      <c r="F1238" s="76"/>
      <c r="G1238" s="76"/>
      <c r="H1238" s="76"/>
      <c r="I1238" s="76"/>
      <c r="J1238" s="76"/>
      <c r="K1238" s="76"/>
      <c r="L1238" s="76"/>
      <c r="M1238" s="76"/>
      <c r="N1238" s="76"/>
      <c r="O1238" s="76"/>
      <c r="P1238" s="76"/>
      <c r="Q1238" s="76"/>
      <c r="V1238" s="76"/>
      <c r="W1238" s="76"/>
    </row>
    <row r="1239" spans="1:23" x14ac:dyDescent="0.25">
      <c r="A1239" s="76"/>
      <c r="B1239" s="76"/>
      <c r="C1239" s="76"/>
      <c r="D1239" s="76"/>
      <c r="E1239" s="76"/>
      <c r="F1239" s="76"/>
      <c r="G1239" s="76"/>
      <c r="H1239" s="76"/>
      <c r="I1239" s="76"/>
      <c r="J1239" s="76"/>
      <c r="K1239" s="76"/>
      <c r="L1239" s="76"/>
      <c r="M1239" s="76"/>
      <c r="N1239" s="76"/>
      <c r="O1239" s="76"/>
      <c r="P1239" s="76"/>
      <c r="Q1239" s="76"/>
      <c r="V1239" s="76"/>
      <c r="W1239" s="76"/>
    </row>
    <row r="1240" spans="1:23" x14ac:dyDescent="0.25">
      <c r="A1240" s="76"/>
      <c r="B1240" s="76"/>
      <c r="C1240" s="76"/>
      <c r="D1240" s="76"/>
      <c r="E1240" s="76"/>
      <c r="F1240" s="76"/>
      <c r="G1240" s="76"/>
      <c r="H1240" s="76"/>
      <c r="I1240" s="76"/>
      <c r="J1240" s="76"/>
      <c r="K1240" s="76"/>
      <c r="L1240" s="76"/>
      <c r="M1240" s="76"/>
      <c r="N1240" s="76"/>
      <c r="O1240" s="76"/>
      <c r="P1240" s="76"/>
      <c r="Q1240" s="76"/>
      <c r="V1240" s="76"/>
      <c r="W1240" s="76"/>
    </row>
    <row r="1241" spans="1:23" x14ac:dyDescent="0.25">
      <c r="A1241" s="76"/>
      <c r="B1241" s="76"/>
      <c r="C1241" s="76"/>
      <c r="D1241" s="76"/>
      <c r="E1241" s="76"/>
      <c r="F1241" s="76"/>
      <c r="G1241" s="76"/>
      <c r="H1241" s="76"/>
      <c r="I1241" s="76"/>
      <c r="J1241" s="76"/>
      <c r="K1241" s="76"/>
      <c r="L1241" s="76"/>
      <c r="M1241" s="76"/>
      <c r="N1241" s="76"/>
      <c r="O1241" s="76"/>
      <c r="P1241" s="76"/>
      <c r="Q1241" s="76"/>
      <c r="V1241" s="76"/>
      <c r="W1241" s="76"/>
    </row>
    <row r="1242" spans="1:23" x14ac:dyDescent="0.25">
      <c r="A1242" s="76"/>
      <c r="B1242" s="76"/>
      <c r="C1242" s="76"/>
      <c r="D1242" s="76"/>
      <c r="E1242" s="76"/>
      <c r="F1242" s="76"/>
      <c r="G1242" s="76"/>
      <c r="H1242" s="76"/>
      <c r="I1242" s="76"/>
      <c r="J1242" s="76"/>
      <c r="K1242" s="76"/>
      <c r="L1242" s="76"/>
      <c r="M1242" s="76"/>
      <c r="N1242" s="76"/>
      <c r="O1242" s="76"/>
      <c r="P1242" s="76"/>
      <c r="Q1242" s="76"/>
      <c r="V1242" s="76"/>
      <c r="W1242" s="76"/>
    </row>
    <row r="1243" spans="1:23" x14ac:dyDescent="0.25">
      <c r="A1243" s="76"/>
      <c r="B1243" s="76"/>
      <c r="C1243" s="76"/>
      <c r="D1243" s="76"/>
      <c r="E1243" s="76"/>
      <c r="F1243" s="76"/>
      <c r="G1243" s="76"/>
      <c r="H1243" s="76"/>
      <c r="I1243" s="76"/>
      <c r="J1243" s="76"/>
      <c r="K1243" s="76"/>
      <c r="L1243" s="76"/>
      <c r="M1243" s="76"/>
      <c r="N1243" s="76"/>
      <c r="O1243" s="76"/>
      <c r="P1243" s="76"/>
      <c r="Q1243" s="76"/>
      <c r="V1243" s="76"/>
      <c r="W1243" s="76"/>
    </row>
    <row r="1244" spans="1:23" x14ac:dyDescent="0.25">
      <c r="A1244" s="76"/>
      <c r="B1244" s="76"/>
      <c r="C1244" s="76"/>
      <c r="D1244" s="76"/>
      <c r="E1244" s="76"/>
      <c r="F1244" s="76"/>
      <c r="G1244" s="76"/>
      <c r="H1244" s="76"/>
      <c r="I1244" s="76"/>
      <c r="J1244" s="76"/>
      <c r="K1244" s="76"/>
      <c r="L1244" s="76"/>
      <c r="M1244" s="76"/>
      <c r="N1244" s="76"/>
      <c r="O1244" s="76"/>
      <c r="P1244" s="76"/>
      <c r="Q1244" s="76"/>
      <c r="V1244" s="76"/>
      <c r="W1244" s="76"/>
    </row>
    <row r="1245" spans="1:23" x14ac:dyDescent="0.25">
      <c r="A1245" s="76"/>
      <c r="B1245" s="76"/>
      <c r="C1245" s="76"/>
      <c r="D1245" s="76"/>
      <c r="E1245" s="76"/>
      <c r="F1245" s="76"/>
      <c r="G1245" s="76"/>
      <c r="H1245" s="76"/>
      <c r="I1245" s="76"/>
      <c r="J1245" s="76"/>
      <c r="K1245" s="76"/>
      <c r="L1245" s="76"/>
      <c r="M1245" s="76"/>
      <c r="N1245" s="76"/>
      <c r="O1245" s="76"/>
      <c r="P1245" s="76"/>
      <c r="Q1245" s="76"/>
      <c r="V1245" s="76"/>
      <c r="W1245" s="76"/>
    </row>
    <row r="1246" spans="1:23" x14ac:dyDescent="0.25">
      <c r="A1246" s="76"/>
      <c r="B1246" s="76"/>
      <c r="C1246" s="76"/>
      <c r="D1246" s="76"/>
      <c r="E1246" s="76"/>
      <c r="F1246" s="76"/>
      <c r="G1246" s="76"/>
      <c r="H1246" s="76"/>
      <c r="I1246" s="76"/>
      <c r="J1246" s="76"/>
      <c r="K1246" s="76"/>
      <c r="L1246" s="76"/>
      <c r="M1246" s="76"/>
      <c r="N1246" s="76"/>
      <c r="O1246" s="76"/>
      <c r="P1246" s="76"/>
      <c r="Q1246" s="76"/>
      <c r="V1246" s="76"/>
      <c r="W1246" s="76"/>
    </row>
    <row r="1247" spans="1:23" x14ac:dyDescent="0.25">
      <c r="A1247" s="76"/>
      <c r="B1247" s="76"/>
      <c r="C1247" s="76"/>
      <c r="D1247" s="76"/>
      <c r="E1247" s="76"/>
      <c r="F1247" s="76"/>
      <c r="G1247" s="76"/>
      <c r="H1247" s="76"/>
      <c r="I1247" s="76"/>
      <c r="J1247" s="76"/>
      <c r="K1247" s="76"/>
      <c r="L1247" s="76"/>
      <c r="M1247" s="76"/>
      <c r="N1247" s="76"/>
      <c r="O1247" s="76"/>
      <c r="P1247" s="76"/>
      <c r="Q1247" s="76"/>
      <c r="V1247" s="76"/>
      <c r="W1247" s="76"/>
    </row>
    <row r="1248" spans="1:23" x14ac:dyDescent="0.25">
      <c r="A1248" s="76"/>
      <c r="B1248" s="76"/>
      <c r="C1248" s="76"/>
      <c r="D1248" s="76"/>
      <c r="E1248" s="76"/>
      <c r="F1248" s="76"/>
      <c r="G1248" s="76"/>
      <c r="H1248" s="76"/>
      <c r="I1248" s="76"/>
      <c r="J1248" s="76"/>
      <c r="K1248" s="76"/>
      <c r="L1248" s="76"/>
      <c r="M1248" s="76"/>
      <c r="N1248" s="76"/>
      <c r="O1248" s="76"/>
      <c r="P1248" s="76"/>
      <c r="Q1248" s="76"/>
      <c r="V1248" s="76"/>
      <c r="W1248" s="76"/>
    </row>
    <row r="1249" spans="1:23" x14ac:dyDescent="0.25">
      <c r="A1249" s="76"/>
      <c r="B1249" s="76"/>
      <c r="C1249" s="76"/>
      <c r="D1249" s="76"/>
      <c r="E1249" s="76"/>
      <c r="F1249" s="76"/>
      <c r="G1249" s="76"/>
      <c r="H1249" s="76"/>
      <c r="I1249" s="76"/>
      <c r="J1249" s="76"/>
      <c r="K1249" s="76"/>
      <c r="L1249" s="76"/>
      <c r="M1249" s="76"/>
      <c r="N1249" s="76"/>
      <c r="O1249" s="76"/>
      <c r="P1249" s="76"/>
      <c r="Q1249" s="76"/>
      <c r="V1249" s="76"/>
      <c r="W1249" s="76"/>
    </row>
    <row r="1250" spans="1:23" x14ac:dyDescent="0.25">
      <c r="A1250" s="76"/>
      <c r="B1250" s="76"/>
      <c r="C1250" s="76"/>
      <c r="D1250" s="76"/>
      <c r="E1250" s="76"/>
      <c r="F1250" s="76"/>
      <c r="G1250" s="76"/>
      <c r="H1250" s="76"/>
      <c r="I1250" s="76"/>
      <c r="J1250" s="76"/>
      <c r="K1250" s="76"/>
      <c r="L1250" s="76"/>
      <c r="M1250" s="76"/>
      <c r="N1250" s="76"/>
      <c r="O1250" s="76"/>
      <c r="P1250" s="76"/>
      <c r="Q1250" s="76"/>
      <c r="V1250" s="76"/>
      <c r="W1250" s="76"/>
    </row>
    <row r="1251" spans="1:23" x14ac:dyDescent="0.25">
      <c r="A1251" s="76"/>
      <c r="B1251" s="76"/>
      <c r="C1251" s="76"/>
      <c r="D1251" s="76"/>
      <c r="E1251" s="76"/>
      <c r="F1251" s="76"/>
      <c r="G1251" s="76"/>
      <c r="H1251" s="76"/>
      <c r="I1251" s="76"/>
      <c r="J1251" s="76"/>
      <c r="K1251" s="76"/>
      <c r="L1251" s="76"/>
      <c r="M1251" s="76"/>
      <c r="N1251" s="76"/>
      <c r="O1251" s="76"/>
      <c r="P1251" s="76"/>
      <c r="Q1251" s="76"/>
      <c r="V1251" s="76"/>
      <c r="W1251" s="76"/>
    </row>
    <row r="1252" spans="1:23" x14ac:dyDescent="0.25">
      <c r="A1252" s="76"/>
      <c r="B1252" s="76"/>
      <c r="C1252" s="76"/>
      <c r="D1252" s="76"/>
      <c r="E1252" s="76"/>
      <c r="F1252" s="76"/>
      <c r="G1252" s="76"/>
      <c r="H1252" s="76"/>
      <c r="I1252" s="76"/>
      <c r="J1252" s="76"/>
      <c r="K1252" s="76"/>
      <c r="L1252" s="76"/>
      <c r="M1252" s="76"/>
      <c r="N1252" s="76"/>
      <c r="O1252" s="76"/>
      <c r="P1252" s="76"/>
      <c r="Q1252" s="76"/>
      <c r="V1252" s="76"/>
      <c r="W1252" s="76"/>
    </row>
    <row r="1253" spans="1:23" x14ac:dyDescent="0.25">
      <c r="A1253" s="76"/>
      <c r="B1253" s="76"/>
      <c r="C1253" s="76"/>
      <c r="D1253" s="76"/>
      <c r="E1253" s="76"/>
      <c r="F1253" s="76"/>
      <c r="G1253" s="76"/>
      <c r="H1253" s="76"/>
      <c r="I1253" s="76"/>
      <c r="J1253" s="76"/>
      <c r="K1253" s="76"/>
      <c r="L1253" s="76"/>
      <c r="M1253" s="76"/>
      <c r="N1253" s="76"/>
      <c r="O1253" s="76"/>
      <c r="P1253" s="76"/>
      <c r="Q1253" s="76"/>
      <c r="V1253" s="76"/>
      <c r="W1253" s="76"/>
    </row>
    <row r="1254" spans="1:23" x14ac:dyDescent="0.25">
      <c r="A1254" s="76"/>
      <c r="B1254" s="76"/>
      <c r="C1254" s="76"/>
      <c r="D1254" s="76"/>
      <c r="E1254" s="76"/>
      <c r="F1254" s="76"/>
      <c r="G1254" s="76"/>
      <c r="H1254" s="76"/>
      <c r="I1254" s="76"/>
      <c r="J1254" s="76"/>
      <c r="K1254" s="76"/>
      <c r="L1254" s="76"/>
      <c r="M1254" s="76"/>
      <c r="N1254" s="76"/>
      <c r="O1254" s="76"/>
      <c r="P1254" s="76"/>
      <c r="Q1254" s="76"/>
      <c r="V1254" s="76"/>
      <c r="W1254" s="76"/>
    </row>
    <row r="1255" spans="1:23" x14ac:dyDescent="0.25">
      <c r="A1255" s="76"/>
      <c r="B1255" s="76"/>
      <c r="C1255" s="76"/>
      <c r="D1255" s="76"/>
      <c r="E1255" s="76"/>
      <c r="F1255" s="76"/>
      <c r="G1255" s="76"/>
      <c r="H1255" s="76"/>
      <c r="I1255" s="76"/>
      <c r="J1255" s="76"/>
      <c r="K1255" s="76"/>
      <c r="L1255" s="76"/>
      <c r="M1255" s="76"/>
      <c r="N1255" s="76"/>
      <c r="O1255" s="76"/>
      <c r="P1255" s="76"/>
      <c r="Q1255" s="76"/>
      <c r="V1255" s="76"/>
      <c r="W1255" s="76"/>
    </row>
    <row r="1256" spans="1:23" x14ac:dyDescent="0.25">
      <c r="A1256" s="76"/>
      <c r="B1256" s="76"/>
      <c r="C1256" s="76"/>
      <c r="D1256" s="76"/>
      <c r="E1256" s="76"/>
      <c r="F1256" s="76"/>
      <c r="G1256" s="76"/>
      <c r="H1256" s="76"/>
      <c r="I1256" s="76"/>
      <c r="J1256" s="76"/>
      <c r="K1256" s="76"/>
      <c r="L1256" s="76"/>
      <c r="M1256" s="76"/>
      <c r="N1256" s="76"/>
      <c r="O1256" s="76"/>
      <c r="P1256" s="76"/>
      <c r="Q1256" s="76"/>
      <c r="V1256" s="76"/>
      <c r="W1256" s="76"/>
    </row>
    <row r="1257" spans="1:23" x14ac:dyDescent="0.25">
      <c r="A1257" s="76"/>
      <c r="B1257" s="76"/>
      <c r="C1257" s="76"/>
      <c r="D1257" s="76"/>
      <c r="E1257" s="76"/>
      <c r="F1257" s="76"/>
      <c r="G1257" s="76"/>
      <c r="H1257" s="76"/>
      <c r="I1257" s="76"/>
      <c r="J1257" s="76"/>
      <c r="K1257" s="76"/>
      <c r="L1257" s="76"/>
      <c r="M1257" s="76"/>
      <c r="N1257" s="76"/>
      <c r="O1257" s="76"/>
      <c r="P1257" s="76"/>
      <c r="Q1257" s="76"/>
      <c r="V1257" s="76"/>
      <c r="W1257" s="76"/>
    </row>
    <row r="1258" spans="1:23" x14ac:dyDescent="0.25">
      <c r="A1258" s="76"/>
      <c r="B1258" s="76"/>
      <c r="C1258" s="76"/>
      <c r="D1258" s="76"/>
      <c r="E1258" s="76"/>
      <c r="F1258" s="76"/>
      <c r="G1258" s="76"/>
      <c r="H1258" s="76"/>
      <c r="I1258" s="76"/>
      <c r="J1258" s="76"/>
      <c r="K1258" s="76"/>
      <c r="L1258" s="76"/>
      <c r="M1258" s="76"/>
      <c r="N1258" s="76"/>
      <c r="O1258" s="76"/>
      <c r="P1258" s="76"/>
      <c r="Q1258" s="76"/>
      <c r="V1258" s="76"/>
      <c r="W1258" s="76"/>
    </row>
    <row r="1259" spans="1:23" x14ac:dyDescent="0.25">
      <c r="A1259" s="76"/>
      <c r="B1259" s="76"/>
      <c r="C1259" s="76"/>
      <c r="D1259" s="76"/>
      <c r="E1259" s="76"/>
      <c r="F1259" s="76"/>
      <c r="G1259" s="76"/>
      <c r="H1259" s="76"/>
      <c r="I1259" s="76"/>
      <c r="J1259" s="76"/>
      <c r="K1259" s="76"/>
      <c r="L1259" s="76"/>
      <c r="M1259" s="76"/>
      <c r="N1259" s="76"/>
      <c r="O1259" s="76"/>
      <c r="P1259" s="76"/>
      <c r="Q1259" s="76"/>
      <c r="V1259" s="76"/>
      <c r="W1259" s="76"/>
    </row>
    <row r="1260" spans="1:23" x14ac:dyDescent="0.25">
      <c r="A1260" s="76"/>
      <c r="B1260" s="76"/>
      <c r="C1260" s="76"/>
      <c r="D1260" s="76"/>
      <c r="E1260" s="76"/>
      <c r="F1260" s="76"/>
      <c r="G1260" s="76"/>
      <c r="H1260" s="76"/>
      <c r="I1260" s="76"/>
      <c r="J1260" s="76"/>
      <c r="K1260" s="76"/>
      <c r="L1260" s="76"/>
      <c r="M1260" s="76"/>
      <c r="N1260" s="76"/>
      <c r="O1260" s="76"/>
      <c r="P1260" s="76"/>
      <c r="Q1260" s="76"/>
      <c r="V1260" s="76"/>
      <c r="W1260" s="76"/>
    </row>
    <row r="1261" spans="1:23" x14ac:dyDescent="0.25">
      <c r="A1261" s="76"/>
      <c r="B1261" s="76"/>
      <c r="C1261" s="76"/>
      <c r="D1261" s="76"/>
      <c r="E1261" s="76"/>
      <c r="F1261" s="76"/>
      <c r="G1261" s="76"/>
      <c r="H1261" s="76"/>
      <c r="I1261" s="76"/>
      <c r="J1261" s="76"/>
      <c r="K1261" s="76"/>
      <c r="L1261" s="76"/>
      <c r="M1261" s="76"/>
      <c r="N1261" s="76"/>
      <c r="O1261" s="76"/>
      <c r="P1261" s="76"/>
      <c r="Q1261" s="76"/>
      <c r="V1261" s="76"/>
      <c r="W1261" s="76"/>
    </row>
    <row r="1262" spans="1:23" x14ac:dyDescent="0.25">
      <c r="A1262" s="76"/>
      <c r="B1262" s="76"/>
      <c r="C1262" s="76"/>
      <c r="D1262" s="76"/>
      <c r="E1262" s="76"/>
      <c r="F1262" s="76"/>
      <c r="G1262" s="76"/>
      <c r="H1262" s="76"/>
      <c r="I1262" s="76"/>
      <c r="J1262" s="76"/>
      <c r="K1262" s="76"/>
      <c r="L1262" s="76"/>
      <c r="M1262" s="76"/>
      <c r="N1262" s="76"/>
      <c r="O1262" s="76"/>
      <c r="P1262" s="76"/>
      <c r="Q1262" s="76"/>
      <c r="V1262" s="76"/>
      <c r="W1262" s="76"/>
    </row>
    <row r="1263" spans="1:23" x14ac:dyDescent="0.25">
      <c r="A1263" s="76"/>
      <c r="B1263" s="76"/>
      <c r="C1263" s="76"/>
      <c r="D1263" s="76"/>
      <c r="E1263" s="76"/>
      <c r="F1263" s="76"/>
      <c r="G1263" s="76"/>
      <c r="H1263" s="76"/>
      <c r="I1263" s="76"/>
      <c r="J1263" s="76"/>
      <c r="K1263" s="76"/>
      <c r="L1263" s="76"/>
      <c r="M1263" s="76"/>
      <c r="N1263" s="76"/>
      <c r="O1263" s="76"/>
      <c r="P1263" s="76"/>
      <c r="Q1263" s="76"/>
      <c r="V1263" s="76"/>
      <c r="W1263" s="76"/>
    </row>
    <row r="1264" spans="1:23" x14ac:dyDescent="0.25">
      <c r="A1264" s="76"/>
      <c r="B1264" s="76"/>
      <c r="C1264" s="76"/>
      <c r="D1264" s="76"/>
      <c r="E1264" s="76"/>
      <c r="F1264" s="76"/>
      <c r="G1264" s="76"/>
      <c r="H1264" s="76"/>
      <c r="I1264" s="76"/>
      <c r="J1264" s="76"/>
      <c r="K1264" s="76"/>
      <c r="L1264" s="76"/>
      <c r="M1264" s="76"/>
      <c r="N1264" s="76"/>
      <c r="O1264" s="76"/>
      <c r="P1264" s="76"/>
      <c r="Q1264" s="76"/>
      <c r="V1264" s="76"/>
      <c r="W1264" s="76"/>
    </row>
    <row r="1265" spans="1:23" x14ac:dyDescent="0.25">
      <c r="A1265" s="76"/>
      <c r="B1265" s="76"/>
      <c r="C1265" s="76"/>
      <c r="D1265" s="76"/>
      <c r="E1265" s="76"/>
      <c r="F1265" s="76"/>
      <c r="G1265" s="76"/>
      <c r="H1265" s="76"/>
      <c r="I1265" s="76"/>
      <c r="J1265" s="76"/>
      <c r="K1265" s="76"/>
      <c r="L1265" s="76"/>
      <c r="M1265" s="76"/>
      <c r="N1265" s="76"/>
      <c r="O1265" s="76"/>
      <c r="P1265" s="76"/>
      <c r="Q1265" s="76"/>
      <c r="V1265" s="76"/>
      <c r="W1265" s="76"/>
    </row>
    <row r="1266" spans="1:23" x14ac:dyDescent="0.25">
      <c r="A1266" s="76"/>
      <c r="B1266" s="76"/>
      <c r="C1266" s="76"/>
      <c r="D1266" s="76"/>
      <c r="E1266" s="76"/>
      <c r="F1266" s="76"/>
      <c r="G1266" s="76"/>
      <c r="H1266" s="76"/>
      <c r="I1266" s="76"/>
      <c r="J1266" s="76"/>
      <c r="K1266" s="76"/>
      <c r="L1266" s="76"/>
      <c r="M1266" s="76"/>
      <c r="N1266" s="76"/>
      <c r="O1266" s="76"/>
      <c r="P1266" s="76"/>
      <c r="Q1266" s="76"/>
      <c r="V1266" s="76"/>
      <c r="W1266" s="76"/>
    </row>
    <row r="1267" spans="1:23" x14ac:dyDescent="0.25">
      <c r="A1267" s="76"/>
      <c r="B1267" s="76"/>
      <c r="C1267" s="76"/>
      <c r="D1267" s="76"/>
      <c r="E1267" s="76"/>
      <c r="F1267" s="76"/>
      <c r="G1267" s="76"/>
      <c r="H1267" s="76"/>
      <c r="I1267" s="76"/>
      <c r="J1267" s="76"/>
      <c r="K1267" s="76"/>
      <c r="L1267" s="76"/>
      <c r="M1267" s="76"/>
      <c r="N1267" s="76"/>
      <c r="O1267" s="76"/>
      <c r="P1267" s="76"/>
      <c r="Q1267" s="76"/>
      <c r="V1267" s="76"/>
      <c r="W1267" s="76"/>
    </row>
    <row r="1268" spans="1:23" x14ac:dyDescent="0.25">
      <c r="A1268" s="76"/>
      <c r="B1268" s="76"/>
      <c r="C1268" s="76"/>
      <c r="D1268" s="76"/>
      <c r="E1268" s="76"/>
      <c r="F1268" s="76"/>
      <c r="G1268" s="76"/>
      <c r="H1268" s="76"/>
      <c r="I1268" s="76"/>
      <c r="J1268" s="76"/>
      <c r="K1268" s="76"/>
      <c r="L1268" s="76"/>
      <c r="M1268" s="76"/>
      <c r="N1268" s="76"/>
      <c r="O1268" s="76"/>
      <c r="P1268" s="76"/>
      <c r="Q1268" s="76"/>
      <c r="V1268" s="76"/>
      <c r="W1268" s="76"/>
    </row>
    <row r="1269" spans="1:23" x14ac:dyDescent="0.25">
      <c r="A1269" s="76"/>
      <c r="B1269" s="76"/>
      <c r="C1269" s="76"/>
      <c r="D1269" s="76"/>
      <c r="E1269" s="76"/>
      <c r="F1269" s="76"/>
      <c r="G1269" s="76"/>
      <c r="H1269" s="76"/>
      <c r="I1269" s="76"/>
      <c r="J1269" s="76"/>
      <c r="K1269" s="76"/>
      <c r="L1269" s="76"/>
      <c r="M1269" s="76"/>
      <c r="N1269" s="76"/>
      <c r="O1269" s="76"/>
      <c r="P1269" s="76"/>
      <c r="Q1269" s="76"/>
      <c r="V1269" s="76"/>
      <c r="W1269" s="76"/>
    </row>
    <row r="1270" spans="1:23" x14ac:dyDescent="0.25">
      <c r="A1270" s="76"/>
      <c r="B1270" s="76"/>
      <c r="C1270" s="76"/>
      <c r="D1270" s="76"/>
      <c r="E1270" s="76"/>
      <c r="F1270" s="76"/>
      <c r="G1270" s="76"/>
      <c r="H1270" s="76"/>
      <c r="I1270" s="76"/>
      <c r="J1270" s="76"/>
      <c r="K1270" s="76"/>
      <c r="L1270" s="76"/>
      <c r="M1270" s="76"/>
      <c r="N1270" s="76"/>
      <c r="O1270" s="76"/>
      <c r="P1270" s="76"/>
      <c r="Q1270" s="76"/>
      <c r="V1270" s="76"/>
      <c r="W1270" s="76"/>
    </row>
    <row r="1271" spans="1:23" x14ac:dyDescent="0.25">
      <c r="A1271" s="76"/>
      <c r="B1271" s="76"/>
      <c r="C1271" s="76"/>
      <c r="D1271" s="76"/>
      <c r="E1271" s="76"/>
      <c r="F1271" s="76"/>
      <c r="G1271" s="76"/>
      <c r="H1271" s="76"/>
      <c r="I1271" s="76"/>
      <c r="J1271" s="76"/>
      <c r="K1271" s="76"/>
      <c r="L1271" s="76"/>
      <c r="M1271" s="76"/>
      <c r="N1271" s="76"/>
      <c r="O1271" s="76"/>
      <c r="P1271" s="76"/>
      <c r="Q1271" s="76"/>
      <c r="V1271" s="76"/>
      <c r="W1271" s="76"/>
    </row>
    <row r="1272" spans="1:23" x14ac:dyDescent="0.25">
      <c r="A1272" s="76"/>
      <c r="B1272" s="76"/>
      <c r="C1272" s="76"/>
      <c r="D1272" s="76"/>
      <c r="E1272" s="76"/>
      <c r="F1272" s="76"/>
      <c r="G1272" s="76"/>
      <c r="H1272" s="76"/>
      <c r="I1272" s="76"/>
      <c r="J1272" s="76"/>
      <c r="K1272" s="76"/>
      <c r="L1272" s="76"/>
      <c r="M1272" s="76"/>
      <c r="N1272" s="76"/>
      <c r="O1272" s="76"/>
      <c r="P1272" s="76"/>
      <c r="Q1272" s="76"/>
      <c r="V1272" s="76"/>
      <c r="W1272" s="76"/>
    </row>
    <row r="1273" spans="1:23" x14ac:dyDescent="0.25">
      <c r="A1273" s="76"/>
      <c r="B1273" s="76"/>
      <c r="C1273" s="76"/>
      <c r="D1273" s="76"/>
      <c r="E1273" s="76"/>
      <c r="F1273" s="76"/>
      <c r="G1273" s="76"/>
      <c r="H1273" s="76"/>
      <c r="I1273" s="76"/>
      <c r="J1273" s="76"/>
      <c r="K1273" s="76"/>
      <c r="L1273" s="76"/>
      <c r="M1273" s="76"/>
      <c r="N1273" s="76"/>
      <c r="O1273" s="76"/>
      <c r="P1273" s="76"/>
      <c r="Q1273" s="76"/>
      <c r="V1273" s="76"/>
      <c r="W1273" s="76"/>
    </row>
    <row r="1274" spans="1:23" x14ac:dyDescent="0.25">
      <c r="A1274" s="76"/>
      <c r="B1274" s="76"/>
      <c r="C1274" s="76"/>
      <c r="D1274" s="76"/>
      <c r="E1274" s="76"/>
      <c r="F1274" s="76"/>
      <c r="G1274" s="76"/>
      <c r="H1274" s="76"/>
      <c r="I1274" s="76"/>
      <c r="J1274" s="76"/>
      <c r="K1274" s="76"/>
      <c r="L1274" s="76"/>
      <c r="M1274" s="76"/>
      <c r="N1274" s="76"/>
      <c r="O1274" s="76"/>
      <c r="P1274" s="76"/>
      <c r="Q1274" s="76"/>
      <c r="V1274" s="76"/>
      <c r="W1274" s="76"/>
    </row>
    <row r="1275" spans="1:23" x14ac:dyDescent="0.25">
      <c r="A1275" s="76"/>
      <c r="B1275" s="76"/>
      <c r="C1275" s="76"/>
      <c r="D1275" s="76"/>
      <c r="E1275" s="76"/>
      <c r="F1275" s="76"/>
      <c r="G1275" s="76"/>
      <c r="H1275" s="76"/>
      <c r="I1275" s="76"/>
      <c r="J1275" s="76"/>
      <c r="K1275" s="76"/>
      <c r="L1275" s="76"/>
      <c r="M1275" s="76"/>
      <c r="N1275" s="76"/>
      <c r="O1275" s="76"/>
      <c r="P1275" s="76"/>
      <c r="Q1275" s="76"/>
      <c r="V1275" s="76"/>
      <c r="W1275" s="76"/>
    </row>
    <row r="1276" spans="1:23" x14ac:dyDescent="0.25">
      <c r="A1276" s="76"/>
      <c r="B1276" s="76"/>
      <c r="C1276" s="76"/>
      <c r="D1276" s="76"/>
      <c r="E1276" s="76"/>
      <c r="F1276" s="76"/>
      <c r="G1276" s="76"/>
      <c r="H1276" s="76"/>
      <c r="I1276" s="76"/>
      <c r="J1276" s="76"/>
      <c r="K1276" s="76"/>
      <c r="L1276" s="76"/>
      <c r="M1276" s="76"/>
      <c r="N1276" s="76"/>
      <c r="O1276" s="76"/>
      <c r="P1276" s="76"/>
      <c r="Q1276" s="76"/>
      <c r="V1276" s="76"/>
      <c r="W1276" s="76"/>
    </row>
    <row r="1277" spans="1:23" x14ac:dyDescent="0.25">
      <c r="A1277" s="76"/>
      <c r="B1277" s="76"/>
      <c r="C1277" s="76"/>
      <c r="D1277" s="76"/>
      <c r="E1277" s="76"/>
      <c r="F1277" s="76"/>
      <c r="G1277" s="76"/>
      <c r="H1277" s="76"/>
      <c r="I1277" s="76"/>
      <c r="J1277" s="76"/>
      <c r="K1277" s="76"/>
      <c r="L1277" s="76"/>
      <c r="M1277" s="76"/>
      <c r="N1277" s="76"/>
      <c r="O1277" s="76"/>
      <c r="P1277" s="76"/>
      <c r="Q1277" s="76"/>
      <c r="V1277" s="76"/>
      <c r="W1277" s="76"/>
    </row>
    <row r="1278" spans="1:23" x14ac:dyDescent="0.25">
      <c r="A1278" s="76"/>
      <c r="B1278" s="76"/>
      <c r="C1278" s="76"/>
      <c r="D1278" s="76"/>
      <c r="E1278" s="76"/>
      <c r="F1278" s="76"/>
      <c r="G1278" s="76"/>
      <c r="H1278" s="76"/>
      <c r="I1278" s="76"/>
      <c r="J1278" s="76"/>
      <c r="K1278" s="76"/>
      <c r="L1278" s="76"/>
      <c r="M1278" s="76"/>
      <c r="N1278" s="76"/>
      <c r="O1278" s="76"/>
      <c r="P1278" s="76"/>
      <c r="Q1278" s="76"/>
      <c r="V1278" s="76"/>
      <c r="W1278" s="76"/>
    </row>
    <row r="1279" spans="1:23" x14ac:dyDescent="0.25">
      <c r="A1279" s="76"/>
      <c r="B1279" s="76"/>
      <c r="C1279" s="76"/>
      <c r="D1279" s="76"/>
      <c r="E1279" s="76"/>
      <c r="F1279" s="76"/>
      <c r="G1279" s="76"/>
      <c r="H1279" s="76"/>
      <c r="I1279" s="76"/>
      <c r="J1279" s="76"/>
      <c r="K1279" s="76"/>
      <c r="L1279" s="76"/>
      <c r="M1279" s="76"/>
      <c r="N1279" s="76"/>
      <c r="O1279" s="76"/>
      <c r="P1279" s="76"/>
      <c r="Q1279" s="76"/>
      <c r="V1279" s="76"/>
      <c r="W1279" s="76"/>
    </row>
    <row r="1280" spans="1:23" x14ac:dyDescent="0.25">
      <c r="A1280" s="76"/>
      <c r="B1280" s="76"/>
      <c r="C1280" s="76"/>
      <c r="D1280" s="76"/>
      <c r="E1280" s="76"/>
      <c r="F1280" s="76"/>
      <c r="G1280" s="76"/>
      <c r="H1280" s="76"/>
      <c r="I1280" s="76"/>
      <c r="J1280" s="76"/>
      <c r="K1280" s="76"/>
      <c r="L1280" s="76"/>
      <c r="M1280" s="76"/>
      <c r="N1280" s="76"/>
      <c r="O1280" s="76"/>
      <c r="P1280" s="76"/>
      <c r="Q1280" s="76"/>
      <c r="V1280" s="76"/>
      <c r="W1280" s="76"/>
    </row>
    <row r="1281" spans="1:23" x14ac:dyDescent="0.25">
      <c r="A1281" s="76"/>
      <c r="B1281" s="76"/>
      <c r="C1281" s="76"/>
      <c r="D1281" s="76"/>
      <c r="E1281" s="76"/>
      <c r="F1281" s="76"/>
      <c r="G1281" s="76"/>
      <c r="H1281" s="76"/>
      <c r="I1281" s="76"/>
      <c r="J1281" s="76"/>
      <c r="K1281" s="76"/>
      <c r="L1281" s="76"/>
      <c r="M1281" s="76"/>
      <c r="N1281" s="76"/>
      <c r="O1281" s="76"/>
      <c r="P1281" s="76"/>
      <c r="Q1281" s="76"/>
      <c r="V1281" s="76"/>
      <c r="W1281" s="76"/>
    </row>
    <row r="1282" spans="1:23" x14ac:dyDescent="0.25">
      <c r="A1282" s="76"/>
      <c r="B1282" s="76"/>
      <c r="C1282" s="76"/>
      <c r="D1282" s="76"/>
      <c r="E1282" s="76"/>
      <c r="F1282" s="76"/>
      <c r="G1282" s="76"/>
      <c r="H1282" s="76"/>
      <c r="I1282" s="76"/>
      <c r="J1282" s="76"/>
      <c r="K1282" s="76"/>
      <c r="L1282" s="76"/>
      <c r="M1282" s="76"/>
      <c r="N1282" s="76"/>
      <c r="O1282" s="76"/>
      <c r="P1282" s="76"/>
      <c r="Q1282" s="76"/>
      <c r="V1282" s="76"/>
      <c r="W1282" s="76"/>
    </row>
    <row r="1283" spans="1:23" x14ac:dyDescent="0.25">
      <c r="A1283" s="76"/>
      <c r="B1283" s="76"/>
      <c r="C1283" s="76"/>
      <c r="D1283" s="76"/>
      <c r="E1283" s="76"/>
      <c r="F1283" s="76"/>
      <c r="G1283" s="76"/>
      <c r="H1283" s="76"/>
      <c r="I1283" s="76"/>
      <c r="J1283" s="76"/>
      <c r="K1283" s="76"/>
      <c r="L1283" s="76"/>
      <c r="M1283" s="76"/>
      <c r="N1283" s="76"/>
      <c r="O1283" s="76"/>
      <c r="P1283" s="76"/>
      <c r="Q1283" s="76"/>
      <c r="V1283" s="76"/>
      <c r="W1283" s="76"/>
    </row>
    <row r="1284" spans="1:23" x14ac:dyDescent="0.25">
      <c r="A1284" s="76"/>
      <c r="B1284" s="76"/>
      <c r="C1284" s="76"/>
      <c r="D1284" s="76"/>
      <c r="E1284" s="76"/>
      <c r="F1284" s="76"/>
      <c r="G1284" s="76"/>
      <c r="H1284" s="76"/>
      <c r="I1284" s="76"/>
      <c r="J1284" s="76"/>
      <c r="K1284" s="76"/>
      <c r="L1284" s="76"/>
      <c r="M1284" s="76"/>
      <c r="N1284" s="76"/>
      <c r="O1284" s="76"/>
      <c r="P1284" s="76"/>
      <c r="Q1284" s="76"/>
      <c r="V1284" s="76"/>
      <c r="W1284" s="76"/>
    </row>
    <row r="1285" spans="1:23" x14ac:dyDescent="0.25">
      <c r="A1285" s="76"/>
      <c r="B1285" s="76"/>
      <c r="C1285" s="76"/>
      <c r="D1285" s="76"/>
      <c r="E1285" s="76"/>
      <c r="F1285" s="76"/>
      <c r="G1285" s="76"/>
      <c r="H1285" s="76"/>
      <c r="I1285" s="76"/>
      <c r="J1285" s="76"/>
      <c r="K1285" s="76"/>
      <c r="L1285" s="76"/>
      <c r="M1285" s="76"/>
      <c r="N1285" s="76"/>
      <c r="O1285" s="76"/>
      <c r="P1285" s="76"/>
      <c r="Q1285" s="76"/>
      <c r="V1285" s="76"/>
      <c r="W1285" s="76"/>
    </row>
    <row r="1286" spans="1:23" x14ac:dyDescent="0.25">
      <c r="A1286" s="76"/>
      <c r="B1286" s="76"/>
      <c r="C1286" s="76"/>
      <c r="D1286" s="76"/>
      <c r="E1286" s="76"/>
      <c r="F1286" s="76"/>
      <c r="G1286" s="76"/>
      <c r="H1286" s="76"/>
      <c r="I1286" s="76"/>
      <c r="J1286" s="76"/>
      <c r="K1286" s="76"/>
      <c r="L1286" s="76"/>
      <c r="M1286" s="76"/>
      <c r="N1286" s="76"/>
      <c r="O1286" s="76"/>
      <c r="P1286" s="76"/>
      <c r="Q1286" s="76"/>
      <c r="V1286" s="76"/>
      <c r="W1286" s="76"/>
    </row>
    <row r="1287" spans="1:23" x14ac:dyDescent="0.25">
      <c r="A1287" s="76"/>
      <c r="B1287" s="76"/>
      <c r="C1287" s="76"/>
      <c r="D1287" s="76"/>
      <c r="E1287" s="76"/>
      <c r="F1287" s="76"/>
      <c r="G1287" s="76"/>
      <c r="H1287" s="76"/>
      <c r="I1287" s="76"/>
      <c r="J1287" s="76"/>
      <c r="K1287" s="76"/>
      <c r="L1287" s="76"/>
      <c r="M1287" s="76"/>
      <c r="N1287" s="76"/>
      <c r="O1287" s="76"/>
      <c r="P1287" s="76"/>
      <c r="Q1287" s="76"/>
      <c r="V1287" s="76"/>
      <c r="W1287" s="76"/>
    </row>
    <row r="1288" spans="1:23" x14ac:dyDescent="0.25">
      <c r="A1288" s="76"/>
      <c r="B1288" s="76"/>
      <c r="C1288" s="76"/>
      <c r="D1288" s="76"/>
      <c r="E1288" s="76"/>
      <c r="F1288" s="76"/>
      <c r="G1288" s="76"/>
      <c r="H1288" s="76"/>
      <c r="I1288" s="76"/>
      <c r="J1288" s="76"/>
      <c r="K1288" s="76"/>
      <c r="L1288" s="76"/>
      <c r="M1288" s="76"/>
      <c r="N1288" s="76"/>
      <c r="O1288" s="76"/>
      <c r="P1288" s="76"/>
      <c r="Q1288" s="76"/>
      <c r="V1288" s="76"/>
      <c r="W1288" s="76"/>
    </row>
    <row r="1289" spans="1:23" x14ac:dyDescent="0.25">
      <c r="A1289" s="76"/>
      <c r="B1289" s="76"/>
      <c r="C1289" s="76"/>
      <c r="D1289" s="76"/>
      <c r="E1289" s="76"/>
      <c r="F1289" s="76"/>
      <c r="G1289" s="76"/>
      <c r="H1289" s="76"/>
      <c r="I1289" s="76"/>
      <c r="J1289" s="76"/>
      <c r="K1289" s="76"/>
      <c r="L1289" s="76"/>
      <c r="M1289" s="76"/>
      <c r="N1289" s="76"/>
      <c r="O1289" s="76"/>
      <c r="P1289" s="76"/>
      <c r="Q1289" s="76"/>
      <c r="V1289" s="76"/>
      <c r="W1289" s="76"/>
    </row>
    <row r="1290" spans="1:23" x14ac:dyDescent="0.25">
      <c r="A1290" s="76"/>
      <c r="B1290" s="76"/>
      <c r="C1290" s="76"/>
      <c r="D1290" s="76"/>
      <c r="E1290" s="76"/>
      <c r="F1290" s="76"/>
      <c r="G1290" s="76"/>
      <c r="H1290" s="76"/>
      <c r="I1290" s="76"/>
      <c r="J1290" s="76"/>
      <c r="K1290" s="76"/>
      <c r="L1290" s="76"/>
      <c r="M1290" s="76"/>
      <c r="N1290" s="76"/>
      <c r="O1290" s="76"/>
      <c r="P1290" s="76"/>
      <c r="Q1290" s="76"/>
      <c r="V1290" s="76"/>
      <c r="W1290" s="76"/>
    </row>
    <row r="1291" spans="1:23" x14ac:dyDescent="0.25">
      <c r="A1291" s="76"/>
      <c r="B1291" s="76"/>
      <c r="C1291" s="76"/>
      <c r="D1291" s="76"/>
      <c r="E1291" s="76"/>
      <c r="F1291" s="76"/>
      <c r="G1291" s="76"/>
      <c r="H1291" s="76"/>
      <c r="I1291" s="76"/>
      <c r="J1291" s="76"/>
      <c r="K1291" s="76"/>
      <c r="L1291" s="76"/>
      <c r="M1291" s="76"/>
      <c r="N1291" s="76"/>
      <c r="O1291" s="76"/>
      <c r="P1291" s="76"/>
      <c r="Q1291" s="76"/>
      <c r="V1291" s="76"/>
      <c r="W1291" s="76"/>
    </row>
    <row r="1292" spans="1:23" x14ac:dyDescent="0.25">
      <c r="A1292" s="76"/>
      <c r="B1292" s="76"/>
      <c r="C1292" s="76"/>
      <c r="D1292" s="76"/>
      <c r="E1292" s="76"/>
      <c r="F1292" s="76"/>
      <c r="G1292" s="76"/>
      <c r="H1292" s="76"/>
      <c r="I1292" s="76"/>
      <c r="J1292" s="76"/>
      <c r="K1292" s="76"/>
      <c r="L1292" s="76"/>
      <c r="M1292" s="76"/>
      <c r="N1292" s="76"/>
      <c r="O1292" s="76"/>
      <c r="P1292" s="76"/>
      <c r="Q1292" s="76"/>
      <c r="V1292" s="76"/>
      <c r="W1292" s="76"/>
    </row>
    <row r="1293" spans="1:23" x14ac:dyDescent="0.25">
      <c r="A1293" s="76"/>
      <c r="B1293" s="76"/>
      <c r="C1293" s="76"/>
      <c r="D1293" s="76"/>
      <c r="E1293" s="76"/>
      <c r="F1293" s="76"/>
      <c r="G1293" s="76"/>
      <c r="H1293" s="76"/>
      <c r="I1293" s="76"/>
      <c r="J1293" s="76"/>
      <c r="K1293" s="76"/>
      <c r="L1293" s="76"/>
      <c r="M1293" s="76"/>
      <c r="N1293" s="76"/>
      <c r="O1293" s="76"/>
      <c r="P1293" s="76"/>
      <c r="Q1293" s="76"/>
      <c r="V1293" s="76"/>
      <c r="W1293" s="76"/>
    </row>
    <row r="1294" spans="1:23" x14ac:dyDescent="0.25">
      <c r="A1294" s="76"/>
      <c r="B1294" s="76"/>
      <c r="C1294" s="76"/>
      <c r="D1294" s="76"/>
      <c r="E1294" s="76"/>
      <c r="F1294" s="76"/>
      <c r="G1294" s="76"/>
      <c r="H1294" s="76"/>
      <c r="I1294" s="76"/>
      <c r="J1294" s="76"/>
      <c r="K1294" s="76"/>
      <c r="L1294" s="76"/>
      <c r="M1294" s="76"/>
      <c r="N1294" s="76"/>
      <c r="O1294" s="76"/>
      <c r="P1294" s="76"/>
      <c r="Q1294" s="76"/>
      <c r="V1294" s="76"/>
      <c r="W1294" s="76"/>
    </row>
    <row r="1295" spans="1:23" x14ac:dyDescent="0.25">
      <c r="A1295" s="76"/>
      <c r="B1295" s="76"/>
      <c r="C1295" s="76"/>
      <c r="D1295" s="76"/>
      <c r="E1295" s="76"/>
      <c r="F1295" s="76"/>
      <c r="G1295" s="76"/>
      <c r="H1295" s="76"/>
      <c r="I1295" s="76"/>
      <c r="J1295" s="76"/>
      <c r="K1295" s="76"/>
      <c r="L1295" s="76"/>
      <c r="M1295" s="76"/>
      <c r="N1295" s="76"/>
      <c r="O1295" s="76"/>
      <c r="P1295" s="76"/>
      <c r="Q1295" s="76"/>
      <c r="V1295" s="76"/>
      <c r="W1295" s="76"/>
    </row>
    <row r="1296" spans="1:23" x14ac:dyDescent="0.25">
      <c r="A1296" s="76"/>
      <c r="B1296" s="76"/>
      <c r="C1296" s="76"/>
      <c r="D1296" s="76"/>
      <c r="E1296" s="76"/>
      <c r="F1296" s="76"/>
      <c r="G1296" s="76"/>
      <c r="H1296" s="76"/>
      <c r="I1296" s="76"/>
      <c r="J1296" s="76"/>
      <c r="K1296" s="76"/>
      <c r="L1296" s="76"/>
      <c r="M1296" s="76"/>
      <c r="N1296" s="76"/>
      <c r="O1296" s="76"/>
      <c r="P1296" s="76"/>
      <c r="Q1296" s="76"/>
      <c r="V1296" s="76"/>
      <c r="W1296" s="76"/>
    </row>
    <row r="1297" spans="1:23" x14ac:dyDescent="0.25">
      <c r="A1297" s="76"/>
      <c r="B1297" s="76"/>
      <c r="C1297" s="76"/>
      <c r="D1297" s="76"/>
      <c r="E1297" s="76"/>
      <c r="F1297" s="76"/>
      <c r="G1297" s="76"/>
      <c r="H1297" s="76"/>
      <c r="I1297" s="76"/>
      <c r="J1297" s="76"/>
      <c r="K1297" s="76"/>
      <c r="L1297" s="76"/>
      <c r="M1297" s="76"/>
      <c r="N1297" s="76"/>
      <c r="O1297" s="76"/>
      <c r="P1297" s="76"/>
      <c r="Q1297" s="76"/>
      <c r="V1297" s="76"/>
      <c r="W1297" s="76"/>
    </row>
    <row r="1298" spans="1:23" x14ac:dyDescent="0.25">
      <c r="A1298" s="76"/>
      <c r="B1298" s="76"/>
      <c r="C1298" s="76"/>
      <c r="D1298" s="76"/>
      <c r="E1298" s="76"/>
      <c r="F1298" s="76"/>
      <c r="G1298" s="76"/>
      <c r="H1298" s="76"/>
      <c r="I1298" s="76"/>
      <c r="J1298" s="76"/>
      <c r="K1298" s="76"/>
      <c r="L1298" s="76"/>
      <c r="M1298" s="76"/>
      <c r="N1298" s="76"/>
      <c r="O1298" s="76"/>
      <c r="P1298" s="76"/>
      <c r="Q1298" s="76"/>
      <c r="V1298" s="76"/>
      <c r="W1298" s="76"/>
    </row>
    <row r="1299" spans="1:23" x14ac:dyDescent="0.25">
      <c r="A1299" s="76"/>
      <c r="B1299" s="76"/>
      <c r="C1299" s="76"/>
      <c r="D1299" s="76"/>
      <c r="E1299" s="76"/>
      <c r="F1299" s="76"/>
      <c r="G1299" s="76"/>
      <c r="H1299" s="76"/>
      <c r="I1299" s="76"/>
      <c r="J1299" s="76"/>
      <c r="K1299" s="76"/>
      <c r="L1299" s="76"/>
      <c r="M1299" s="76"/>
      <c r="N1299" s="76"/>
      <c r="O1299" s="76"/>
      <c r="P1299" s="76"/>
      <c r="Q1299" s="76"/>
      <c r="V1299" s="76"/>
      <c r="W1299" s="76"/>
    </row>
    <row r="1300" spans="1:23" x14ac:dyDescent="0.25">
      <c r="A1300" s="76"/>
      <c r="B1300" s="76"/>
      <c r="C1300" s="76"/>
      <c r="D1300" s="76"/>
      <c r="E1300" s="76"/>
      <c r="F1300" s="76"/>
      <c r="G1300" s="76"/>
      <c r="H1300" s="76"/>
      <c r="I1300" s="76"/>
      <c r="J1300" s="76"/>
      <c r="K1300" s="76"/>
      <c r="L1300" s="76"/>
      <c r="M1300" s="76"/>
      <c r="N1300" s="76"/>
      <c r="O1300" s="76"/>
      <c r="P1300" s="76"/>
      <c r="Q1300" s="76"/>
      <c r="V1300" s="76"/>
      <c r="W1300" s="76"/>
    </row>
    <row r="1301" spans="1:23" x14ac:dyDescent="0.25">
      <c r="A1301" s="76"/>
      <c r="B1301" s="76"/>
      <c r="C1301" s="76"/>
      <c r="D1301" s="76"/>
      <c r="E1301" s="76"/>
      <c r="F1301" s="76"/>
      <c r="G1301" s="76"/>
      <c r="H1301" s="76"/>
      <c r="I1301" s="76"/>
      <c r="J1301" s="76"/>
      <c r="K1301" s="76"/>
      <c r="L1301" s="76"/>
      <c r="M1301" s="76"/>
      <c r="N1301" s="76"/>
      <c r="O1301" s="76"/>
      <c r="P1301" s="76"/>
      <c r="Q1301" s="76"/>
      <c r="V1301" s="76"/>
      <c r="W1301" s="76"/>
    </row>
    <row r="1302" spans="1:23" x14ac:dyDescent="0.25">
      <c r="A1302" s="76"/>
      <c r="B1302" s="76"/>
      <c r="C1302" s="76"/>
      <c r="D1302" s="76"/>
      <c r="E1302" s="76"/>
      <c r="F1302" s="76"/>
      <c r="G1302" s="76"/>
      <c r="H1302" s="76"/>
      <c r="I1302" s="76"/>
      <c r="J1302" s="76"/>
      <c r="K1302" s="76"/>
      <c r="L1302" s="76"/>
      <c r="M1302" s="76"/>
      <c r="N1302" s="76"/>
      <c r="O1302" s="76"/>
      <c r="P1302" s="76"/>
      <c r="Q1302" s="76"/>
      <c r="V1302" s="76"/>
      <c r="W1302" s="76"/>
    </row>
    <row r="1303" spans="1:23" x14ac:dyDescent="0.25">
      <c r="A1303" s="76"/>
      <c r="B1303" s="76"/>
      <c r="C1303" s="76"/>
      <c r="D1303" s="76"/>
      <c r="E1303" s="76"/>
      <c r="F1303" s="76"/>
      <c r="G1303" s="76"/>
      <c r="H1303" s="76"/>
      <c r="I1303" s="76"/>
      <c r="J1303" s="76"/>
      <c r="K1303" s="76"/>
      <c r="L1303" s="76"/>
      <c r="M1303" s="76"/>
      <c r="N1303" s="76"/>
      <c r="O1303" s="76"/>
      <c r="P1303" s="76"/>
      <c r="Q1303" s="76"/>
      <c r="V1303" s="76"/>
      <c r="W1303" s="76"/>
    </row>
    <row r="1304" spans="1:23" x14ac:dyDescent="0.25">
      <c r="A1304" s="76"/>
      <c r="B1304" s="76"/>
      <c r="C1304" s="76"/>
      <c r="D1304" s="76"/>
      <c r="E1304" s="76"/>
      <c r="F1304" s="76"/>
      <c r="G1304" s="76"/>
      <c r="H1304" s="76"/>
      <c r="I1304" s="76"/>
      <c r="J1304" s="76"/>
      <c r="K1304" s="76"/>
      <c r="L1304" s="76"/>
      <c r="M1304" s="76"/>
      <c r="N1304" s="76"/>
      <c r="O1304" s="76"/>
      <c r="P1304" s="76"/>
      <c r="Q1304" s="76"/>
      <c r="V1304" s="76"/>
      <c r="W1304" s="76"/>
    </row>
    <row r="1305" spans="1:23" x14ac:dyDescent="0.25">
      <c r="A1305" s="76"/>
      <c r="B1305" s="76"/>
      <c r="C1305" s="76"/>
      <c r="D1305" s="76"/>
      <c r="E1305" s="76"/>
      <c r="F1305" s="76"/>
      <c r="G1305" s="76"/>
      <c r="H1305" s="76"/>
      <c r="I1305" s="76"/>
      <c r="J1305" s="76"/>
      <c r="K1305" s="76"/>
      <c r="L1305" s="76"/>
      <c r="M1305" s="76"/>
      <c r="N1305" s="76"/>
      <c r="O1305" s="76"/>
      <c r="P1305" s="76"/>
      <c r="Q1305" s="76"/>
      <c r="V1305" s="76"/>
      <c r="W1305" s="76"/>
    </row>
    <row r="1306" spans="1:23" x14ac:dyDescent="0.25">
      <c r="A1306" s="76"/>
      <c r="B1306" s="76"/>
      <c r="C1306" s="76"/>
      <c r="D1306" s="76"/>
      <c r="E1306" s="76"/>
      <c r="F1306" s="76"/>
      <c r="G1306" s="76"/>
      <c r="H1306" s="76"/>
      <c r="I1306" s="76"/>
      <c r="J1306" s="76"/>
      <c r="K1306" s="76"/>
      <c r="L1306" s="76"/>
      <c r="M1306" s="76"/>
      <c r="N1306" s="76"/>
      <c r="O1306" s="76"/>
      <c r="P1306" s="76"/>
      <c r="Q1306" s="76"/>
      <c r="V1306" s="76"/>
      <c r="W1306" s="76"/>
    </row>
    <row r="1307" spans="1:23" x14ac:dyDescent="0.25">
      <c r="A1307" s="76"/>
      <c r="B1307" s="76"/>
      <c r="C1307" s="76"/>
      <c r="D1307" s="76"/>
      <c r="E1307" s="76"/>
      <c r="F1307" s="76"/>
      <c r="G1307" s="76"/>
      <c r="H1307" s="76"/>
      <c r="I1307" s="76"/>
      <c r="J1307" s="76"/>
      <c r="K1307" s="76"/>
      <c r="L1307" s="76"/>
      <c r="M1307" s="76"/>
      <c r="N1307" s="76"/>
      <c r="O1307" s="76"/>
      <c r="P1307" s="76"/>
      <c r="Q1307" s="76"/>
      <c r="V1307" s="76"/>
      <c r="W1307" s="76"/>
    </row>
    <row r="1308" spans="1:23" x14ac:dyDescent="0.25">
      <c r="A1308" s="76"/>
      <c r="B1308" s="76"/>
      <c r="C1308" s="76"/>
      <c r="D1308" s="76"/>
      <c r="E1308" s="76"/>
      <c r="F1308" s="76"/>
      <c r="G1308" s="76"/>
      <c r="H1308" s="76"/>
      <c r="I1308" s="76"/>
      <c r="J1308" s="76"/>
      <c r="K1308" s="76"/>
      <c r="L1308" s="76"/>
      <c r="M1308" s="76"/>
      <c r="N1308" s="76"/>
      <c r="O1308" s="76"/>
      <c r="P1308" s="76"/>
      <c r="Q1308" s="76"/>
      <c r="V1308" s="76"/>
      <c r="W1308" s="76"/>
    </row>
    <row r="1309" spans="1:23" x14ac:dyDescent="0.25">
      <c r="A1309" s="76"/>
      <c r="B1309" s="76"/>
      <c r="C1309" s="76"/>
      <c r="D1309" s="76"/>
      <c r="E1309" s="76"/>
      <c r="F1309" s="76"/>
      <c r="G1309" s="76"/>
      <c r="H1309" s="76"/>
      <c r="I1309" s="76"/>
      <c r="J1309" s="76"/>
      <c r="K1309" s="76"/>
      <c r="L1309" s="76"/>
      <c r="M1309" s="76"/>
      <c r="N1309" s="76"/>
      <c r="O1309" s="76"/>
      <c r="P1309" s="76"/>
      <c r="Q1309" s="76"/>
      <c r="V1309" s="76"/>
      <c r="W1309" s="76"/>
    </row>
    <row r="1310" spans="1:23" x14ac:dyDescent="0.25">
      <c r="A1310" s="76"/>
      <c r="B1310" s="76"/>
      <c r="C1310" s="76"/>
      <c r="D1310" s="76"/>
      <c r="E1310" s="76"/>
      <c r="F1310" s="76"/>
      <c r="G1310" s="76"/>
      <c r="H1310" s="76"/>
      <c r="I1310" s="76"/>
      <c r="J1310" s="76"/>
      <c r="K1310" s="76"/>
      <c r="L1310" s="76"/>
      <c r="M1310" s="76"/>
      <c r="N1310" s="76"/>
      <c r="O1310" s="76"/>
      <c r="P1310" s="76"/>
      <c r="Q1310" s="76"/>
      <c r="V1310" s="76"/>
      <c r="W1310" s="76"/>
    </row>
    <row r="1311" spans="1:23" x14ac:dyDescent="0.25">
      <c r="A1311" s="76"/>
      <c r="B1311" s="76"/>
      <c r="C1311" s="76"/>
      <c r="D1311" s="76"/>
      <c r="E1311" s="76"/>
      <c r="F1311" s="76"/>
      <c r="G1311" s="76"/>
      <c r="H1311" s="76"/>
      <c r="I1311" s="76"/>
      <c r="J1311" s="76"/>
      <c r="K1311" s="76"/>
      <c r="L1311" s="76"/>
      <c r="M1311" s="76"/>
      <c r="N1311" s="76"/>
      <c r="O1311" s="76"/>
      <c r="P1311" s="76"/>
      <c r="Q1311" s="76"/>
      <c r="V1311" s="76"/>
      <c r="W1311" s="76"/>
    </row>
    <row r="1312" spans="1:23" x14ac:dyDescent="0.25">
      <c r="A1312" s="76"/>
      <c r="B1312" s="76"/>
      <c r="C1312" s="76"/>
      <c r="D1312" s="76"/>
      <c r="E1312" s="76"/>
      <c r="F1312" s="76"/>
      <c r="G1312" s="76"/>
      <c r="H1312" s="76"/>
      <c r="I1312" s="76"/>
      <c r="J1312" s="76"/>
      <c r="K1312" s="76"/>
      <c r="L1312" s="76"/>
      <c r="M1312" s="76"/>
      <c r="N1312" s="76"/>
      <c r="O1312" s="76"/>
      <c r="P1312" s="76"/>
      <c r="Q1312" s="76"/>
      <c r="V1312" s="76"/>
      <c r="W1312" s="76"/>
    </row>
    <row r="1313" spans="1:23" x14ac:dyDescent="0.25">
      <c r="A1313" s="76"/>
      <c r="B1313" s="76"/>
      <c r="C1313" s="76"/>
      <c r="D1313" s="76"/>
      <c r="E1313" s="76"/>
      <c r="F1313" s="76"/>
      <c r="G1313" s="76"/>
      <c r="H1313" s="76"/>
      <c r="I1313" s="76"/>
      <c r="J1313" s="76"/>
      <c r="K1313" s="76"/>
      <c r="L1313" s="76"/>
      <c r="M1313" s="76"/>
      <c r="N1313" s="76"/>
      <c r="O1313" s="76"/>
      <c r="P1313" s="76"/>
      <c r="Q1313" s="76"/>
      <c r="V1313" s="76"/>
      <c r="W1313" s="76"/>
    </row>
    <row r="1314" spans="1:23" x14ac:dyDescent="0.25">
      <c r="A1314" s="76"/>
      <c r="B1314" s="76"/>
      <c r="C1314" s="76"/>
      <c r="D1314" s="76"/>
      <c r="E1314" s="76"/>
      <c r="F1314" s="76"/>
      <c r="G1314" s="76"/>
      <c r="H1314" s="76"/>
      <c r="I1314" s="76"/>
      <c r="J1314" s="76"/>
      <c r="K1314" s="76"/>
      <c r="L1314" s="76"/>
      <c r="M1314" s="76"/>
      <c r="N1314" s="76"/>
      <c r="O1314" s="76"/>
      <c r="P1314" s="76"/>
      <c r="Q1314" s="76"/>
      <c r="V1314" s="76"/>
      <c r="W1314" s="76"/>
    </row>
    <row r="1315" spans="1:23" x14ac:dyDescent="0.25">
      <c r="A1315" s="76"/>
      <c r="B1315" s="76"/>
      <c r="C1315" s="76"/>
      <c r="D1315" s="76"/>
      <c r="E1315" s="76"/>
      <c r="F1315" s="76"/>
      <c r="G1315" s="76"/>
      <c r="H1315" s="76"/>
      <c r="I1315" s="76"/>
      <c r="J1315" s="76"/>
      <c r="K1315" s="76"/>
      <c r="L1315" s="76"/>
      <c r="M1315" s="76"/>
      <c r="N1315" s="76"/>
      <c r="O1315" s="76"/>
      <c r="P1315" s="76"/>
      <c r="Q1315" s="76"/>
      <c r="V1315" s="76"/>
      <c r="W1315" s="76"/>
    </row>
    <row r="1316" spans="1:23" x14ac:dyDescent="0.25">
      <c r="A1316" s="76"/>
      <c r="B1316" s="76"/>
      <c r="C1316" s="76"/>
      <c r="D1316" s="76"/>
      <c r="E1316" s="76"/>
      <c r="F1316" s="76"/>
      <c r="G1316" s="76"/>
      <c r="H1316" s="76"/>
      <c r="I1316" s="76"/>
      <c r="J1316" s="76"/>
      <c r="K1316" s="76"/>
      <c r="L1316" s="76"/>
      <c r="M1316" s="76"/>
      <c r="N1316" s="76"/>
      <c r="O1316" s="76"/>
      <c r="P1316" s="76"/>
      <c r="Q1316" s="76"/>
      <c r="V1316" s="76"/>
      <c r="W1316" s="76"/>
    </row>
    <row r="1317" spans="1:23" x14ac:dyDescent="0.25">
      <c r="A1317" s="76"/>
      <c r="B1317" s="76"/>
      <c r="C1317" s="76"/>
      <c r="D1317" s="76"/>
      <c r="E1317" s="76"/>
      <c r="F1317" s="76"/>
      <c r="G1317" s="76"/>
      <c r="H1317" s="76"/>
      <c r="I1317" s="76"/>
      <c r="J1317" s="76"/>
      <c r="K1317" s="76"/>
      <c r="L1317" s="76"/>
      <c r="M1317" s="76"/>
      <c r="N1317" s="76"/>
      <c r="O1317" s="76"/>
      <c r="P1317" s="76"/>
      <c r="Q1317" s="76"/>
      <c r="V1317" s="76"/>
      <c r="W1317" s="76"/>
    </row>
    <row r="1318" spans="1:23" x14ac:dyDescent="0.25">
      <c r="A1318" s="76"/>
      <c r="B1318" s="76"/>
      <c r="C1318" s="76"/>
      <c r="D1318" s="76"/>
      <c r="E1318" s="76"/>
      <c r="F1318" s="76"/>
      <c r="G1318" s="76"/>
      <c r="H1318" s="76"/>
      <c r="I1318" s="76"/>
      <c r="J1318" s="76"/>
      <c r="K1318" s="76"/>
      <c r="L1318" s="76"/>
      <c r="M1318" s="76"/>
      <c r="N1318" s="76"/>
      <c r="O1318" s="76"/>
      <c r="P1318" s="76"/>
      <c r="Q1318" s="76"/>
      <c r="V1318" s="76"/>
      <c r="W1318" s="76"/>
    </row>
    <row r="1319" spans="1:23" x14ac:dyDescent="0.25">
      <c r="A1319" s="76"/>
      <c r="B1319" s="76"/>
      <c r="C1319" s="76"/>
      <c r="D1319" s="76"/>
      <c r="E1319" s="76"/>
      <c r="F1319" s="76"/>
      <c r="G1319" s="76"/>
      <c r="H1319" s="76"/>
      <c r="I1319" s="76"/>
      <c r="J1319" s="76"/>
      <c r="K1319" s="76"/>
      <c r="L1319" s="76"/>
      <c r="M1319" s="76"/>
      <c r="N1319" s="76"/>
      <c r="O1319" s="76"/>
      <c r="P1319" s="76"/>
      <c r="Q1319" s="76"/>
      <c r="V1319" s="76"/>
      <c r="W1319" s="76"/>
    </row>
    <row r="1320" spans="1:23" x14ac:dyDescent="0.25">
      <c r="A1320" s="76"/>
      <c r="B1320" s="76"/>
      <c r="C1320" s="76"/>
      <c r="D1320" s="76"/>
      <c r="E1320" s="76"/>
      <c r="F1320" s="76"/>
      <c r="G1320" s="76"/>
      <c r="H1320" s="76"/>
      <c r="I1320" s="76"/>
      <c r="J1320" s="76"/>
      <c r="K1320" s="76"/>
      <c r="L1320" s="76"/>
      <c r="M1320" s="76"/>
      <c r="N1320" s="76"/>
      <c r="O1320" s="76"/>
      <c r="P1320" s="76"/>
      <c r="Q1320" s="76"/>
      <c r="V1320" s="76"/>
      <c r="W1320" s="76"/>
    </row>
    <row r="1321" spans="1:23" x14ac:dyDescent="0.25">
      <c r="A1321" s="76"/>
      <c r="B1321" s="76"/>
      <c r="C1321" s="76"/>
      <c r="D1321" s="76"/>
      <c r="E1321" s="76"/>
      <c r="F1321" s="76"/>
      <c r="G1321" s="76"/>
      <c r="H1321" s="76"/>
      <c r="I1321" s="76"/>
      <c r="J1321" s="76"/>
      <c r="K1321" s="76"/>
      <c r="L1321" s="76"/>
      <c r="M1321" s="76"/>
      <c r="N1321" s="76"/>
      <c r="O1321" s="76"/>
      <c r="P1321" s="76"/>
      <c r="Q1321" s="76"/>
      <c r="V1321" s="76"/>
      <c r="W1321" s="76"/>
    </row>
    <row r="1322" spans="1:23" x14ac:dyDescent="0.25">
      <c r="A1322" s="76"/>
      <c r="B1322" s="76"/>
      <c r="C1322" s="76"/>
      <c r="D1322" s="76"/>
      <c r="E1322" s="76"/>
      <c r="F1322" s="76"/>
      <c r="G1322" s="76"/>
      <c r="H1322" s="76"/>
      <c r="I1322" s="76"/>
      <c r="J1322" s="76"/>
      <c r="K1322" s="76"/>
      <c r="L1322" s="76"/>
      <c r="M1322" s="76"/>
      <c r="N1322" s="76"/>
      <c r="O1322" s="76"/>
      <c r="P1322" s="76"/>
      <c r="Q1322" s="76"/>
      <c r="V1322" s="76"/>
      <c r="W1322" s="76"/>
    </row>
    <row r="1323" spans="1:23" x14ac:dyDescent="0.25">
      <c r="A1323" s="76"/>
      <c r="B1323" s="76"/>
      <c r="C1323" s="76"/>
      <c r="D1323" s="76"/>
      <c r="E1323" s="76"/>
      <c r="F1323" s="76"/>
      <c r="G1323" s="76"/>
      <c r="H1323" s="76"/>
      <c r="I1323" s="76"/>
      <c r="J1323" s="76"/>
      <c r="K1323" s="76"/>
      <c r="L1323" s="76"/>
      <c r="M1323" s="76"/>
      <c r="N1323" s="76"/>
      <c r="O1323" s="76"/>
      <c r="P1323" s="76"/>
      <c r="Q1323" s="76"/>
      <c r="V1323" s="76"/>
      <c r="W1323" s="76"/>
    </row>
    <row r="1324" spans="1:23" x14ac:dyDescent="0.25">
      <c r="A1324" s="76"/>
      <c r="B1324" s="76"/>
      <c r="C1324" s="76"/>
      <c r="D1324" s="76"/>
      <c r="E1324" s="76"/>
      <c r="F1324" s="76"/>
      <c r="G1324" s="76"/>
      <c r="H1324" s="76"/>
      <c r="I1324" s="76"/>
      <c r="J1324" s="76"/>
      <c r="K1324" s="76"/>
      <c r="L1324" s="76"/>
      <c r="M1324" s="76"/>
      <c r="N1324" s="76"/>
      <c r="O1324" s="76"/>
      <c r="P1324" s="76"/>
      <c r="Q1324" s="76"/>
      <c r="V1324" s="76"/>
      <c r="W1324" s="76"/>
    </row>
    <row r="1325" spans="1:23" x14ac:dyDescent="0.25">
      <c r="A1325" s="76"/>
      <c r="B1325" s="76"/>
      <c r="C1325" s="76"/>
      <c r="D1325" s="76"/>
      <c r="E1325" s="76"/>
      <c r="F1325" s="76"/>
      <c r="G1325" s="76"/>
      <c r="H1325" s="76"/>
      <c r="I1325" s="76"/>
      <c r="J1325" s="76"/>
      <c r="K1325" s="76"/>
      <c r="L1325" s="76"/>
      <c r="M1325" s="76"/>
      <c r="N1325" s="76"/>
      <c r="O1325" s="76"/>
      <c r="P1325" s="76"/>
      <c r="Q1325" s="76"/>
      <c r="V1325" s="76"/>
      <c r="W1325" s="76"/>
    </row>
    <row r="1326" spans="1:23" x14ac:dyDescent="0.25">
      <c r="A1326" s="76"/>
      <c r="B1326" s="76"/>
      <c r="C1326" s="76"/>
      <c r="D1326" s="76"/>
      <c r="E1326" s="76"/>
      <c r="F1326" s="76"/>
      <c r="G1326" s="76"/>
      <c r="H1326" s="76"/>
      <c r="I1326" s="76"/>
      <c r="J1326" s="76"/>
      <c r="K1326" s="76"/>
      <c r="L1326" s="76"/>
      <c r="M1326" s="76"/>
      <c r="N1326" s="76"/>
      <c r="O1326" s="76"/>
      <c r="P1326" s="76"/>
      <c r="Q1326" s="76"/>
      <c r="V1326" s="76"/>
      <c r="W1326" s="76"/>
    </row>
    <row r="1327" spans="1:23" x14ac:dyDescent="0.25">
      <c r="A1327" s="76"/>
      <c r="B1327" s="76"/>
      <c r="C1327" s="76"/>
      <c r="D1327" s="76"/>
      <c r="E1327" s="76"/>
      <c r="F1327" s="76"/>
      <c r="G1327" s="76"/>
      <c r="H1327" s="76"/>
      <c r="I1327" s="76"/>
      <c r="J1327" s="76"/>
      <c r="K1327" s="76"/>
      <c r="L1327" s="76"/>
      <c r="M1327" s="76"/>
      <c r="N1327" s="76"/>
      <c r="O1327" s="76"/>
      <c r="P1327" s="76"/>
      <c r="Q1327" s="76"/>
      <c r="V1327" s="76"/>
      <c r="W1327" s="76"/>
    </row>
    <row r="1328" spans="1:23" x14ac:dyDescent="0.25">
      <c r="A1328" s="76"/>
      <c r="B1328" s="76"/>
      <c r="C1328" s="76"/>
      <c r="D1328" s="76"/>
      <c r="E1328" s="76"/>
      <c r="F1328" s="76"/>
      <c r="G1328" s="76"/>
      <c r="H1328" s="76"/>
      <c r="I1328" s="76"/>
      <c r="J1328" s="76"/>
      <c r="K1328" s="76"/>
      <c r="L1328" s="76"/>
      <c r="M1328" s="76"/>
      <c r="N1328" s="76"/>
      <c r="O1328" s="76"/>
      <c r="P1328" s="76"/>
      <c r="Q1328" s="76"/>
      <c r="V1328" s="76"/>
      <c r="W1328" s="76"/>
    </row>
    <row r="1329" spans="1:23" x14ac:dyDescent="0.25">
      <c r="A1329" s="76"/>
      <c r="B1329" s="76"/>
      <c r="C1329" s="76"/>
      <c r="D1329" s="76"/>
      <c r="E1329" s="76"/>
      <c r="F1329" s="76"/>
      <c r="G1329" s="76"/>
      <c r="H1329" s="76"/>
      <c r="I1329" s="76"/>
      <c r="J1329" s="76"/>
      <c r="K1329" s="76"/>
      <c r="L1329" s="76"/>
      <c r="M1329" s="76"/>
      <c r="N1329" s="76"/>
      <c r="O1329" s="76"/>
      <c r="P1329" s="76"/>
      <c r="Q1329" s="76"/>
      <c r="V1329" s="76"/>
      <c r="W1329" s="76"/>
    </row>
    <row r="1330" spans="1:23" x14ac:dyDescent="0.25">
      <c r="A1330" s="76"/>
      <c r="B1330" s="76"/>
      <c r="C1330" s="76"/>
      <c r="D1330" s="76"/>
      <c r="E1330" s="76"/>
      <c r="F1330" s="76"/>
      <c r="G1330" s="76"/>
      <c r="H1330" s="76"/>
      <c r="I1330" s="76"/>
      <c r="J1330" s="76"/>
      <c r="K1330" s="76"/>
      <c r="L1330" s="76"/>
      <c r="M1330" s="76"/>
      <c r="N1330" s="76"/>
      <c r="O1330" s="76"/>
      <c r="P1330" s="76"/>
      <c r="Q1330" s="76"/>
      <c r="V1330" s="76"/>
      <c r="W1330" s="76"/>
    </row>
    <row r="1331" spans="1:23" x14ac:dyDescent="0.25">
      <c r="A1331" s="76"/>
      <c r="B1331" s="76"/>
      <c r="C1331" s="76"/>
      <c r="D1331" s="76"/>
      <c r="E1331" s="76"/>
      <c r="F1331" s="76"/>
      <c r="G1331" s="76"/>
      <c r="H1331" s="76"/>
      <c r="I1331" s="76"/>
      <c r="J1331" s="76"/>
      <c r="K1331" s="76"/>
      <c r="L1331" s="76"/>
      <c r="M1331" s="76"/>
      <c r="N1331" s="76"/>
      <c r="O1331" s="76"/>
      <c r="P1331" s="76"/>
      <c r="Q1331" s="76"/>
      <c r="V1331" s="76"/>
      <c r="W1331" s="76"/>
    </row>
    <row r="1332" spans="1:23" x14ac:dyDescent="0.25">
      <c r="A1332" s="76"/>
      <c r="B1332" s="76"/>
      <c r="C1332" s="76"/>
      <c r="D1332" s="76"/>
      <c r="E1332" s="76"/>
      <c r="F1332" s="76"/>
      <c r="G1332" s="76"/>
      <c r="H1332" s="76"/>
      <c r="I1332" s="76"/>
      <c r="J1332" s="76"/>
      <c r="K1332" s="76"/>
      <c r="L1332" s="76"/>
      <c r="M1332" s="76"/>
      <c r="N1332" s="76"/>
      <c r="O1332" s="76"/>
      <c r="P1332" s="76"/>
      <c r="Q1332" s="76"/>
      <c r="V1332" s="76"/>
      <c r="W1332" s="76"/>
    </row>
    <row r="1333" spans="1:23" x14ac:dyDescent="0.25">
      <c r="A1333" s="76"/>
      <c r="B1333" s="76"/>
      <c r="C1333" s="76"/>
      <c r="D1333" s="76"/>
      <c r="E1333" s="76"/>
      <c r="F1333" s="76"/>
      <c r="G1333" s="76"/>
      <c r="H1333" s="76"/>
      <c r="I1333" s="76"/>
      <c r="J1333" s="76"/>
      <c r="K1333" s="76"/>
      <c r="L1333" s="76"/>
      <c r="M1333" s="76"/>
      <c r="N1333" s="76"/>
      <c r="O1333" s="76"/>
      <c r="P1333" s="76"/>
      <c r="Q1333" s="76"/>
      <c r="V1333" s="76"/>
      <c r="W1333" s="76"/>
    </row>
    <row r="1334" spans="1:23" x14ac:dyDescent="0.25">
      <c r="A1334" s="76"/>
      <c r="B1334" s="76"/>
      <c r="C1334" s="76"/>
      <c r="D1334" s="76"/>
      <c r="E1334" s="76"/>
      <c r="F1334" s="76"/>
      <c r="G1334" s="76"/>
      <c r="H1334" s="76"/>
      <c r="I1334" s="76"/>
      <c r="J1334" s="76"/>
      <c r="K1334" s="76"/>
      <c r="L1334" s="76"/>
      <c r="M1334" s="76"/>
      <c r="N1334" s="76"/>
      <c r="O1334" s="76"/>
      <c r="P1334" s="76"/>
      <c r="Q1334" s="76"/>
      <c r="V1334" s="76"/>
      <c r="W1334" s="76"/>
    </row>
    <row r="1335" spans="1:23" x14ac:dyDescent="0.25">
      <c r="A1335" s="76"/>
      <c r="B1335" s="76"/>
      <c r="C1335" s="76"/>
      <c r="D1335" s="76"/>
      <c r="E1335" s="76"/>
      <c r="F1335" s="76"/>
      <c r="G1335" s="76"/>
      <c r="H1335" s="76"/>
      <c r="I1335" s="76"/>
      <c r="J1335" s="76"/>
      <c r="K1335" s="76"/>
      <c r="L1335" s="76"/>
      <c r="M1335" s="76"/>
      <c r="N1335" s="76"/>
      <c r="O1335" s="76"/>
      <c r="P1335" s="76"/>
      <c r="Q1335" s="76"/>
      <c r="V1335" s="76"/>
      <c r="W1335" s="76"/>
    </row>
    <row r="1336" spans="1:23" x14ac:dyDescent="0.25">
      <c r="A1336" s="76"/>
      <c r="B1336" s="76"/>
      <c r="C1336" s="76"/>
      <c r="D1336" s="76"/>
      <c r="E1336" s="76"/>
      <c r="F1336" s="76"/>
      <c r="G1336" s="76"/>
      <c r="H1336" s="76"/>
      <c r="I1336" s="76"/>
      <c r="J1336" s="76"/>
      <c r="K1336" s="76"/>
      <c r="L1336" s="76"/>
      <c r="M1336" s="76"/>
      <c r="N1336" s="76"/>
      <c r="O1336" s="76"/>
      <c r="P1336" s="76"/>
      <c r="Q1336" s="76"/>
      <c r="V1336" s="76"/>
      <c r="W1336" s="76"/>
    </row>
    <row r="1337" spans="1:23" x14ac:dyDescent="0.25">
      <c r="A1337" s="76"/>
      <c r="B1337" s="76"/>
      <c r="C1337" s="76"/>
      <c r="D1337" s="76"/>
      <c r="E1337" s="76"/>
      <c r="F1337" s="76"/>
      <c r="G1337" s="76"/>
      <c r="H1337" s="76"/>
      <c r="I1337" s="76"/>
      <c r="J1337" s="76"/>
      <c r="K1337" s="76"/>
      <c r="L1337" s="76"/>
      <c r="M1337" s="76"/>
      <c r="N1337" s="76"/>
      <c r="O1337" s="76"/>
      <c r="P1337" s="76"/>
      <c r="Q1337" s="76"/>
      <c r="V1337" s="76"/>
      <c r="W1337" s="76"/>
    </row>
    <row r="1338" spans="1:23" x14ac:dyDescent="0.25">
      <c r="A1338" s="76"/>
      <c r="B1338" s="76"/>
      <c r="C1338" s="76"/>
      <c r="D1338" s="76"/>
      <c r="E1338" s="76"/>
      <c r="F1338" s="76"/>
      <c r="G1338" s="76"/>
      <c r="H1338" s="76"/>
      <c r="I1338" s="76"/>
      <c r="J1338" s="76"/>
      <c r="K1338" s="76"/>
      <c r="L1338" s="76"/>
      <c r="M1338" s="76"/>
      <c r="N1338" s="76"/>
      <c r="O1338" s="76"/>
      <c r="P1338" s="76"/>
      <c r="Q1338" s="76"/>
      <c r="V1338" s="76"/>
      <c r="W1338" s="76"/>
    </row>
    <row r="1339" spans="1:23" x14ac:dyDescent="0.25">
      <c r="A1339" s="76"/>
      <c r="B1339" s="76"/>
      <c r="C1339" s="76"/>
      <c r="D1339" s="76"/>
      <c r="E1339" s="76"/>
      <c r="F1339" s="76"/>
      <c r="G1339" s="76"/>
      <c r="H1339" s="76"/>
      <c r="I1339" s="76"/>
      <c r="J1339" s="76"/>
      <c r="K1339" s="76"/>
      <c r="L1339" s="76"/>
      <c r="M1339" s="76"/>
      <c r="N1339" s="76"/>
      <c r="O1339" s="76"/>
      <c r="P1339" s="76"/>
      <c r="Q1339" s="76"/>
      <c r="V1339" s="76"/>
      <c r="W1339" s="76"/>
    </row>
    <row r="1340" spans="1:23" x14ac:dyDescent="0.25">
      <c r="A1340" s="76"/>
      <c r="B1340" s="76"/>
      <c r="C1340" s="76"/>
      <c r="D1340" s="76"/>
      <c r="E1340" s="76"/>
      <c r="F1340" s="76"/>
      <c r="G1340" s="76"/>
      <c r="H1340" s="76"/>
      <c r="I1340" s="76"/>
      <c r="J1340" s="76"/>
      <c r="K1340" s="76"/>
      <c r="L1340" s="76"/>
      <c r="M1340" s="76"/>
      <c r="N1340" s="76"/>
      <c r="O1340" s="76"/>
      <c r="P1340" s="76"/>
      <c r="Q1340" s="76"/>
      <c r="V1340" s="76"/>
      <c r="W1340" s="76"/>
    </row>
    <row r="1341" spans="1:23" x14ac:dyDescent="0.25">
      <c r="A1341" s="76"/>
      <c r="B1341" s="76"/>
      <c r="C1341" s="76"/>
      <c r="D1341" s="76"/>
      <c r="E1341" s="76"/>
      <c r="F1341" s="76"/>
      <c r="G1341" s="76"/>
      <c r="H1341" s="76"/>
      <c r="I1341" s="76"/>
      <c r="J1341" s="76"/>
      <c r="K1341" s="76"/>
      <c r="L1341" s="76"/>
      <c r="M1341" s="76"/>
      <c r="N1341" s="76"/>
      <c r="O1341" s="76"/>
      <c r="P1341" s="76"/>
      <c r="Q1341" s="76"/>
      <c r="V1341" s="76"/>
      <c r="W1341" s="76"/>
    </row>
    <row r="1342" spans="1:23" x14ac:dyDescent="0.25">
      <c r="A1342" s="76"/>
      <c r="B1342" s="76"/>
      <c r="C1342" s="76"/>
      <c r="D1342" s="76"/>
      <c r="E1342" s="76"/>
      <c r="F1342" s="76"/>
      <c r="G1342" s="76"/>
      <c r="H1342" s="76"/>
      <c r="I1342" s="76"/>
      <c r="J1342" s="76"/>
      <c r="K1342" s="76"/>
      <c r="L1342" s="76"/>
      <c r="M1342" s="76"/>
      <c r="N1342" s="76"/>
      <c r="O1342" s="76"/>
      <c r="P1342" s="76"/>
      <c r="Q1342" s="76"/>
      <c r="V1342" s="76"/>
      <c r="W1342" s="76"/>
    </row>
    <row r="1343" spans="1:23" x14ac:dyDescent="0.25">
      <c r="A1343" s="76"/>
      <c r="B1343" s="76"/>
      <c r="C1343" s="76"/>
      <c r="D1343" s="76"/>
      <c r="E1343" s="76"/>
      <c r="F1343" s="76"/>
      <c r="G1343" s="76"/>
      <c r="H1343" s="76"/>
      <c r="I1343" s="76"/>
      <c r="J1343" s="76"/>
      <c r="K1343" s="76"/>
      <c r="L1343" s="76"/>
      <c r="M1343" s="76"/>
      <c r="N1343" s="76"/>
      <c r="O1343" s="76"/>
      <c r="P1343" s="76"/>
      <c r="Q1343" s="76"/>
      <c r="V1343" s="76"/>
      <c r="W1343" s="76"/>
    </row>
    <row r="1344" spans="1:23" x14ac:dyDescent="0.25">
      <c r="A1344" s="76"/>
      <c r="B1344" s="76"/>
      <c r="C1344" s="76"/>
      <c r="D1344" s="76"/>
      <c r="E1344" s="76"/>
      <c r="F1344" s="76"/>
      <c r="G1344" s="76"/>
      <c r="H1344" s="76"/>
      <c r="I1344" s="76"/>
      <c r="J1344" s="76"/>
      <c r="K1344" s="76"/>
      <c r="L1344" s="76"/>
      <c r="M1344" s="76"/>
      <c r="N1344" s="76"/>
      <c r="O1344" s="76"/>
      <c r="P1344" s="76"/>
      <c r="Q1344" s="76"/>
      <c r="V1344" s="76"/>
      <c r="W1344" s="76"/>
    </row>
    <row r="1345" spans="1:23" x14ac:dyDescent="0.25">
      <c r="A1345" s="76"/>
      <c r="B1345" s="76"/>
      <c r="C1345" s="76"/>
      <c r="D1345" s="76"/>
      <c r="E1345" s="76"/>
      <c r="F1345" s="76"/>
      <c r="G1345" s="76"/>
      <c r="H1345" s="76"/>
      <c r="I1345" s="76"/>
      <c r="J1345" s="76"/>
      <c r="K1345" s="76"/>
      <c r="L1345" s="76"/>
      <c r="M1345" s="76"/>
      <c r="N1345" s="76"/>
      <c r="O1345" s="76"/>
      <c r="P1345" s="76"/>
      <c r="Q1345" s="76"/>
      <c r="V1345" s="76"/>
      <c r="W1345" s="76"/>
    </row>
    <row r="1346" spans="1:23" x14ac:dyDescent="0.25">
      <c r="A1346" s="76"/>
      <c r="B1346" s="76"/>
      <c r="C1346" s="76"/>
      <c r="D1346" s="76"/>
      <c r="E1346" s="76"/>
      <c r="F1346" s="76"/>
      <c r="G1346" s="76"/>
      <c r="H1346" s="76"/>
      <c r="I1346" s="76"/>
      <c r="J1346" s="76"/>
      <c r="K1346" s="76"/>
      <c r="L1346" s="76"/>
      <c r="M1346" s="76"/>
      <c r="N1346" s="76"/>
      <c r="O1346" s="76"/>
      <c r="P1346" s="76"/>
      <c r="Q1346" s="76"/>
      <c r="V1346" s="76"/>
      <c r="W1346" s="76"/>
    </row>
    <row r="1347" spans="1:23" x14ac:dyDescent="0.25">
      <c r="A1347" s="76"/>
      <c r="B1347" s="76"/>
      <c r="C1347" s="76"/>
      <c r="D1347" s="76"/>
      <c r="E1347" s="76"/>
      <c r="F1347" s="76"/>
      <c r="G1347" s="76"/>
      <c r="H1347" s="76"/>
      <c r="I1347" s="76"/>
      <c r="J1347" s="76"/>
      <c r="K1347" s="76"/>
      <c r="L1347" s="76"/>
      <c r="M1347" s="76"/>
      <c r="N1347" s="76"/>
      <c r="O1347" s="76"/>
      <c r="P1347" s="76"/>
      <c r="Q1347" s="76"/>
      <c r="V1347" s="76"/>
      <c r="W1347" s="76"/>
    </row>
    <row r="1348" spans="1:23" x14ac:dyDescent="0.25">
      <c r="A1348" s="76"/>
      <c r="B1348" s="76"/>
      <c r="C1348" s="76"/>
      <c r="D1348" s="76"/>
      <c r="E1348" s="76"/>
      <c r="F1348" s="76"/>
      <c r="G1348" s="76"/>
      <c r="H1348" s="76"/>
      <c r="I1348" s="76"/>
      <c r="J1348" s="76"/>
      <c r="K1348" s="76"/>
      <c r="L1348" s="76"/>
      <c r="M1348" s="76"/>
      <c r="N1348" s="76"/>
      <c r="O1348" s="76"/>
      <c r="P1348" s="76"/>
      <c r="Q1348" s="76"/>
      <c r="V1348" s="76"/>
      <c r="W1348" s="76"/>
    </row>
    <row r="1349" spans="1:23" x14ac:dyDescent="0.25">
      <c r="A1349" s="76"/>
      <c r="B1349" s="76"/>
      <c r="C1349" s="76"/>
      <c r="D1349" s="76"/>
      <c r="E1349" s="76"/>
      <c r="F1349" s="76"/>
      <c r="G1349" s="76"/>
      <c r="H1349" s="76"/>
      <c r="I1349" s="76"/>
      <c r="J1349" s="76"/>
      <c r="K1349" s="76"/>
      <c r="L1349" s="76"/>
      <c r="M1349" s="76"/>
      <c r="N1349" s="76"/>
      <c r="O1349" s="76"/>
      <c r="P1349" s="76"/>
      <c r="Q1349" s="76"/>
      <c r="V1349" s="76"/>
      <c r="W1349" s="76"/>
    </row>
    <row r="1350" spans="1:23" x14ac:dyDescent="0.25">
      <c r="A1350" s="76"/>
      <c r="B1350" s="76"/>
      <c r="C1350" s="76"/>
      <c r="D1350" s="76"/>
      <c r="E1350" s="76"/>
      <c r="F1350" s="76"/>
      <c r="G1350" s="76"/>
      <c r="H1350" s="76"/>
      <c r="I1350" s="76"/>
      <c r="J1350" s="76"/>
      <c r="K1350" s="76"/>
      <c r="L1350" s="76"/>
      <c r="M1350" s="76"/>
      <c r="N1350" s="76"/>
      <c r="O1350" s="76"/>
      <c r="P1350" s="76"/>
      <c r="Q1350" s="76"/>
      <c r="V1350" s="76"/>
      <c r="W1350" s="76"/>
    </row>
    <row r="1351" spans="1:23" x14ac:dyDescent="0.25">
      <c r="A1351" s="76"/>
      <c r="B1351" s="76"/>
      <c r="C1351" s="76"/>
      <c r="D1351" s="76"/>
      <c r="E1351" s="76"/>
      <c r="F1351" s="76"/>
      <c r="G1351" s="76"/>
      <c r="H1351" s="76"/>
      <c r="I1351" s="76"/>
      <c r="J1351" s="76"/>
      <c r="K1351" s="76"/>
      <c r="L1351" s="76"/>
      <c r="M1351" s="76"/>
      <c r="N1351" s="76"/>
      <c r="O1351" s="76"/>
      <c r="P1351" s="76"/>
      <c r="Q1351" s="76"/>
      <c r="V1351" s="76"/>
      <c r="W1351" s="76"/>
    </row>
    <row r="1352" spans="1:23" x14ac:dyDescent="0.25">
      <c r="A1352" s="76"/>
      <c r="B1352" s="76"/>
      <c r="C1352" s="76"/>
      <c r="D1352" s="76"/>
      <c r="E1352" s="76"/>
      <c r="F1352" s="76"/>
      <c r="G1352" s="76"/>
      <c r="H1352" s="76"/>
      <c r="I1352" s="76"/>
      <c r="J1352" s="76"/>
      <c r="K1352" s="76"/>
      <c r="L1352" s="76"/>
      <c r="M1352" s="76"/>
      <c r="N1352" s="76"/>
      <c r="O1352" s="76"/>
      <c r="P1352" s="76"/>
      <c r="Q1352" s="76"/>
      <c r="V1352" s="76"/>
      <c r="W1352" s="76"/>
    </row>
    <row r="1353" spans="1:23" x14ac:dyDescent="0.25">
      <c r="A1353" s="76"/>
      <c r="B1353" s="76"/>
      <c r="C1353" s="76"/>
      <c r="D1353" s="76"/>
      <c r="E1353" s="76"/>
      <c r="F1353" s="76"/>
      <c r="G1353" s="76"/>
      <c r="H1353" s="76"/>
      <c r="I1353" s="76"/>
      <c r="J1353" s="76"/>
      <c r="K1353" s="76"/>
      <c r="L1353" s="76"/>
      <c r="M1353" s="76"/>
      <c r="N1353" s="76"/>
      <c r="O1353" s="76"/>
      <c r="P1353" s="76"/>
      <c r="Q1353" s="76"/>
      <c r="V1353" s="76"/>
      <c r="W1353" s="76"/>
    </row>
    <row r="1354" spans="1:23" x14ac:dyDescent="0.25">
      <c r="A1354" s="76"/>
      <c r="B1354" s="76"/>
      <c r="C1354" s="76"/>
      <c r="D1354" s="76"/>
      <c r="E1354" s="76"/>
      <c r="F1354" s="76"/>
      <c r="G1354" s="76"/>
      <c r="H1354" s="76"/>
      <c r="I1354" s="76"/>
      <c r="J1354" s="76"/>
      <c r="K1354" s="76"/>
      <c r="L1354" s="76"/>
      <c r="M1354" s="76"/>
      <c r="N1354" s="76"/>
      <c r="O1354" s="76"/>
      <c r="P1354" s="76"/>
      <c r="Q1354" s="76"/>
      <c r="V1354" s="76"/>
      <c r="W1354" s="76"/>
    </row>
    <row r="1355" spans="1:23" x14ac:dyDescent="0.25">
      <c r="A1355" s="76"/>
      <c r="B1355" s="76"/>
      <c r="C1355" s="76"/>
      <c r="D1355" s="76"/>
      <c r="E1355" s="76"/>
      <c r="F1355" s="76"/>
      <c r="G1355" s="76"/>
      <c r="H1355" s="76"/>
      <c r="I1355" s="76"/>
      <c r="J1355" s="76"/>
      <c r="K1355" s="76"/>
      <c r="L1355" s="76"/>
      <c r="M1355" s="76"/>
      <c r="N1355" s="76"/>
      <c r="O1355" s="76"/>
      <c r="P1355" s="76"/>
      <c r="Q1355" s="76"/>
      <c r="V1355" s="76"/>
      <c r="W1355" s="76"/>
    </row>
    <row r="1356" spans="1:23" x14ac:dyDescent="0.25">
      <c r="A1356" s="76"/>
      <c r="B1356" s="76"/>
      <c r="C1356" s="76"/>
      <c r="D1356" s="76"/>
      <c r="E1356" s="76"/>
      <c r="F1356" s="76"/>
      <c r="G1356" s="76"/>
      <c r="H1356" s="76"/>
      <c r="I1356" s="76"/>
      <c r="J1356" s="76"/>
      <c r="K1356" s="76"/>
      <c r="L1356" s="76"/>
      <c r="M1356" s="76"/>
      <c r="N1356" s="76"/>
      <c r="O1356" s="76"/>
      <c r="P1356" s="76"/>
      <c r="Q1356" s="76"/>
      <c r="V1356" s="76"/>
      <c r="W1356" s="76"/>
    </row>
    <row r="1357" spans="1:23" x14ac:dyDescent="0.25">
      <c r="A1357" s="76"/>
      <c r="B1357" s="76"/>
      <c r="C1357" s="76"/>
      <c r="D1357" s="76"/>
      <c r="E1357" s="76"/>
      <c r="F1357" s="76"/>
      <c r="G1357" s="76"/>
      <c r="H1357" s="76"/>
      <c r="I1357" s="76"/>
      <c r="J1357" s="76"/>
      <c r="K1357" s="76"/>
      <c r="L1357" s="76"/>
      <c r="M1357" s="76"/>
      <c r="N1357" s="76"/>
      <c r="O1357" s="76"/>
      <c r="P1357" s="76"/>
      <c r="Q1357" s="76"/>
      <c r="V1357" s="76"/>
      <c r="W1357" s="76"/>
    </row>
    <row r="1358" spans="1:23" x14ac:dyDescent="0.25">
      <c r="A1358" s="76"/>
      <c r="B1358" s="76"/>
      <c r="C1358" s="76"/>
      <c r="D1358" s="76"/>
      <c r="E1358" s="76"/>
      <c r="F1358" s="76"/>
      <c r="G1358" s="76"/>
      <c r="H1358" s="76"/>
      <c r="I1358" s="76"/>
      <c r="J1358" s="76"/>
      <c r="K1358" s="76"/>
      <c r="L1358" s="76"/>
      <c r="M1358" s="76"/>
      <c r="N1358" s="76"/>
      <c r="O1358" s="76"/>
      <c r="P1358" s="76"/>
      <c r="Q1358" s="76"/>
      <c r="V1358" s="76"/>
      <c r="W1358" s="76"/>
    </row>
    <row r="1359" spans="1:23" x14ac:dyDescent="0.25">
      <c r="A1359" s="76"/>
      <c r="B1359" s="76"/>
      <c r="C1359" s="76"/>
      <c r="D1359" s="76"/>
      <c r="E1359" s="76"/>
      <c r="F1359" s="76"/>
      <c r="G1359" s="76"/>
      <c r="H1359" s="76"/>
      <c r="I1359" s="76"/>
      <c r="J1359" s="76"/>
      <c r="K1359" s="76"/>
      <c r="L1359" s="76"/>
      <c r="M1359" s="76"/>
      <c r="N1359" s="76"/>
      <c r="O1359" s="76"/>
      <c r="P1359" s="76"/>
      <c r="Q1359" s="76"/>
      <c r="V1359" s="76"/>
      <c r="W1359" s="76"/>
    </row>
    <row r="1360" spans="1:23" x14ac:dyDescent="0.25">
      <c r="A1360" s="76"/>
      <c r="B1360" s="76"/>
      <c r="C1360" s="76"/>
      <c r="D1360" s="76"/>
      <c r="E1360" s="76"/>
      <c r="F1360" s="76"/>
      <c r="G1360" s="76"/>
      <c r="H1360" s="76"/>
      <c r="I1360" s="76"/>
      <c r="J1360" s="76"/>
      <c r="K1360" s="76"/>
      <c r="L1360" s="76"/>
      <c r="M1360" s="76"/>
      <c r="N1360" s="76"/>
      <c r="O1360" s="76"/>
      <c r="P1360" s="76"/>
      <c r="Q1360" s="76"/>
      <c r="V1360" s="76"/>
      <c r="W1360" s="76"/>
    </row>
    <row r="1361" spans="1:23" x14ac:dyDescent="0.25">
      <c r="A1361" s="76"/>
      <c r="B1361" s="76"/>
      <c r="C1361" s="76"/>
      <c r="D1361" s="76"/>
      <c r="E1361" s="76"/>
      <c r="F1361" s="76"/>
      <c r="G1361" s="76"/>
      <c r="H1361" s="76"/>
      <c r="I1361" s="76"/>
      <c r="J1361" s="76"/>
      <c r="K1361" s="76"/>
      <c r="L1361" s="76"/>
      <c r="M1361" s="76"/>
      <c r="N1361" s="76"/>
      <c r="O1361" s="76"/>
      <c r="P1361" s="76"/>
      <c r="Q1361" s="76"/>
      <c r="V1361" s="76"/>
      <c r="W1361" s="76"/>
    </row>
    <row r="1362" spans="1:23" x14ac:dyDescent="0.25">
      <c r="A1362" s="76"/>
      <c r="B1362" s="76"/>
      <c r="C1362" s="76"/>
      <c r="D1362" s="76"/>
      <c r="E1362" s="76"/>
      <c r="F1362" s="76"/>
      <c r="G1362" s="76"/>
      <c r="H1362" s="76"/>
      <c r="I1362" s="76"/>
      <c r="J1362" s="76"/>
      <c r="K1362" s="76"/>
      <c r="L1362" s="76"/>
      <c r="M1362" s="76"/>
      <c r="N1362" s="76"/>
      <c r="O1362" s="76"/>
      <c r="P1362" s="76"/>
      <c r="Q1362" s="76"/>
      <c r="V1362" s="76"/>
      <c r="W1362" s="76"/>
    </row>
    <row r="1363" spans="1:23" x14ac:dyDescent="0.25">
      <c r="A1363" s="76"/>
      <c r="B1363" s="76"/>
      <c r="C1363" s="76"/>
      <c r="D1363" s="76"/>
      <c r="E1363" s="76"/>
      <c r="F1363" s="76"/>
      <c r="G1363" s="76"/>
      <c r="H1363" s="76"/>
      <c r="I1363" s="76"/>
      <c r="J1363" s="76"/>
      <c r="K1363" s="76"/>
      <c r="L1363" s="76"/>
      <c r="M1363" s="76"/>
      <c r="N1363" s="76"/>
      <c r="O1363" s="76"/>
      <c r="P1363" s="76"/>
      <c r="Q1363" s="76"/>
      <c r="V1363" s="76"/>
      <c r="W1363" s="76"/>
    </row>
    <row r="1364" spans="1:23" x14ac:dyDescent="0.25">
      <c r="A1364" s="76"/>
      <c r="B1364" s="76"/>
      <c r="C1364" s="76"/>
      <c r="D1364" s="76"/>
      <c r="E1364" s="76"/>
      <c r="F1364" s="76"/>
      <c r="G1364" s="76"/>
      <c r="H1364" s="76"/>
      <c r="I1364" s="76"/>
      <c r="J1364" s="76"/>
      <c r="K1364" s="76"/>
      <c r="L1364" s="76"/>
      <c r="M1364" s="76"/>
      <c r="N1364" s="76"/>
      <c r="O1364" s="76"/>
      <c r="P1364" s="76"/>
      <c r="Q1364" s="76"/>
      <c r="V1364" s="76"/>
      <c r="W1364" s="76"/>
    </row>
    <row r="1365" spans="1:23" x14ac:dyDescent="0.25">
      <c r="A1365" s="76"/>
      <c r="B1365" s="76"/>
      <c r="C1365" s="76"/>
      <c r="D1365" s="76"/>
      <c r="E1365" s="76"/>
      <c r="F1365" s="76"/>
      <c r="G1365" s="76"/>
      <c r="H1365" s="76"/>
      <c r="I1365" s="76"/>
      <c r="J1365" s="76"/>
      <c r="K1365" s="76"/>
      <c r="L1365" s="76"/>
      <c r="M1365" s="76"/>
      <c r="N1365" s="76"/>
      <c r="O1365" s="76"/>
      <c r="P1365" s="76"/>
      <c r="Q1365" s="76"/>
      <c r="V1365" s="76"/>
      <c r="W1365" s="76"/>
    </row>
    <row r="1366" spans="1:23" x14ac:dyDescent="0.25">
      <c r="A1366" s="76"/>
      <c r="B1366" s="76"/>
      <c r="C1366" s="76"/>
      <c r="D1366" s="76"/>
      <c r="E1366" s="76"/>
      <c r="F1366" s="76"/>
      <c r="G1366" s="76"/>
      <c r="H1366" s="76"/>
      <c r="I1366" s="76"/>
      <c r="J1366" s="76"/>
      <c r="K1366" s="76"/>
      <c r="L1366" s="76"/>
      <c r="M1366" s="76"/>
      <c r="N1366" s="76"/>
      <c r="O1366" s="76"/>
      <c r="P1366" s="76"/>
      <c r="Q1366" s="76"/>
      <c r="V1366" s="76"/>
      <c r="W1366" s="76"/>
    </row>
    <row r="1367" spans="1:23" x14ac:dyDescent="0.25">
      <c r="A1367" s="76"/>
      <c r="B1367" s="76"/>
      <c r="C1367" s="76"/>
      <c r="D1367" s="76"/>
      <c r="E1367" s="76"/>
      <c r="F1367" s="76"/>
      <c r="G1367" s="76"/>
      <c r="H1367" s="76"/>
      <c r="I1367" s="76"/>
      <c r="J1367" s="76"/>
      <c r="K1367" s="76"/>
      <c r="L1367" s="76"/>
      <c r="M1367" s="76"/>
      <c r="N1367" s="76"/>
      <c r="O1367" s="76"/>
      <c r="P1367" s="76"/>
      <c r="Q1367" s="76"/>
      <c r="V1367" s="76"/>
      <c r="W1367" s="76"/>
    </row>
    <row r="1368" spans="1:23" x14ac:dyDescent="0.25">
      <c r="A1368" s="76"/>
      <c r="B1368" s="76"/>
      <c r="C1368" s="76"/>
      <c r="D1368" s="76"/>
      <c r="E1368" s="76"/>
      <c r="F1368" s="76"/>
      <c r="G1368" s="76"/>
      <c r="H1368" s="76"/>
      <c r="I1368" s="76"/>
      <c r="J1368" s="76"/>
      <c r="K1368" s="76"/>
      <c r="L1368" s="76"/>
      <c r="M1368" s="76"/>
      <c r="N1368" s="76"/>
      <c r="O1368" s="76"/>
      <c r="P1368" s="76"/>
      <c r="Q1368" s="76"/>
      <c r="V1368" s="76"/>
      <c r="W1368" s="76"/>
    </row>
    <row r="1369" spans="1:23" x14ac:dyDescent="0.25">
      <c r="A1369" s="76"/>
      <c r="B1369" s="76"/>
      <c r="C1369" s="76"/>
      <c r="D1369" s="76"/>
      <c r="E1369" s="76"/>
      <c r="F1369" s="76"/>
      <c r="G1369" s="76"/>
      <c r="H1369" s="76"/>
      <c r="I1369" s="76"/>
      <c r="J1369" s="76"/>
      <c r="K1369" s="76"/>
      <c r="L1369" s="76"/>
      <c r="M1369" s="76"/>
      <c r="N1369" s="76"/>
      <c r="O1369" s="76"/>
      <c r="P1369" s="76"/>
      <c r="Q1369" s="76"/>
      <c r="V1369" s="76"/>
      <c r="W1369" s="76"/>
    </row>
    <row r="1370" spans="1:23" x14ac:dyDescent="0.25">
      <c r="A1370" s="76"/>
      <c r="B1370" s="76"/>
      <c r="C1370" s="76"/>
      <c r="D1370" s="76"/>
      <c r="E1370" s="76"/>
      <c r="F1370" s="76"/>
      <c r="G1370" s="76"/>
      <c r="H1370" s="76"/>
      <c r="I1370" s="76"/>
      <c r="J1370" s="76"/>
      <c r="K1370" s="76"/>
      <c r="L1370" s="76"/>
      <c r="M1370" s="76"/>
      <c r="N1370" s="76"/>
      <c r="O1370" s="76"/>
      <c r="P1370" s="76"/>
      <c r="Q1370" s="76"/>
      <c r="V1370" s="76"/>
      <c r="W1370" s="76"/>
    </row>
    <row r="1371" spans="1:23" x14ac:dyDescent="0.25">
      <c r="A1371" s="76"/>
      <c r="B1371" s="76"/>
      <c r="C1371" s="76"/>
      <c r="D1371" s="76"/>
      <c r="E1371" s="76"/>
      <c r="F1371" s="76"/>
      <c r="G1371" s="76"/>
      <c r="H1371" s="76"/>
      <c r="I1371" s="76"/>
      <c r="J1371" s="76"/>
      <c r="K1371" s="76"/>
      <c r="L1371" s="76"/>
      <c r="M1371" s="76"/>
      <c r="N1371" s="76"/>
      <c r="O1371" s="76"/>
      <c r="P1371" s="76"/>
      <c r="Q1371" s="76"/>
      <c r="V1371" s="76"/>
      <c r="W1371" s="76"/>
    </row>
    <row r="1372" spans="1:23" x14ac:dyDescent="0.25">
      <c r="A1372" s="76"/>
      <c r="B1372" s="76"/>
      <c r="C1372" s="76"/>
      <c r="D1372" s="76"/>
      <c r="E1372" s="76"/>
      <c r="F1372" s="76"/>
      <c r="G1372" s="76"/>
      <c r="H1372" s="76"/>
      <c r="I1372" s="76"/>
      <c r="J1372" s="76"/>
      <c r="K1372" s="76"/>
      <c r="L1372" s="76"/>
      <c r="M1372" s="76"/>
      <c r="N1372" s="76"/>
      <c r="O1372" s="76"/>
      <c r="P1372" s="76"/>
      <c r="Q1372" s="76"/>
      <c r="V1372" s="76"/>
      <c r="W1372" s="76"/>
    </row>
    <row r="1373" spans="1:23" x14ac:dyDescent="0.25">
      <c r="A1373" s="76"/>
      <c r="B1373" s="76"/>
      <c r="C1373" s="76"/>
      <c r="D1373" s="76"/>
      <c r="E1373" s="76"/>
      <c r="F1373" s="76"/>
      <c r="G1373" s="76"/>
      <c r="H1373" s="76"/>
      <c r="I1373" s="76"/>
      <c r="J1373" s="76"/>
      <c r="K1373" s="76"/>
      <c r="L1373" s="76"/>
      <c r="M1373" s="76"/>
      <c r="N1373" s="76"/>
      <c r="O1373" s="76"/>
      <c r="P1373" s="76"/>
      <c r="Q1373" s="76"/>
      <c r="V1373" s="76"/>
      <c r="W1373" s="76"/>
    </row>
    <row r="1374" spans="1:23" x14ac:dyDescent="0.25">
      <c r="A1374" s="76"/>
      <c r="B1374" s="76"/>
      <c r="C1374" s="76"/>
      <c r="D1374" s="76"/>
      <c r="E1374" s="76"/>
      <c r="F1374" s="76"/>
      <c r="G1374" s="76"/>
      <c r="H1374" s="76"/>
      <c r="I1374" s="76"/>
      <c r="J1374" s="76"/>
      <c r="K1374" s="76"/>
      <c r="L1374" s="76"/>
      <c r="M1374" s="76"/>
      <c r="N1374" s="76"/>
      <c r="O1374" s="76"/>
      <c r="P1374" s="76"/>
      <c r="Q1374" s="76"/>
      <c r="V1374" s="76"/>
      <c r="W1374" s="76"/>
    </row>
    <row r="1375" spans="1:23" x14ac:dyDescent="0.25">
      <c r="A1375" s="76"/>
      <c r="B1375" s="76"/>
      <c r="C1375" s="76"/>
      <c r="D1375" s="76"/>
      <c r="E1375" s="76"/>
      <c r="F1375" s="76"/>
      <c r="G1375" s="76"/>
      <c r="H1375" s="76"/>
      <c r="I1375" s="76"/>
      <c r="J1375" s="76"/>
      <c r="K1375" s="76"/>
      <c r="L1375" s="76"/>
      <c r="M1375" s="76"/>
      <c r="N1375" s="76"/>
      <c r="O1375" s="76"/>
      <c r="P1375" s="76"/>
      <c r="Q1375" s="76"/>
      <c r="V1375" s="76"/>
      <c r="W1375" s="76"/>
    </row>
    <row r="1376" spans="1:23" x14ac:dyDescent="0.25">
      <c r="A1376" s="76"/>
      <c r="B1376" s="76"/>
      <c r="C1376" s="76"/>
      <c r="D1376" s="76"/>
      <c r="E1376" s="76"/>
      <c r="F1376" s="76"/>
      <c r="G1376" s="76"/>
      <c r="H1376" s="76"/>
      <c r="I1376" s="76"/>
      <c r="J1376" s="76"/>
      <c r="K1376" s="76"/>
      <c r="L1376" s="76"/>
      <c r="M1376" s="76"/>
      <c r="N1376" s="76"/>
      <c r="O1376" s="76"/>
      <c r="P1376" s="76"/>
      <c r="Q1376" s="76"/>
      <c r="V1376" s="76"/>
      <c r="W1376" s="76"/>
    </row>
    <row r="1377" spans="1:23" x14ac:dyDescent="0.25">
      <c r="A1377" s="76"/>
      <c r="B1377" s="76"/>
      <c r="C1377" s="76"/>
      <c r="D1377" s="76"/>
      <c r="E1377" s="76"/>
      <c r="F1377" s="76"/>
      <c r="G1377" s="76"/>
      <c r="H1377" s="76"/>
      <c r="I1377" s="76"/>
      <c r="J1377" s="76"/>
      <c r="K1377" s="76"/>
      <c r="L1377" s="76"/>
      <c r="M1377" s="76"/>
      <c r="N1377" s="76"/>
      <c r="O1377" s="76"/>
      <c r="P1377" s="76"/>
      <c r="Q1377" s="76"/>
      <c r="V1377" s="76"/>
      <c r="W1377" s="76"/>
    </row>
    <row r="1378" spans="1:23" x14ac:dyDescent="0.25">
      <c r="A1378" s="76"/>
      <c r="B1378" s="76"/>
      <c r="C1378" s="76"/>
      <c r="D1378" s="76"/>
      <c r="E1378" s="76"/>
      <c r="F1378" s="76"/>
      <c r="G1378" s="76"/>
      <c r="H1378" s="76"/>
      <c r="I1378" s="76"/>
      <c r="J1378" s="76"/>
      <c r="K1378" s="76"/>
      <c r="L1378" s="76"/>
      <c r="M1378" s="76"/>
      <c r="N1378" s="76"/>
      <c r="O1378" s="76"/>
      <c r="P1378" s="76"/>
      <c r="Q1378" s="76"/>
      <c r="V1378" s="76"/>
      <c r="W1378" s="76"/>
    </row>
    <row r="1379" spans="1:23" x14ac:dyDescent="0.25">
      <c r="A1379" s="76"/>
      <c r="B1379" s="76"/>
      <c r="C1379" s="76"/>
      <c r="D1379" s="76"/>
      <c r="E1379" s="76"/>
      <c r="F1379" s="76"/>
      <c r="G1379" s="76"/>
      <c r="H1379" s="76"/>
      <c r="I1379" s="76"/>
      <c r="J1379" s="76"/>
      <c r="K1379" s="76"/>
      <c r="L1379" s="76"/>
      <c r="M1379" s="76"/>
      <c r="N1379" s="76"/>
      <c r="O1379" s="76"/>
      <c r="P1379" s="76"/>
      <c r="Q1379" s="76"/>
      <c r="V1379" s="76"/>
      <c r="W1379" s="76"/>
    </row>
    <row r="1380" spans="1:23" x14ac:dyDescent="0.25">
      <c r="A1380" s="76"/>
      <c r="B1380" s="76"/>
      <c r="C1380" s="76"/>
      <c r="D1380" s="76"/>
      <c r="E1380" s="76"/>
      <c r="F1380" s="76"/>
      <c r="G1380" s="76"/>
      <c r="H1380" s="76"/>
      <c r="I1380" s="76"/>
      <c r="J1380" s="76"/>
      <c r="K1380" s="76"/>
      <c r="L1380" s="76"/>
      <c r="M1380" s="76"/>
      <c r="N1380" s="76"/>
      <c r="O1380" s="76"/>
      <c r="P1380" s="76"/>
      <c r="Q1380" s="76"/>
      <c r="V1380" s="76"/>
      <c r="W1380" s="76"/>
    </row>
    <row r="1381" spans="1:23" x14ac:dyDescent="0.25">
      <c r="A1381" s="76"/>
      <c r="B1381" s="76"/>
      <c r="C1381" s="76"/>
      <c r="D1381" s="76"/>
      <c r="E1381" s="76"/>
      <c r="F1381" s="76"/>
      <c r="G1381" s="76"/>
      <c r="H1381" s="76"/>
      <c r="I1381" s="76"/>
      <c r="J1381" s="76"/>
      <c r="K1381" s="76"/>
      <c r="L1381" s="76"/>
      <c r="M1381" s="76"/>
      <c r="N1381" s="76"/>
      <c r="O1381" s="76"/>
      <c r="P1381" s="76"/>
      <c r="Q1381" s="76"/>
      <c r="V1381" s="76"/>
      <c r="W1381" s="76"/>
    </row>
    <row r="1382" spans="1:23" x14ac:dyDescent="0.25">
      <c r="A1382" s="76"/>
      <c r="B1382" s="76"/>
      <c r="C1382" s="76"/>
      <c r="D1382" s="76"/>
      <c r="E1382" s="76"/>
      <c r="F1382" s="76"/>
      <c r="G1382" s="76"/>
      <c r="H1382" s="76"/>
      <c r="I1382" s="76"/>
      <c r="J1382" s="76"/>
      <c r="K1382" s="76"/>
      <c r="L1382" s="76"/>
      <c r="M1382" s="76"/>
      <c r="N1382" s="76"/>
      <c r="O1382" s="76"/>
      <c r="P1382" s="76"/>
      <c r="Q1382" s="76"/>
      <c r="V1382" s="76"/>
      <c r="W1382" s="76"/>
    </row>
    <row r="1383" spans="1:23" x14ac:dyDescent="0.25">
      <c r="A1383" s="76"/>
      <c r="B1383" s="76"/>
      <c r="C1383" s="76"/>
      <c r="D1383" s="76"/>
      <c r="E1383" s="76"/>
      <c r="F1383" s="76"/>
      <c r="G1383" s="76"/>
      <c r="H1383" s="76"/>
      <c r="I1383" s="76"/>
      <c r="J1383" s="76"/>
      <c r="K1383" s="76"/>
      <c r="L1383" s="76"/>
      <c r="M1383" s="76"/>
      <c r="N1383" s="76"/>
      <c r="O1383" s="76"/>
      <c r="P1383" s="76"/>
      <c r="Q1383" s="76"/>
      <c r="V1383" s="76"/>
      <c r="W1383" s="76"/>
    </row>
    <row r="1384" spans="1:23" x14ac:dyDescent="0.25">
      <c r="A1384" s="76"/>
      <c r="B1384" s="76"/>
      <c r="C1384" s="76"/>
      <c r="D1384" s="76"/>
      <c r="E1384" s="76"/>
      <c r="F1384" s="76"/>
      <c r="G1384" s="76"/>
      <c r="H1384" s="76"/>
      <c r="I1384" s="76"/>
      <c r="J1384" s="76"/>
      <c r="K1384" s="76"/>
      <c r="L1384" s="76"/>
      <c r="M1384" s="76"/>
      <c r="N1384" s="76"/>
      <c r="O1384" s="76"/>
      <c r="P1384" s="76"/>
      <c r="Q1384" s="76"/>
      <c r="V1384" s="76"/>
      <c r="W1384" s="76"/>
    </row>
    <row r="1385" spans="1:23" x14ac:dyDescent="0.25">
      <c r="A1385" s="76"/>
      <c r="B1385" s="76"/>
      <c r="C1385" s="76"/>
      <c r="D1385" s="76"/>
      <c r="E1385" s="76"/>
      <c r="F1385" s="76"/>
      <c r="G1385" s="76"/>
      <c r="H1385" s="76"/>
      <c r="I1385" s="76"/>
      <c r="J1385" s="76"/>
      <c r="K1385" s="76"/>
      <c r="L1385" s="76"/>
      <c r="M1385" s="76"/>
      <c r="N1385" s="76"/>
      <c r="O1385" s="76"/>
      <c r="P1385" s="76"/>
      <c r="Q1385" s="76"/>
      <c r="V1385" s="76"/>
      <c r="W1385" s="76"/>
    </row>
    <row r="1386" spans="1:23" x14ac:dyDescent="0.25">
      <c r="A1386" s="76"/>
      <c r="B1386" s="76"/>
      <c r="C1386" s="76"/>
      <c r="D1386" s="76"/>
      <c r="E1386" s="76"/>
      <c r="F1386" s="76"/>
      <c r="G1386" s="76"/>
      <c r="H1386" s="76"/>
      <c r="I1386" s="76"/>
      <c r="J1386" s="76"/>
      <c r="K1386" s="76"/>
      <c r="L1386" s="76"/>
      <c r="M1386" s="76"/>
      <c r="N1386" s="76"/>
      <c r="O1386" s="76"/>
      <c r="P1386" s="76"/>
      <c r="Q1386" s="76"/>
      <c r="V1386" s="76"/>
      <c r="W1386" s="76"/>
    </row>
    <row r="1387" spans="1:23" x14ac:dyDescent="0.25">
      <c r="A1387" s="76"/>
      <c r="B1387" s="76"/>
      <c r="C1387" s="76"/>
      <c r="D1387" s="76"/>
      <c r="E1387" s="76"/>
      <c r="F1387" s="76"/>
      <c r="G1387" s="76"/>
      <c r="H1387" s="76"/>
      <c r="I1387" s="76"/>
      <c r="J1387" s="76"/>
      <c r="K1387" s="76"/>
      <c r="L1387" s="76"/>
      <c r="M1387" s="76"/>
      <c r="N1387" s="76"/>
      <c r="O1387" s="76"/>
      <c r="P1387" s="76"/>
      <c r="Q1387" s="76"/>
      <c r="V1387" s="76"/>
      <c r="W1387" s="76"/>
    </row>
    <row r="1388" spans="1:23" x14ac:dyDescent="0.25">
      <c r="A1388" s="76"/>
      <c r="B1388" s="76"/>
      <c r="C1388" s="76"/>
      <c r="D1388" s="76"/>
      <c r="E1388" s="76"/>
      <c r="F1388" s="76"/>
      <c r="G1388" s="76"/>
      <c r="H1388" s="76"/>
      <c r="I1388" s="76"/>
      <c r="J1388" s="76"/>
      <c r="K1388" s="76"/>
      <c r="L1388" s="76"/>
      <c r="M1388" s="76"/>
      <c r="N1388" s="76"/>
      <c r="O1388" s="76"/>
      <c r="P1388" s="76"/>
      <c r="Q1388" s="76"/>
      <c r="V1388" s="76"/>
      <c r="W1388" s="76"/>
    </row>
    <row r="1389" spans="1:23" x14ac:dyDescent="0.25">
      <c r="A1389" s="76"/>
      <c r="B1389" s="76"/>
      <c r="C1389" s="76"/>
      <c r="D1389" s="76"/>
      <c r="E1389" s="76"/>
      <c r="F1389" s="76"/>
      <c r="G1389" s="76"/>
      <c r="H1389" s="76"/>
      <c r="I1389" s="76"/>
      <c r="J1389" s="76"/>
      <c r="K1389" s="76"/>
      <c r="L1389" s="76"/>
      <c r="M1389" s="76"/>
      <c r="N1389" s="76"/>
      <c r="O1389" s="76"/>
      <c r="P1389" s="76"/>
      <c r="Q1389" s="76"/>
      <c r="V1389" s="76"/>
      <c r="W1389" s="76"/>
    </row>
    <row r="1390" spans="1:23" x14ac:dyDescent="0.25">
      <c r="A1390" s="76"/>
      <c r="B1390" s="76"/>
      <c r="C1390" s="76"/>
      <c r="D1390" s="76"/>
      <c r="E1390" s="76"/>
      <c r="F1390" s="76"/>
      <c r="G1390" s="76"/>
      <c r="H1390" s="76"/>
      <c r="I1390" s="76"/>
      <c r="J1390" s="76"/>
      <c r="K1390" s="76"/>
      <c r="L1390" s="76"/>
      <c r="M1390" s="76"/>
      <c r="N1390" s="76"/>
      <c r="O1390" s="76"/>
      <c r="P1390" s="76"/>
      <c r="Q1390" s="76"/>
      <c r="V1390" s="76"/>
      <c r="W1390" s="76"/>
    </row>
    <row r="1391" spans="1:23" x14ac:dyDescent="0.25">
      <c r="A1391" s="76"/>
      <c r="B1391" s="76"/>
      <c r="C1391" s="76"/>
      <c r="D1391" s="76"/>
      <c r="E1391" s="76"/>
      <c r="F1391" s="76"/>
      <c r="G1391" s="76"/>
      <c r="H1391" s="76"/>
      <c r="I1391" s="76"/>
      <c r="J1391" s="76"/>
      <c r="K1391" s="76"/>
      <c r="L1391" s="76"/>
      <c r="M1391" s="76"/>
      <c r="N1391" s="76"/>
      <c r="O1391" s="76"/>
      <c r="P1391" s="76"/>
      <c r="Q1391" s="76"/>
      <c r="V1391" s="76"/>
      <c r="W1391" s="76"/>
    </row>
    <row r="1392" spans="1:23" x14ac:dyDescent="0.25">
      <c r="A1392" s="76"/>
      <c r="B1392" s="76"/>
      <c r="C1392" s="76"/>
      <c r="D1392" s="76"/>
      <c r="E1392" s="76"/>
      <c r="F1392" s="76"/>
      <c r="G1392" s="76"/>
      <c r="H1392" s="76"/>
      <c r="I1392" s="76"/>
      <c r="J1392" s="76"/>
      <c r="K1392" s="76"/>
      <c r="L1392" s="76"/>
      <c r="M1392" s="76"/>
      <c r="N1392" s="76"/>
      <c r="O1392" s="76"/>
      <c r="P1392" s="76"/>
      <c r="Q1392" s="76"/>
      <c r="V1392" s="76"/>
      <c r="W1392" s="76"/>
    </row>
    <row r="1393" spans="1:23" x14ac:dyDescent="0.25">
      <c r="A1393" s="76"/>
      <c r="B1393" s="76"/>
      <c r="C1393" s="76"/>
      <c r="D1393" s="76"/>
      <c r="E1393" s="76"/>
      <c r="F1393" s="76"/>
      <c r="G1393" s="76"/>
      <c r="H1393" s="76"/>
      <c r="I1393" s="76"/>
      <c r="J1393" s="76"/>
      <c r="K1393" s="76"/>
      <c r="L1393" s="76"/>
      <c r="M1393" s="76"/>
      <c r="N1393" s="76"/>
      <c r="O1393" s="76"/>
      <c r="P1393" s="76"/>
      <c r="Q1393" s="76"/>
      <c r="V1393" s="76"/>
      <c r="W1393" s="76"/>
    </row>
    <row r="1394" spans="1:23" x14ac:dyDescent="0.25">
      <c r="A1394" s="76"/>
      <c r="B1394" s="76"/>
      <c r="C1394" s="76"/>
      <c r="D1394" s="76"/>
      <c r="E1394" s="76"/>
      <c r="F1394" s="76"/>
      <c r="G1394" s="76"/>
      <c r="H1394" s="76"/>
      <c r="I1394" s="76"/>
      <c r="J1394" s="76"/>
      <c r="K1394" s="76"/>
      <c r="L1394" s="76"/>
      <c r="M1394" s="76"/>
      <c r="N1394" s="76"/>
      <c r="O1394" s="76"/>
      <c r="P1394" s="76"/>
      <c r="Q1394" s="76"/>
      <c r="V1394" s="76"/>
      <c r="W1394" s="76"/>
    </row>
    <row r="1395" spans="1:23" x14ac:dyDescent="0.25">
      <c r="A1395" s="76"/>
      <c r="B1395" s="76"/>
      <c r="C1395" s="76"/>
      <c r="D1395" s="76"/>
      <c r="E1395" s="76"/>
      <c r="F1395" s="76"/>
      <c r="G1395" s="76"/>
      <c r="H1395" s="76"/>
      <c r="I1395" s="76"/>
      <c r="J1395" s="76"/>
      <c r="K1395" s="76"/>
      <c r="L1395" s="76"/>
      <c r="M1395" s="76"/>
      <c r="N1395" s="76"/>
      <c r="O1395" s="76"/>
      <c r="P1395" s="76"/>
      <c r="Q1395" s="76"/>
      <c r="V1395" s="76"/>
      <c r="W1395" s="76"/>
    </row>
    <row r="1396" spans="1:23" x14ac:dyDescent="0.25">
      <c r="A1396" s="76"/>
      <c r="B1396" s="76"/>
      <c r="C1396" s="76"/>
      <c r="D1396" s="76"/>
      <c r="E1396" s="76"/>
      <c r="F1396" s="76"/>
      <c r="G1396" s="76"/>
      <c r="H1396" s="76"/>
      <c r="I1396" s="76"/>
      <c r="J1396" s="76"/>
      <c r="K1396" s="76"/>
      <c r="L1396" s="76"/>
      <c r="M1396" s="76"/>
      <c r="N1396" s="76"/>
      <c r="O1396" s="76"/>
      <c r="P1396" s="76"/>
      <c r="Q1396" s="76"/>
      <c r="V1396" s="76"/>
      <c r="W1396" s="76"/>
    </row>
    <row r="1397" spans="1:23" x14ac:dyDescent="0.25">
      <c r="A1397" s="76"/>
      <c r="B1397" s="76"/>
      <c r="C1397" s="76"/>
      <c r="D1397" s="76"/>
      <c r="E1397" s="76"/>
      <c r="F1397" s="76"/>
      <c r="G1397" s="76"/>
      <c r="H1397" s="76"/>
      <c r="I1397" s="76"/>
      <c r="J1397" s="76"/>
      <c r="K1397" s="76"/>
      <c r="L1397" s="76"/>
      <c r="M1397" s="76"/>
      <c r="N1397" s="76"/>
      <c r="O1397" s="76"/>
      <c r="P1397" s="76"/>
      <c r="Q1397" s="76"/>
      <c r="V1397" s="76"/>
      <c r="W1397" s="76"/>
    </row>
    <row r="1398" spans="1:23" x14ac:dyDescent="0.25">
      <c r="A1398" s="76"/>
      <c r="B1398" s="76"/>
      <c r="C1398" s="76"/>
      <c r="D1398" s="76"/>
      <c r="E1398" s="76"/>
      <c r="F1398" s="76"/>
      <c r="G1398" s="76"/>
      <c r="H1398" s="76"/>
      <c r="I1398" s="76"/>
      <c r="J1398" s="76"/>
      <c r="K1398" s="76"/>
      <c r="L1398" s="76"/>
      <c r="M1398" s="76"/>
      <c r="N1398" s="76"/>
      <c r="O1398" s="76"/>
      <c r="P1398" s="76"/>
      <c r="Q1398" s="76"/>
      <c r="V1398" s="76"/>
      <c r="W1398" s="76"/>
    </row>
    <row r="1399" spans="1:23" x14ac:dyDescent="0.25">
      <c r="A1399" s="76"/>
      <c r="B1399" s="76"/>
      <c r="C1399" s="76"/>
      <c r="D1399" s="76"/>
      <c r="E1399" s="76"/>
      <c r="F1399" s="76"/>
      <c r="G1399" s="76"/>
      <c r="H1399" s="76"/>
      <c r="I1399" s="76"/>
      <c r="J1399" s="76"/>
      <c r="K1399" s="76"/>
      <c r="L1399" s="76"/>
      <c r="M1399" s="76"/>
      <c r="N1399" s="76"/>
      <c r="O1399" s="76"/>
      <c r="P1399" s="76"/>
      <c r="Q1399" s="76"/>
      <c r="V1399" s="76"/>
      <c r="W1399" s="76"/>
    </row>
    <row r="1400" spans="1:23" x14ac:dyDescent="0.25">
      <c r="A1400" s="76"/>
      <c r="B1400" s="76"/>
      <c r="C1400" s="76"/>
      <c r="D1400" s="76"/>
      <c r="E1400" s="76"/>
      <c r="F1400" s="76"/>
      <c r="G1400" s="76"/>
      <c r="H1400" s="76"/>
      <c r="I1400" s="76"/>
      <c r="J1400" s="76"/>
      <c r="K1400" s="76"/>
      <c r="L1400" s="76"/>
      <c r="M1400" s="76"/>
      <c r="N1400" s="76"/>
      <c r="O1400" s="76"/>
      <c r="P1400" s="76"/>
      <c r="Q1400" s="76"/>
      <c r="V1400" s="76"/>
      <c r="W1400" s="76"/>
    </row>
    <row r="1401" spans="1:23" x14ac:dyDescent="0.25">
      <c r="A1401" s="76"/>
      <c r="B1401" s="76"/>
      <c r="C1401" s="76"/>
      <c r="D1401" s="76"/>
      <c r="E1401" s="76"/>
      <c r="F1401" s="76"/>
      <c r="G1401" s="76"/>
      <c r="H1401" s="76"/>
      <c r="I1401" s="76"/>
      <c r="J1401" s="76"/>
      <c r="K1401" s="76"/>
      <c r="L1401" s="76"/>
      <c r="M1401" s="76"/>
      <c r="N1401" s="76"/>
      <c r="O1401" s="76"/>
      <c r="P1401" s="76"/>
      <c r="Q1401" s="76"/>
      <c r="V1401" s="76"/>
      <c r="W1401" s="76"/>
    </row>
    <row r="1402" spans="1:23" x14ac:dyDescent="0.25">
      <c r="A1402" s="76"/>
      <c r="B1402" s="76"/>
      <c r="C1402" s="76"/>
      <c r="D1402" s="76"/>
      <c r="E1402" s="76"/>
      <c r="F1402" s="76"/>
      <c r="G1402" s="76"/>
      <c r="H1402" s="76"/>
      <c r="I1402" s="76"/>
      <c r="J1402" s="76"/>
      <c r="K1402" s="76"/>
      <c r="L1402" s="76"/>
      <c r="M1402" s="76"/>
      <c r="N1402" s="76"/>
      <c r="O1402" s="76"/>
      <c r="P1402" s="76"/>
      <c r="Q1402" s="76"/>
      <c r="V1402" s="76"/>
      <c r="W1402" s="76"/>
    </row>
    <row r="1403" spans="1:23" x14ac:dyDescent="0.25">
      <c r="A1403" s="76"/>
      <c r="B1403" s="76"/>
      <c r="C1403" s="76"/>
      <c r="D1403" s="76"/>
      <c r="E1403" s="76"/>
      <c r="F1403" s="76"/>
      <c r="G1403" s="76"/>
      <c r="H1403" s="76"/>
      <c r="I1403" s="76"/>
      <c r="J1403" s="76"/>
      <c r="K1403" s="76"/>
      <c r="L1403" s="76"/>
      <c r="M1403" s="76"/>
      <c r="N1403" s="76"/>
      <c r="O1403" s="76"/>
      <c r="P1403" s="76"/>
      <c r="Q1403" s="76"/>
      <c r="V1403" s="76"/>
      <c r="W1403" s="76"/>
    </row>
    <row r="1404" spans="1:23" x14ac:dyDescent="0.25">
      <c r="A1404" s="76"/>
      <c r="B1404" s="76"/>
      <c r="C1404" s="76"/>
      <c r="D1404" s="76"/>
      <c r="E1404" s="76"/>
      <c r="F1404" s="76"/>
      <c r="G1404" s="76"/>
      <c r="H1404" s="76"/>
      <c r="I1404" s="76"/>
      <c r="J1404" s="76"/>
      <c r="K1404" s="76"/>
      <c r="L1404" s="76"/>
      <c r="M1404" s="76"/>
      <c r="N1404" s="76"/>
      <c r="O1404" s="76"/>
      <c r="P1404" s="76"/>
      <c r="Q1404" s="76"/>
      <c r="V1404" s="76"/>
      <c r="W1404" s="76"/>
    </row>
    <row r="1405" spans="1:23" x14ac:dyDescent="0.25">
      <c r="A1405" s="76"/>
      <c r="B1405" s="76"/>
      <c r="C1405" s="76"/>
      <c r="D1405" s="76"/>
      <c r="E1405" s="76"/>
      <c r="F1405" s="76"/>
      <c r="G1405" s="76"/>
      <c r="H1405" s="76"/>
      <c r="I1405" s="76"/>
      <c r="J1405" s="76"/>
      <c r="K1405" s="76"/>
      <c r="L1405" s="76"/>
      <c r="M1405" s="76"/>
      <c r="N1405" s="76"/>
      <c r="O1405" s="76"/>
      <c r="P1405" s="76"/>
      <c r="Q1405" s="76"/>
      <c r="V1405" s="76"/>
      <c r="W1405" s="76"/>
    </row>
    <row r="1406" spans="1:23" x14ac:dyDescent="0.25">
      <c r="A1406" s="76"/>
      <c r="B1406" s="76"/>
      <c r="C1406" s="76"/>
      <c r="D1406" s="76"/>
      <c r="E1406" s="76"/>
      <c r="F1406" s="76"/>
      <c r="G1406" s="76"/>
      <c r="H1406" s="76"/>
      <c r="I1406" s="76"/>
      <c r="J1406" s="76"/>
      <c r="K1406" s="76"/>
      <c r="L1406" s="76"/>
      <c r="M1406" s="76"/>
      <c r="N1406" s="76"/>
      <c r="O1406" s="76"/>
      <c r="P1406" s="76"/>
      <c r="Q1406" s="76"/>
      <c r="V1406" s="76"/>
      <c r="W1406" s="76"/>
    </row>
    <row r="1407" spans="1:23" x14ac:dyDescent="0.25">
      <c r="A1407" s="76"/>
      <c r="B1407" s="76"/>
      <c r="C1407" s="76"/>
      <c r="D1407" s="76"/>
      <c r="E1407" s="76"/>
      <c r="F1407" s="76"/>
      <c r="G1407" s="76"/>
      <c r="H1407" s="76"/>
      <c r="I1407" s="76"/>
      <c r="J1407" s="76"/>
      <c r="K1407" s="76"/>
      <c r="L1407" s="76"/>
      <c r="M1407" s="76"/>
      <c r="N1407" s="76"/>
      <c r="O1407" s="76"/>
      <c r="P1407" s="76"/>
      <c r="Q1407" s="76"/>
      <c r="V1407" s="76"/>
      <c r="W1407" s="76"/>
    </row>
    <row r="1408" spans="1:23" x14ac:dyDescent="0.25">
      <c r="A1408" s="76"/>
      <c r="B1408" s="76"/>
      <c r="C1408" s="76"/>
      <c r="D1408" s="76"/>
      <c r="E1408" s="76"/>
      <c r="F1408" s="76"/>
      <c r="G1408" s="76"/>
      <c r="H1408" s="76"/>
      <c r="I1408" s="76"/>
      <c r="J1408" s="76"/>
      <c r="K1408" s="76"/>
      <c r="L1408" s="76"/>
      <c r="M1408" s="76"/>
      <c r="N1408" s="76"/>
      <c r="O1408" s="76"/>
      <c r="P1408" s="76"/>
      <c r="Q1408" s="76"/>
      <c r="V1408" s="76"/>
      <c r="W1408" s="76"/>
    </row>
    <row r="1409" spans="1:23" x14ac:dyDescent="0.25">
      <c r="A1409" s="76"/>
      <c r="B1409" s="76"/>
      <c r="C1409" s="76"/>
      <c r="D1409" s="76"/>
      <c r="E1409" s="76"/>
      <c r="F1409" s="76"/>
      <c r="G1409" s="76"/>
      <c r="H1409" s="76"/>
      <c r="I1409" s="76"/>
      <c r="J1409" s="76"/>
      <c r="K1409" s="76"/>
      <c r="L1409" s="76"/>
      <c r="M1409" s="76"/>
      <c r="N1409" s="76"/>
      <c r="O1409" s="76"/>
      <c r="P1409" s="76"/>
      <c r="Q1409" s="76"/>
      <c r="V1409" s="76"/>
      <c r="W1409" s="76"/>
    </row>
    <row r="1410" spans="1:23" x14ac:dyDescent="0.25">
      <c r="A1410" s="76"/>
      <c r="B1410" s="76"/>
      <c r="C1410" s="76"/>
      <c r="D1410" s="76"/>
      <c r="E1410" s="76"/>
      <c r="F1410" s="76"/>
      <c r="G1410" s="76"/>
      <c r="H1410" s="76"/>
      <c r="I1410" s="76"/>
      <c r="J1410" s="76"/>
      <c r="K1410" s="76"/>
      <c r="L1410" s="76"/>
      <c r="M1410" s="76"/>
      <c r="N1410" s="76"/>
      <c r="O1410" s="76"/>
      <c r="P1410" s="76"/>
      <c r="Q1410" s="76"/>
      <c r="V1410" s="76"/>
      <c r="W1410" s="76"/>
    </row>
    <row r="1411" spans="1:23" x14ac:dyDescent="0.25">
      <c r="A1411" s="76"/>
      <c r="B1411" s="76"/>
      <c r="C1411" s="76"/>
      <c r="D1411" s="76"/>
      <c r="E1411" s="76"/>
      <c r="F1411" s="76"/>
      <c r="G1411" s="76"/>
      <c r="H1411" s="76"/>
      <c r="I1411" s="76"/>
      <c r="J1411" s="76"/>
      <c r="K1411" s="76"/>
      <c r="L1411" s="76"/>
      <c r="M1411" s="76"/>
      <c r="N1411" s="76"/>
      <c r="O1411" s="76"/>
      <c r="P1411" s="76"/>
      <c r="Q1411" s="76"/>
      <c r="V1411" s="76"/>
      <c r="W1411" s="76"/>
    </row>
    <row r="1412" spans="1:23" x14ac:dyDescent="0.25">
      <c r="A1412" s="76"/>
      <c r="B1412" s="76"/>
      <c r="C1412" s="76"/>
      <c r="D1412" s="76"/>
      <c r="E1412" s="76"/>
      <c r="F1412" s="76"/>
      <c r="G1412" s="76"/>
      <c r="H1412" s="76"/>
      <c r="I1412" s="76"/>
      <c r="J1412" s="76"/>
      <c r="K1412" s="76"/>
      <c r="L1412" s="76"/>
      <c r="M1412" s="76"/>
      <c r="N1412" s="76"/>
      <c r="O1412" s="76"/>
      <c r="P1412" s="76"/>
      <c r="Q1412" s="76"/>
      <c r="V1412" s="76"/>
      <c r="W1412" s="76"/>
    </row>
    <row r="1413" spans="1:23" x14ac:dyDescent="0.25">
      <c r="A1413" s="76"/>
      <c r="B1413" s="76"/>
      <c r="C1413" s="76"/>
      <c r="D1413" s="76"/>
      <c r="E1413" s="76"/>
      <c r="F1413" s="76"/>
      <c r="G1413" s="76"/>
      <c r="H1413" s="76"/>
      <c r="I1413" s="76"/>
      <c r="J1413" s="76"/>
      <c r="K1413" s="76"/>
      <c r="L1413" s="76"/>
      <c r="M1413" s="76"/>
      <c r="N1413" s="76"/>
      <c r="O1413" s="76"/>
      <c r="P1413" s="76"/>
      <c r="Q1413" s="76"/>
      <c r="V1413" s="76"/>
      <c r="W1413" s="76"/>
    </row>
    <row r="1414" spans="1:23" x14ac:dyDescent="0.25">
      <c r="A1414" s="76"/>
      <c r="B1414" s="76"/>
      <c r="C1414" s="76"/>
      <c r="D1414" s="76"/>
      <c r="E1414" s="76"/>
      <c r="F1414" s="76"/>
      <c r="G1414" s="76"/>
      <c r="H1414" s="76"/>
      <c r="I1414" s="76"/>
      <c r="J1414" s="76"/>
      <c r="K1414" s="76"/>
      <c r="L1414" s="76"/>
      <c r="M1414" s="76"/>
      <c r="N1414" s="76"/>
      <c r="O1414" s="76"/>
      <c r="P1414" s="76"/>
      <c r="Q1414" s="76"/>
      <c r="V1414" s="76"/>
      <c r="W1414" s="76"/>
    </row>
    <row r="1415" spans="1:23" x14ac:dyDescent="0.25">
      <c r="A1415" s="76"/>
      <c r="B1415" s="76"/>
      <c r="C1415" s="76"/>
      <c r="D1415" s="76"/>
      <c r="E1415" s="76"/>
      <c r="F1415" s="76"/>
      <c r="G1415" s="76"/>
      <c r="H1415" s="76"/>
      <c r="I1415" s="76"/>
      <c r="J1415" s="76"/>
      <c r="K1415" s="76"/>
      <c r="L1415" s="76"/>
      <c r="M1415" s="76"/>
      <c r="N1415" s="76"/>
      <c r="O1415" s="76"/>
      <c r="P1415" s="76"/>
      <c r="Q1415" s="76"/>
      <c r="V1415" s="76"/>
      <c r="W1415" s="76"/>
    </row>
    <row r="1416" spans="1:23" x14ac:dyDescent="0.25">
      <c r="A1416" s="76"/>
      <c r="B1416" s="76"/>
      <c r="C1416" s="76"/>
      <c r="D1416" s="76"/>
      <c r="E1416" s="76"/>
      <c r="F1416" s="76"/>
      <c r="G1416" s="76"/>
      <c r="H1416" s="76"/>
      <c r="I1416" s="76"/>
      <c r="J1416" s="76"/>
      <c r="K1416" s="76"/>
      <c r="L1416" s="76"/>
      <c r="M1416" s="76"/>
      <c r="N1416" s="76"/>
      <c r="O1416" s="76"/>
      <c r="P1416" s="76"/>
      <c r="Q1416" s="76"/>
      <c r="V1416" s="76"/>
      <c r="W1416" s="76"/>
    </row>
    <row r="1417" spans="1:23" x14ac:dyDescent="0.25">
      <c r="A1417" s="76"/>
      <c r="B1417" s="76"/>
      <c r="C1417" s="76"/>
      <c r="D1417" s="76"/>
      <c r="E1417" s="76"/>
      <c r="F1417" s="76"/>
      <c r="G1417" s="76"/>
      <c r="H1417" s="76"/>
      <c r="I1417" s="76"/>
      <c r="J1417" s="76"/>
      <c r="K1417" s="76"/>
      <c r="L1417" s="76"/>
      <c r="M1417" s="76"/>
      <c r="N1417" s="76"/>
      <c r="O1417" s="76"/>
      <c r="P1417" s="76"/>
      <c r="Q1417" s="76"/>
      <c r="V1417" s="76"/>
      <c r="W1417" s="76"/>
    </row>
    <row r="1418" spans="1:23" x14ac:dyDescent="0.25">
      <c r="A1418" s="76"/>
      <c r="B1418" s="76"/>
      <c r="C1418" s="76"/>
      <c r="D1418" s="76"/>
      <c r="E1418" s="76"/>
      <c r="F1418" s="76"/>
      <c r="G1418" s="76"/>
      <c r="H1418" s="76"/>
      <c r="I1418" s="76"/>
      <c r="J1418" s="76"/>
      <c r="K1418" s="76"/>
      <c r="L1418" s="76"/>
      <c r="M1418" s="76"/>
      <c r="N1418" s="76"/>
      <c r="O1418" s="76"/>
      <c r="P1418" s="76"/>
      <c r="Q1418" s="76"/>
      <c r="V1418" s="76"/>
      <c r="W1418" s="76"/>
    </row>
    <row r="1419" spans="1:23" x14ac:dyDescent="0.25">
      <c r="A1419" s="76"/>
      <c r="B1419" s="76"/>
      <c r="C1419" s="76"/>
      <c r="D1419" s="76"/>
      <c r="E1419" s="76"/>
      <c r="F1419" s="76"/>
      <c r="G1419" s="76"/>
      <c r="H1419" s="76"/>
      <c r="I1419" s="76"/>
      <c r="J1419" s="76"/>
      <c r="K1419" s="76"/>
      <c r="L1419" s="76"/>
      <c r="M1419" s="76"/>
      <c r="N1419" s="76"/>
      <c r="O1419" s="76"/>
      <c r="P1419" s="76"/>
      <c r="Q1419" s="76"/>
      <c r="V1419" s="76"/>
      <c r="W1419" s="76"/>
    </row>
    <row r="1420" spans="1:23" x14ac:dyDescent="0.25">
      <c r="A1420" s="76"/>
      <c r="B1420" s="76"/>
      <c r="C1420" s="76"/>
      <c r="D1420" s="76"/>
      <c r="E1420" s="76"/>
      <c r="F1420" s="76"/>
      <c r="G1420" s="76"/>
      <c r="H1420" s="76"/>
      <c r="I1420" s="76"/>
      <c r="J1420" s="76"/>
      <c r="K1420" s="76"/>
      <c r="L1420" s="76"/>
      <c r="M1420" s="76"/>
      <c r="N1420" s="76"/>
      <c r="O1420" s="76"/>
      <c r="P1420" s="76"/>
      <c r="Q1420" s="76"/>
      <c r="V1420" s="76"/>
      <c r="W1420" s="76"/>
    </row>
    <row r="1421" spans="1:23" x14ac:dyDescent="0.25">
      <c r="A1421" s="76"/>
      <c r="B1421" s="76"/>
      <c r="C1421" s="76"/>
      <c r="D1421" s="76"/>
      <c r="E1421" s="76"/>
      <c r="F1421" s="76"/>
      <c r="G1421" s="76"/>
      <c r="H1421" s="76"/>
      <c r="I1421" s="76"/>
      <c r="J1421" s="76"/>
      <c r="K1421" s="76"/>
      <c r="L1421" s="76"/>
      <c r="M1421" s="76"/>
      <c r="N1421" s="76"/>
      <c r="O1421" s="76"/>
      <c r="P1421" s="76"/>
      <c r="Q1421" s="76"/>
      <c r="V1421" s="76"/>
      <c r="W1421" s="76"/>
    </row>
    <row r="1422" spans="1:23" x14ac:dyDescent="0.25">
      <c r="A1422" s="76"/>
      <c r="B1422" s="76"/>
      <c r="C1422" s="76"/>
      <c r="D1422" s="76"/>
      <c r="E1422" s="76"/>
      <c r="F1422" s="76"/>
      <c r="G1422" s="76"/>
      <c r="H1422" s="76"/>
      <c r="I1422" s="76"/>
      <c r="J1422" s="76"/>
      <c r="K1422" s="76"/>
      <c r="L1422" s="76"/>
      <c r="M1422" s="76"/>
      <c r="N1422" s="76"/>
      <c r="O1422" s="76"/>
      <c r="P1422" s="76"/>
      <c r="Q1422" s="76"/>
      <c r="V1422" s="76"/>
      <c r="W1422" s="76"/>
    </row>
    <row r="1423" spans="1:23" x14ac:dyDescent="0.25">
      <c r="A1423" s="76"/>
      <c r="B1423" s="76"/>
      <c r="C1423" s="76"/>
      <c r="D1423" s="76"/>
      <c r="E1423" s="76"/>
      <c r="F1423" s="76"/>
      <c r="G1423" s="76"/>
      <c r="H1423" s="76"/>
      <c r="I1423" s="76"/>
      <c r="J1423" s="76"/>
      <c r="K1423" s="76"/>
      <c r="L1423" s="76"/>
      <c r="M1423" s="76"/>
      <c r="N1423" s="76"/>
      <c r="O1423" s="76"/>
      <c r="P1423" s="76"/>
      <c r="Q1423" s="76"/>
      <c r="V1423" s="76"/>
      <c r="W1423" s="76"/>
    </row>
    <row r="1424" spans="1:23" x14ac:dyDescent="0.25">
      <c r="A1424" s="76"/>
      <c r="B1424" s="76"/>
      <c r="C1424" s="76"/>
      <c r="D1424" s="76"/>
      <c r="E1424" s="76"/>
      <c r="F1424" s="76"/>
      <c r="G1424" s="76"/>
      <c r="H1424" s="76"/>
      <c r="I1424" s="76"/>
      <c r="J1424" s="76"/>
      <c r="K1424" s="76"/>
      <c r="L1424" s="76"/>
      <c r="M1424" s="76"/>
      <c r="N1424" s="76"/>
      <c r="O1424" s="76"/>
      <c r="P1424" s="76"/>
      <c r="Q1424" s="76"/>
      <c r="V1424" s="76"/>
      <c r="W1424" s="76"/>
    </row>
    <row r="1425" spans="1:23" x14ac:dyDescent="0.25">
      <c r="A1425" s="76"/>
      <c r="B1425" s="76"/>
      <c r="C1425" s="76"/>
      <c r="D1425" s="76"/>
      <c r="E1425" s="76"/>
      <c r="F1425" s="76"/>
      <c r="G1425" s="76"/>
      <c r="H1425" s="76"/>
      <c r="I1425" s="76"/>
      <c r="J1425" s="76"/>
      <c r="K1425" s="76"/>
      <c r="L1425" s="76"/>
      <c r="M1425" s="76"/>
      <c r="N1425" s="76"/>
      <c r="O1425" s="76"/>
      <c r="P1425" s="76"/>
      <c r="Q1425" s="76"/>
      <c r="V1425" s="76"/>
      <c r="W1425" s="76"/>
    </row>
    <row r="1426" spans="1:23" x14ac:dyDescent="0.25">
      <c r="A1426" s="76"/>
      <c r="B1426" s="76"/>
      <c r="C1426" s="76"/>
      <c r="D1426" s="76"/>
      <c r="E1426" s="76"/>
      <c r="F1426" s="76"/>
      <c r="G1426" s="76"/>
      <c r="H1426" s="76"/>
      <c r="I1426" s="76"/>
      <c r="J1426" s="76"/>
      <c r="K1426" s="76"/>
      <c r="L1426" s="76"/>
      <c r="M1426" s="76"/>
      <c r="N1426" s="76"/>
      <c r="O1426" s="76"/>
      <c r="P1426" s="76"/>
      <c r="Q1426" s="76"/>
      <c r="V1426" s="76"/>
      <c r="W1426" s="76"/>
    </row>
    <row r="1427" spans="1:23" x14ac:dyDescent="0.25">
      <c r="A1427" s="76"/>
      <c r="B1427" s="76"/>
      <c r="C1427" s="76"/>
      <c r="D1427" s="76"/>
      <c r="E1427" s="76"/>
      <c r="F1427" s="76"/>
      <c r="G1427" s="76"/>
      <c r="H1427" s="76"/>
      <c r="I1427" s="76"/>
      <c r="J1427" s="76"/>
      <c r="K1427" s="76"/>
      <c r="L1427" s="76"/>
      <c r="M1427" s="76"/>
      <c r="N1427" s="76"/>
      <c r="O1427" s="76"/>
      <c r="P1427" s="76"/>
      <c r="Q1427" s="76"/>
      <c r="V1427" s="76"/>
      <c r="W1427" s="76"/>
    </row>
    <row r="1428" spans="1:23" x14ac:dyDescent="0.25">
      <c r="A1428" s="76"/>
      <c r="B1428" s="76"/>
      <c r="C1428" s="76"/>
      <c r="D1428" s="76"/>
      <c r="E1428" s="76"/>
      <c r="F1428" s="76"/>
      <c r="G1428" s="76"/>
      <c r="H1428" s="76"/>
      <c r="I1428" s="76"/>
      <c r="J1428" s="76"/>
      <c r="K1428" s="76"/>
      <c r="L1428" s="76"/>
      <c r="M1428" s="76"/>
      <c r="N1428" s="76"/>
      <c r="O1428" s="76"/>
      <c r="P1428" s="76"/>
      <c r="Q1428" s="76"/>
      <c r="V1428" s="76"/>
      <c r="W1428" s="76"/>
    </row>
    <row r="1429" spans="1:23" x14ac:dyDescent="0.25">
      <c r="A1429" s="76"/>
      <c r="B1429" s="76"/>
      <c r="C1429" s="76"/>
      <c r="D1429" s="76"/>
      <c r="E1429" s="76"/>
      <c r="F1429" s="76"/>
      <c r="G1429" s="76"/>
      <c r="H1429" s="76"/>
      <c r="I1429" s="76"/>
      <c r="J1429" s="76"/>
      <c r="K1429" s="76"/>
      <c r="L1429" s="76"/>
      <c r="M1429" s="76"/>
      <c r="N1429" s="76"/>
      <c r="O1429" s="76"/>
      <c r="P1429" s="76"/>
      <c r="Q1429" s="76"/>
      <c r="V1429" s="76"/>
      <c r="W1429" s="76"/>
    </row>
    <row r="1430" spans="1:23" x14ac:dyDescent="0.25">
      <c r="A1430" s="76"/>
      <c r="B1430" s="76"/>
      <c r="C1430" s="76"/>
      <c r="D1430" s="76"/>
      <c r="E1430" s="76"/>
      <c r="F1430" s="76"/>
      <c r="G1430" s="76"/>
      <c r="H1430" s="76"/>
      <c r="I1430" s="76"/>
      <c r="J1430" s="76"/>
      <c r="K1430" s="76"/>
      <c r="L1430" s="76"/>
      <c r="M1430" s="76"/>
      <c r="N1430" s="76"/>
      <c r="O1430" s="76"/>
      <c r="P1430" s="76"/>
      <c r="Q1430" s="76"/>
      <c r="V1430" s="76"/>
      <c r="W1430" s="76"/>
    </row>
    <row r="1431" spans="1:23" x14ac:dyDescent="0.25">
      <c r="A1431" s="76"/>
      <c r="B1431" s="76"/>
      <c r="C1431" s="76"/>
      <c r="D1431" s="76"/>
      <c r="E1431" s="76"/>
      <c r="F1431" s="76"/>
      <c r="G1431" s="76"/>
      <c r="H1431" s="76"/>
      <c r="I1431" s="76"/>
      <c r="J1431" s="76"/>
      <c r="K1431" s="76"/>
      <c r="L1431" s="76"/>
      <c r="M1431" s="76"/>
      <c r="N1431" s="76"/>
      <c r="O1431" s="76"/>
      <c r="P1431" s="76"/>
      <c r="Q1431" s="76"/>
      <c r="V1431" s="76"/>
      <c r="W1431" s="76"/>
    </row>
    <row r="1432" spans="1:23" x14ac:dyDescent="0.25">
      <c r="A1432" s="76"/>
      <c r="B1432" s="76"/>
      <c r="C1432" s="76"/>
      <c r="D1432" s="76"/>
      <c r="E1432" s="76"/>
      <c r="F1432" s="76"/>
      <c r="G1432" s="76"/>
      <c r="H1432" s="76"/>
      <c r="I1432" s="76"/>
      <c r="J1432" s="76"/>
      <c r="K1432" s="76"/>
      <c r="L1432" s="76"/>
      <c r="M1432" s="76"/>
      <c r="N1432" s="76"/>
      <c r="O1432" s="76"/>
      <c r="P1432" s="76"/>
      <c r="Q1432" s="76"/>
      <c r="V1432" s="76"/>
      <c r="W1432" s="76"/>
    </row>
    <row r="1433" spans="1:23" x14ac:dyDescent="0.25">
      <c r="A1433" s="76"/>
      <c r="B1433" s="76"/>
      <c r="C1433" s="76"/>
      <c r="D1433" s="76"/>
      <c r="E1433" s="76"/>
      <c r="F1433" s="76"/>
      <c r="G1433" s="76"/>
      <c r="H1433" s="76"/>
      <c r="I1433" s="76"/>
      <c r="J1433" s="76"/>
      <c r="K1433" s="76"/>
      <c r="L1433" s="76"/>
      <c r="M1433" s="76"/>
      <c r="N1433" s="76"/>
      <c r="O1433" s="76"/>
      <c r="P1433" s="76"/>
      <c r="Q1433" s="76"/>
      <c r="V1433" s="76"/>
      <c r="W1433" s="76"/>
    </row>
    <row r="1434" spans="1:23" x14ac:dyDescent="0.25">
      <c r="A1434" s="76"/>
      <c r="B1434" s="76"/>
      <c r="C1434" s="76"/>
      <c r="D1434" s="76"/>
      <c r="E1434" s="76"/>
      <c r="F1434" s="76"/>
      <c r="G1434" s="76"/>
      <c r="H1434" s="76"/>
      <c r="I1434" s="76"/>
      <c r="J1434" s="76"/>
      <c r="K1434" s="76"/>
      <c r="L1434" s="76"/>
      <c r="M1434" s="76"/>
      <c r="N1434" s="76"/>
      <c r="O1434" s="76"/>
      <c r="P1434" s="76"/>
      <c r="Q1434" s="76"/>
      <c r="V1434" s="76"/>
      <c r="W1434" s="76"/>
    </row>
    <row r="1435" spans="1:23" x14ac:dyDescent="0.25">
      <c r="A1435" s="76"/>
      <c r="B1435" s="76"/>
      <c r="C1435" s="76"/>
      <c r="D1435" s="76"/>
      <c r="E1435" s="76"/>
      <c r="F1435" s="76"/>
      <c r="G1435" s="76"/>
      <c r="H1435" s="76"/>
      <c r="I1435" s="76"/>
      <c r="J1435" s="76"/>
      <c r="K1435" s="76"/>
      <c r="L1435" s="76"/>
      <c r="M1435" s="76"/>
      <c r="N1435" s="76"/>
      <c r="O1435" s="76"/>
      <c r="P1435" s="76"/>
      <c r="Q1435" s="76"/>
      <c r="V1435" s="76"/>
      <c r="W1435" s="76"/>
    </row>
    <row r="1436" spans="1:23" x14ac:dyDescent="0.25">
      <c r="A1436" s="76"/>
      <c r="B1436" s="76"/>
      <c r="C1436" s="76"/>
      <c r="D1436" s="76"/>
      <c r="E1436" s="76"/>
      <c r="F1436" s="76"/>
      <c r="G1436" s="76"/>
      <c r="H1436" s="76"/>
      <c r="I1436" s="76"/>
      <c r="J1436" s="76"/>
      <c r="K1436" s="76"/>
      <c r="L1436" s="76"/>
      <c r="M1436" s="76"/>
      <c r="N1436" s="76"/>
      <c r="O1436" s="76"/>
      <c r="P1436" s="76"/>
      <c r="Q1436" s="76"/>
      <c r="V1436" s="76"/>
      <c r="W1436" s="76"/>
    </row>
    <row r="1437" spans="1:23" x14ac:dyDescent="0.25">
      <c r="A1437" s="76"/>
      <c r="B1437" s="76"/>
      <c r="C1437" s="76"/>
      <c r="D1437" s="76"/>
      <c r="E1437" s="76"/>
      <c r="F1437" s="76"/>
      <c r="G1437" s="76"/>
      <c r="H1437" s="76"/>
      <c r="I1437" s="76"/>
      <c r="J1437" s="76"/>
      <c r="K1437" s="76"/>
      <c r="L1437" s="76"/>
      <c r="M1437" s="76"/>
      <c r="N1437" s="76"/>
      <c r="O1437" s="76"/>
      <c r="P1437" s="76"/>
      <c r="Q1437" s="76"/>
      <c r="V1437" s="76"/>
      <c r="W1437" s="76"/>
    </row>
    <row r="1438" spans="1:23" x14ac:dyDescent="0.25">
      <c r="A1438" s="76"/>
      <c r="B1438" s="76"/>
      <c r="C1438" s="76"/>
      <c r="D1438" s="76"/>
      <c r="E1438" s="76"/>
      <c r="F1438" s="76"/>
      <c r="G1438" s="76"/>
      <c r="H1438" s="76"/>
      <c r="I1438" s="76"/>
      <c r="J1438" s="76"/>
      <c r="K1438" s="76"/>
      <c r="L1438" s="76"/>
      <c r="M1438" s="76"/>
      <c r="N1438" s="76"/>
      <c r="O1438" s="76"/>
      <c r="P1438" s="76"/>
      <c r="Q1438" s="76"/>
      <c r="V1438" s="76"/>
      <c r="W1438" s="76"/>
    </row>
    <row r="1439" spans="1:23" x14ac:dyDescent="0.25">
      <c r="A1439" s="76"/>
      <c r="B1439" s="76"/>
      <c r="C1439" s="76"/>
      <c r="D1439" s="76"/>
      <c r="E1439" s="76"/>
      <c r="F1439" s="76"/>
      <c r="G1439" s="76"/>
      <c r="H1439" s="76"/>
      <c r="I1439" s="76"/>
      <c r="J1439" s="76"/>
      <c r="K1439" s="76"/>
      <c r="L1439" s="76"/>
      <c r="M1439" s="76"/>
      <c r="N1439" s="76"/>
      <c r="O1439" s="76"/>
      <c r="P1439" s="76"/>
      <c r="Q1439" s="76"/>
      <c r="V1439" s="76"/>
      <c r="W1439" s="76"/>
    </row>
    <row r="1440" spans="1:23" x14ac:dyDescent="0.25">
      <c r="A1440" s="76"/>
      <c r="B1440" s="76"/>
      <c r="C1440" s="76"/>
      <c r="D1440" s="76"/>
      <c r="E1440" s="76"/>
      <c r="F1440" s="76"/>
      <c r="G1440" s="76"/>
      <c r="H1440" s="76"/>
      <c r="I1440" s="76"/>
      <c r="J1440" s="76"/>
      <c r="K1440" s="76"/>
      <c r="L1440" s="76"/>
      <c r="M1440" s="76"/>
      <c r="N1440" s="76"/>
      <c r="O1440" s="76"/>
      <c r="P1440" s="76"/>
      <c r="Q1440" s="76"/>
      <c r="V1440" s="76"/>
      <c r="W1440" s="76"/>
    </row>
    <row r="1441" spans="1:23" x14ac:dyDescent="0.25">
      <c r="A1441" s="76"/>
      <c r="B1441" s="76"/>
      <c r="C1441" s="76"/>
      <c r="D1441" s="76"/>
      <c r="E1441" s="76"/>
      <c r="F1441" s="76"/>
      <c r="G1441" s="76"/>
      <c r="H1441" s="76"/>
      <c r="I1441" s="76"/>
      <c r="J1441" s="76"/>
      <c r="K1441" s="76"/>
      <c r="L1441" s="76"/>
      <c r="M1441" s="76"/>
      <c r="N1441" s="76"/>
      <c r="O1441" s="76"/>
      <c r="P1441" s="76"/>
      <c r="Q1441" s="76"/>
      <c r="V1441" s="76"/>
      <c r="W1441" s="76"/>
    </row>
    <row r="1442" spans="1:23" x14ac:dyDescent="0.25">
      <c r="A1442" s="76"/>
      <c r="B1442" s="76"/>
      <c r="C1442" s="76"/>
      <c r="D1442" s="76"/>
      <c r="E1442" s="76"/>
      <c r="F1442" s="76"/>
      <c r="G1442" s="76"/>
      <c r="H1442" s="76"/>
      <c r="I1442" s="76"/>
      <c r="J1442" s="76"/>
      <c r="K1442" s="76"/>
      <c r="L1442" s="76"/>
      <c r="M1442" s="76"/>
      <c r="N1442" s="76"/>
      <c r="O1442" s="76"/>
      <c r="P1442" s="76"/>
      <c r="Q1442" s="76"/>
      <c r="V1442" s="76"/>
      <c r="W1442" s="76"/>
    </row>
    <row r="1443" spans="1:23" x14ac:dyDescent="0.25">
      <c r="A1443" s="76"/>
      <c r="B1443" s="76"/>
      <c r="C1443" s="76"/>
      <c r="D1443" s="76"/>
      <c r="E1443" s="76"/>
      <c r="F1443" s="76"/>
      <c r="G1443" s="76"/>
      <c r="H1443" s="76"/>
      <c r="I1443" s="76"/>
      <c r="J1443" s="76"/>
      <c r="K1443" s="76"/>
      <c r="L1443" s="76"/>
      <c r="M1443" s="76"/>
      <c r="N1443" s="76"/>
      <c r="O1443" s="76"/>
      <c r="P1443" s="76"/>
      <c r="Q1443" s="76"/>
      <c r="V1443" s="76"/>
      <c r="W1443" s="76"/>
    </row>
    <row r="1444" spans="1:23" x14ac:dyDescent="0.25">
      <c r="A1444" s="76"/>
      <c r="B1444" s="76"/>
      <c r="C1444" s="76"/>
      <c r="D1444" s="76"/>
      <c r="E1444" s="76"/>
      <c r="F1444" s="76"/>
      <c r="G1444" s="76"/>
      <c r="H1444" s="76"/>
      <c r="I1444" s="76"/>
      <c r="J1444" s="76"/>
      <c r="K1444" s="76"/>
      <c r="L1444" s="76"/>
      <c r="M1444" s="76"/>
      <c r="N1444" s="76"/>
      <c r="O1444" s="76"/>
      <c r="P1444" s="76"/>
      <c r="Q1444" s="76"/>
      <c r="V1444" s="76"/>
      <c r="W1444" s="76"/>
    </row>
    <row r="1445" spans="1:23" x14ac:dyDescent="0.25">
      <c r="A1445" s="76"/>
      <c r="B1445" s="76"/>
      <c r="C1445" s="76"/>
      <c r="D1445" s="76"/>
      <c r="E1445" s="76"/>
      <c r="F1445" s="76"/>
      <c r="G1445" s="76"/>
      <c r="H1445" s="76"/>
      <c r="I1445" s="76"/>
      <c r="J1445" s="76"/>
      <c r="K1445" s="76"/>
      <c r="L1445" s="76"/>
      <c r="M1445" s="76"/>
      <c r="N1445" s="76"/>
      <c r="O1445" s="76"/>
      <c r="P1445" s="76"/>
      <c r="Q1445" s="76"/>
      <c r="V1445" s="76"/>
      <c r="W1445" s="76"/>
    </row>
    <row r="1446" spans="1:23" x14ac:dyDescent="0.25">
      <c r="A1446" s="76"/>
      <c r="B1446" s="76"/>
      <c r="C1446" s="76"/>
      <c r="D1446" s="76"/>
      <c r="E1446" s="76"/>
      <c r="F1446" s="76"/>
      <c r="G1446" s="76"/>
      <c r="H1446" s="76"/>
      <c r="I1446" s="76"/>
      <c r="J1446" s="76"/>
      <c r="K1446" s="76"/>
      <c r="L1446" s="76"/>
      <c r="M1446" s="76"/>
      <c r="N1446" s="76"/>
      <c r="O1446" s="76"/>
      <c r="P1446" s="76"/>
      <c r="Q1446" s="76"/>
      <c r="V1446" s="76"/>
      <c r="W1446" s="76"/>
    </row>
    <row r="1447" spans="1:23" x14ac:dyDescent="0.25">
      <c r="A1447" s="76"/>
      <c r="B1447" s="76"/>
      <c r="C1447" s="76"/>
      <c r="D1447" s="76"/>
      <c r="E1447" s="76"/>
      <c r="F1447" s="76"/>
      <c r="G1447" s="76"/>
      <c r="H1447" s="76"/>
      <c r="I1447" s="76"/>
      <c r="J1447" s="76"/>
      <c r="K1447" s="76"/>
      <c r="L1447" s="76"/>
      <c r="M1447" s="76"/>
      <c r="N1447" s="76"/>
      <c r="O1447" s="76"/>
      <c r="P1447" s="76"/>
      <c r="Q1447" s="76"/>
      <c r="V1447" s="76"/>
      <c r="W1447" s="76"/>
    </row>
    <row r="1448" spans="1:23" x14ac:dyDescent="0.25">
      <c r="A1448" s="76"/>
      <c r="B1448" s="76"/>
      <c r="C1448" s="76"/>
      <c r="D1448" s="76"/>
      <c r="E1448" s="76"/>
      <c r="F1448" s="76"/>
      <c r="G1448" s="76"/>
      <c r="H1448" s="76"/>
      <c r="I1448" s="76"/>
      <c r="J1448" s="76"/>
      <c r="K1448" s="76"/>
      <c r="L1448" s="76"/>
      <c r="M1448" s="76"/>
      <c r="N1448" s="76"/>
      <c r="O1448" s="76"/>
      <c r="P1448" s="76"/>
      <c r="Q1448" s="76"/>
      <c r="V1448" s="76"/>
      <c r="W1448" s="76"/>
    </row>
    <row r="1449" spans="1:23" x14ac:dyDescent="0.25">
      <c r="A1449" s="76"/>
      <c r="B1449" s="76"/>
      <c r="C1449" s="76"/>
      <c r="D1449" s="76"/>
      <c r="E1449" s="76"/>
      <c r="F1449" s="76"/>
      <c r="G1449" s="76"/>
      <c r="H1449" s="76"/>
      <c r="I1449" s="76"/>
      <c r="J1449" s="76"/>
      <c r="K1449" s="76"/>
      <c r="L1449" s="76"/>
      <c r="M1449" s="76"/>
      <c r="N1449" s="76"/>
      <c r="O1449" s="76"/>
      <c r="P1449" s="76"/>
      <c r="Q1449" s="76"/>
      <c r="V1449" s="76"/>
      <c r="W1449" s="76"/>
    </row>
    <row r="1450" spans="1:23" x14ac:dyDescent="0.25">
      <c r="A1450" s="76"/>
      <c r="B1450" s="76"/>
      <c r="C1450" s="76"/>
      <c r="D1450" s="76"/>
      <c r="E1450" s="76"/>
      <c r="F1450" s="76"/>
      <c r="G1450" s="76"/>
      <c r="H1450" s="76"/>
      <c r="I1450" s="76"/>
      <c r="J1450" s="76"/>
      <c r="K1450" s="76"/>
      <c r="L1450" s="76"/>
      <c r="M1450" s="76"/>
      <c r="N1450" s="76"/>
      <c r="O1450" s="76"/>
      <c r="P1450" s="76"/>
      <c r="Q1450" s="76"/>
      <c r="V1450" s="76"/>
      <c r="W1450" s="76"/>
    </row>
    <row r="1451" spans="1:23" x14ac:dyDescent="0.25">
      <c r="A1451" s="76"/>
      <c r="B1451" s="76"/>
      <c r="C1451" s="76"/>
      <c r="D1451" s="76"/>
      <c r="E1451" s="76"/>
      <c r="F1451" s="76"/>
      <c r="G1451" s="76"/>
      <c r="H1451" s="76"/>
      <c r="I1451" s="76"/>
      <c r="J1451" s="76"/>
      <c r="K1451" s="76"/>
      <c r="L1451" s="76"/>
      <c r="M1451" s="76"/>
      <c r="N1451" s="76"/>
      <c r="O1451" s="76"/>
      <c r="P1451" s="76"/>
      <c r="Q1451" s="76"/>
      <c r="V1451" s="76"/>
      <c r="W1451" s="76"/>
    </row>
    <row r="1452" spans="1:23" x14ac:dyDescent="0.25">
      <c r="A1452" s="76"/>
      <c r="B1452" s="76"/>
      <c r="C1452" s="76"/>
      <c r="D1452" s="76"/>
      <c r="E1452" s="76"/>
      <c r="F1452" s="76"/>
      <c r="G1452" s="76"/>
      <c r="H1452" s="76"/>
      <c r="I1452" s="76"/>
      <c r="J1452" s="76"/>
      <c r="K1452" s="76"/>
      <c r="L1452" s="76"/>
      <c r="M1452" s="76"/>
      <c r="N1452" s="76"/>
      <c r="O1452" s="76"/>
      <c r="P1452" s="76"/>
      <c r="Q1452" s="76"/>
      <c r="V1452" s="76"/>
      <c r="W1452" s="76"/>
    </row>
    <row r="1453" spans="1:23" x14ac:dyDescent="0.25">
      <c r="A1453" s="76"/>
      <c r="B1453" s="76"/>
      <c r="C1453" s="76"/>
      <c r="D1453" s="76"/>
      <c r="E1453" s="76"/>
      <c r="F1453" s="76"/>
      <c r="G1453" s="76"/>
      <c r="H1453" s="76"/>
      <c r="I1453" s="76"/>
      <c r="J1453" s="76"/>
      <c r="K1453" s="76"/>
      <c r="L1453" s="76"/>
      <c r="M1453" s="76"/>
      <c r="N1453" s="76"/>
      <c r="O1453" s="76"/>
      <c r="P1453" s="76"/>
      <c r="Q1453" s="76"/>
      <c r="V1453" s="76"/>
      <c r="W1453" s="76"/>
    </row>
    <row r="1454" spans="1:23" x14ac:dyDescent="0.25">
      <c r="A1454" s="76"/>
      <c r="B1454" s="76"/>
      <c r="C1454" s="76"/>
      <c r="D1454" s="76"/>
      <c r="E1454" s="76"/>
      <c r="F1454" s="76"/>
      <c r="G1454" s="76"/>
      <c r="H1454" s="76"/>
      <c r="I1454" s="76"/>
      <c r="J1454" s="76"/>
      <c r="K1454" s="76"/>
      <c r="L1454" s="76"/>
      <c r="M1454" s="76"/>
      <c r="N1454" s="76"/>
      <c r="O1454" s="76"/>
      <c r="P1454" s="76"/>
      <c r="Q1454" s="76"/>
      <c r="V1454" s="76"/>
      <c r="W1454" s="76"/>
    </row>
    <row r="1455" spans="1:23" x14ac:dyDescent="0.25">
      <c r="A1455" s="76"/>
      <c r="B1455" s="76"/>
      <c r="C1455" s="76"/>
      <c r="D1455" s="76"/>
      <c r="E1455" s="76"/>
      <c r="F1455" s="76"/>
      <c r="G1455" s="76"/>
      <c r="H1455" s="76"/>
      <c r="I1455" s="76"/>
      <c r="J1455" s="76"/>
      <c r="K1455" s="76"/>
      <c r="L1455" s="76"/>
      <c r="M1455" s="76"/>
      <c r="N1455" s="76"/>
      <c r="O1455" s="76"/>
      <c r="P1455" s="76"/>
      <c r="Q1455" s="76"/>
      <c r="V1455" s="76"/>
      <c r="W1455" s="76"/>
    </row>
    <row r="1456" spans="1:23" x14ac:dyDescent="0.25">
      <c r="A1456" s="76"/>
      <c r="B1456" s="76"/>
      <c r="C1456" s="76"/>
      <c r="D1456" s="76"/>
      <c r="E1456" s="76"/>
      <c r="F1456" s="76"/>
      <c r="G1456" s="76"/>
      <c r="H1456" s="76"/>
      <c r="I1456" s="76"/>
      <c r="J1456" s="76"/>
      <c r="K1456" s="76"/>
      <c r="L1456" s="76"/>
      <c r="M1456" s="76"/>
      <c r="N1456" s="76"/>
      <c r="O1456" s="76"/>
      <c r="P1456" s="76"/>
      <c r="Q1456" s="76"/>
      <c r="V1456" s="76"/>
      <c r="W1456" s="76"/>
    </row>
    <row r="1457" spans="1:23" x14ac:dyDescent="0.25">
      <c r="A1457" s="76"/>
      <c r="B1457" s="76"/>
      <c r="C1457" s="76"/>
      <c r="D1457" s="76"/>
      <c r="E1457" s="76"/>
      <c r="F1457" s="76"/>
      <c r="G1457" s="76"/>
      <c r="H1457" s="76"/>
      <c r="I1457" s="76"/>
      <c r="J1457" s="76"/>
      <c r="K1457" s="76"/>
      <c r="L1457" s="76"/>
      <c r="M1457" s="76"/>
      <c r="N1457" s="76"/>
      <c r="O1457" s="76"/>
      <c r="P1457" s="76"/>
      <c r="Q1457" s="76"/>
      <c r="V1457" s="76"/>
      <c r="W1457" s="76"/>
    </row>
    <row r="1458" spans="1:23" x14ac:dyDescent="0.25">
      <c r="A1458" s="76"/>
      <c r="B1458" s="76"/>
      <c r="C1458" s="76"/>
      <c r="D1458" s="76"/>
      <c r="E1458" s="76"/>
      <c r="F1458" s="76"/>
      <c r="G1458" s="76"/>
      <c r="H1458" s="76"/>
      <c r="I1458" s="76"/>
      <c r="J1458" s="76"/>
      <c r="K1458" s="76"/>
      <c r="L1458" s="76"/>
      <c r="M1458" s="76"/>
      <c r="N1458" s="76"/>
      <c r="O1458" s="76"/>
      <c r="P1458" s="76"/>
      <c r="Q1458" s="76"/>
      <c r="V1458" s="76"/>
      <c r="W1458" s="76"/>
    </row>
    <row r="1459" spans="1:23" x14ac:dyDescent="0.25">
      <c r="A1459" s="76"/>
      <c r="B1459" s="76"/>
      <c r="C1459" s="76"/>
      <c r="D1459" s="76"/>
      <c r="E1459" s="76"/>
      <c r="F1459" s="76"/>
      <c r="G1459" s="76"/>
      <c r="H1459" s="76"/>
      <c r="I1459" s="76"/>
      <c r="J1459" s="76"/>
      <c r="K1459" s="76"/>
      <c r="L1459" s="76"/>
      <c r="M1459" s="76"/>
      <c r="N1459" s="76"/>
      <c r="O1459" s="76"/>
      <c r="P1459" s="76"/>
      <c r="Q1459" s="76"/>
      <c r="V1459" s="76"/>
      <c r="W1459" s="76"/>
    </row>
    <row r="1460" spans="1:23" x14ac:dyDescent="0.25">
      <c r="A1460" s="76"/>
      <c r="B1460" s="76"/>
      <c r="C1460" s="76"/>
      <c r="D1460" s="76"/>
      <c r="E1460" s="76"/>
      <c r="F1460" s="76"/>
      <c r="G1460" s="76"/>
      <c r="H1460" s="76"/>
      <c r="I1460" s="76"/>
      <c r="J1460" s="76"/>
      <c r="K1460" s="76"/>
      <c r="L1460" s="76"/>
      <c r="M1460" s="76"/>
      <c r="N1460" s="76"/>
      <c r="O1460" s="76"/>
      <c r="P1460" s="76"/>
      <c r="Q1460" s="76"/>
      <c r="V1460" s="76"/>
      <c r="W1460" s="76"/>
    </row>
    <row r="1461" spans="1:23" x14ac:dyDescent="0.25">
      <c r="A1461" s="76"/>
      <c r="B1461" s="76"/>
      <c r="C1461" s="76"/>
      <c r="D1461" s="76"/>
      <c r="E1461" s="76"/>
      <c r="F1461" s="76"/>
      <c r="G1461" s="76"/>
      <c r="H1461" s="76"/>
      <c r="I1461" s="76"/>
      <c r="J1461" s="76"/>
      <c r="K1461" s="76"/>
      <c r="L1461" s="76"/>
      <c r="M1461" s="76"/>
      <c r="N1461" s="76"/>
      <c r="O1461" s="76"/>
      <c r="P1461" s="76"/>
      <c r="Q1461" s="76"/>
      <c r="V1461" s="76"/>
      <c r="W1461" s="76"/>
    </row>
    <row r="1462" spans="1:23" x14ac:dyDescent="0.25">
      <c r="A1462" s="76"/>
      <c r="B1462" s="76"/>
      <c r="C1462" s="76"/>
      <c r="D1462" s="76"/>
      <c r="E1462" s="76"/>
      <c r="F1462" s="76"/>
      <c r="G1462" s="76"/>
      <c r="H1462" s="76"/>
      <c r="I1462" s="76"/>
      <c r="J1462" s="76"/>
      <c r="K1462" s="76"/>
      <c r="L1462" s="76"/>
      <c r="M1462" s="76"/>
      <c r="N1462" s="76"/>
      <c r="O1462" s="76"/>
      <c r="P1462" s="76"/>
      <c r="Q1462" s="76"/>
      <c r="V1462" s="76"/>
      <c r="W1462" s="76"/>
    </row>
    <row r="1463" spans="1:23" x14ac:dyDescent="0.25">
      <c r="A1463" s="76"/>
      <c r="B1463" s="76"/>
      <c r="C1463" s="76"/>
      <c r="D1463" s="76"/>
      <c r="E1463" s="76"/>
      <c r="F1463" s="76"/>
      <c r="G1463" s="76"/>
      <c r="H1463" s="76"/>
      <c r="I1463" s="76"/>
      <c r="J1463" s="76"/>
      <c r="K1463" s="76"/>
      <c r="L1463" s="76"/>
      <c r="M1463" s="76"/>
      <c r="N1463" s="76"/>
      <c r="O1463" s="76"/>
      <c r="P1463" s="76"/>
      <c r="Q1463" s="76"/>
      <c r="V1463" s="76"/>
      <c r="W1463" s="76"/>
    </row>
    <row r="1464" spans="1:23" x14ac:dyDescent="0.25">
      <c r="A1464" s="76"/>
      <c r="B1464" s="76"/>
      <c r="C1464" s="76"/>
      <c r="D1464" s="76"/>
      <c r="E1464" s="76"/>
      <c r="F1464" s="76"/>
      <c r="G1464" s="76"/>
      <c r="H1464" s="76"/>
      <c r="I1464" s="76"/>
      <c r="J1464" s="76"/>
      <c r="K1464" s="76"/>
      <c r="L1464" s="76"/>
      <c r="M1464" s="76"/>
      <c r="N1464" s="76"/>
      <c r="O1464" s="76"/>
      <c r="P1464" s="76"/>
      <c r="Q1464" s="76"/>
      <c r="V1464" s="76"/>
      <c r="W1464" s="76"/>
    </row>
    <row r="1465" spans="1:23" x14ac:dyDescent="0.25">
      <c r="A1465" s="76"/>
      <c r="B1465" s="76"/>
      <c r="C1465" s="76"/>
      <c r="D1465" s="76"/>
      <c r="E1465" s="76"/>
      <c r="F1465" s="76"/>
      <c r="G1465" s="76"/>
      <c r="H1465" s="76"/>
      <c r="I1465" s="76"/>
      <c r="J1465" s="76"/>
      <c r="K1465" s="76"/>
      <c r="L1465" s="76"/>
      <c r="M1465" s="76"/>
      <c r="N1465" s="76"/>
      <c r="O1465" s="76"/>
      <c r="P1465" s="76"/>
      <c r="Q1465" s="76"/>
      <c r="V1465" s="76"/>
      <c r="W1465" s="76"/>
    </row>
    <row r="1466" spans="1:23" x14ac:dyDescent="0.25">
      <c r="A1466" s="76"/>
      <c r="B1466" s="76"/>
      <c r="C1466" s="76"/>
      <c r="D1466" s="76"/>
      <c r="E1466" s="76"/>
      <c r="F1466" s="76"/>
      <c r="G1466" s="76"/>
      <c r="H1466" s="76"/>
      <c r="I1466" s="76"/>
      <c r="J1466" s="76"/>
      <c r="K1466" s="76"/>
      <c r="L1466" s="76"/>
      <c r="M1466" s="76"/>
      <c r="N1466" s="76"/>
      <c r="O1466" s="76"/>
      <c r="P1466" s="76"/>
      <c r="Q1466" s="76"/>
      <c r="V1466" s="76"/>
      <c r="W1466" s="76"/>
    </row>
    <row r="1467" spans="1:23" x14ac:dyDescent="0.25">
      <c r="A1467" s="76"/>
      <c r="B1467" s="76"/>
      <c r="C1467" s="76"/>
      <c r="D1467" s="76"/>
      <c r="E1467" s="76"/>
      <c r="F1467" s="76"/>
      <c r="G1467" s="76"/>
      <c r="H1467" s="76"/>
      <c r="I1467" s="76"/>
      <c r="J1467" s="76"/>
      <c r="K1467" s="76"/>
      <c r="L1467" s="76"/>
      <c r="M1467" s="76"/>
      <c r="N1467" s="76"/>
      <c r="O1467" s="76"/>
      <c r="P1467" s="76"/>
      <c r="Q1467" s="76"/>
      <c r="V1467" s="76"/>
      <c r="W1467" s="76"/>
    </row>
    <row r="1468" spans="1:23" x14ac:dyDescent="0.25">
      <c r="A1468" s="76"/>
      <c r="B1468" s="76"/>
      <c r="C1468" s="76"/>
      <c r="D1468" s="76"/>
      <c r="E1468" s="76"/>
      <c r="F1468" s="76"/>
      <c r="G1468" s="76"/>
      <c r="H1468" s="76"/>
      <c r="I1468" s="76"/>
      <c r="J1468" s="76"/>
      <c r="K1468" s="76"/>
      <c r="L1468" s="76"/>
      <c r="M1468" s="76"/>
      <c r="N1468" s="76"/>
      <c r="O1468" s="76"/>
      <c r="P1468" s="76"/>
      <c r="Q1468" s="76"/>
      <c r="V1468" s="76"/>
      <c r="W1468" s="76"/>
    </row>
    <row r="1469" spans="1:23" x14ac:dyDescent="0.25">
      <c r="A1469" s="76"/>
      <c r="B1469" s="76"/>
      <c r="C1469" s="76"/>
      <c r="D1469" s="76"/>
      <c r="E1469" s="76"/>
      <c r="F1469" s="76"/>
      <c r="G1469" s="76"/>
      <c r="H1469" s="76"/>
      <c r="I1469" s="76"/>
      <c r="J1469" s="76"/>
      <c r="K1469" s="76"/>
      <c r="L1469" s="76"/>
      <c r="M1469" s="76"/>
      <c r="N1469" s="76"/>
      <c r="O1469" s="76"/>
      <c r="P1469" s="76"/>
      <c r="Q1469" s="76"/>
      <c r="V1469" s="76"/>
      <c r="W1469" s="76"/>
    </row>
    <row r="1470" spans="1:23" x14ac:dyDescent="0.25">
      <c r="A1470" s="76"/>
      <c r="B1470" s="76"/>
      <c r="C1470" s="76"/>
      <c r="D1470" s="76"/>
      <c r="E1470" s="76"/>
      <c r="F1470" s="76"/>
      <c r="G1470" s="76"/>
      <c r="H1470" s="76"/>
      <c r="I1470" s="76"/>
      <c r="J1470" s="76"/>
      <c r="K1470" s="76"/>
      <c r="L1470" s="76"/>
      <c r="M1470" s="76"/>
      <c r="N1470" s="76"/>
      <c r="O1470" s="76"/>
      <c r="P1470" s="76"/>
      <c r="Q1470" s="76"/>
      <c r="V1470" s="76"/>
      <c r="W1470" s="76"/>
    </row>
    <row r="1471" spans="1:23" x14ac:dyDescent="0.25">
      <c r="A1471" s="76"/>
      <c r="B1471" s="76"/>
      <c r="C1471" s="76"/>
      <c r="D1471" s="76"/>
      <c r="E1471" s="76"/>
      <c r="F1471" s="76"/>
      <c r="G1471" s="76"/>
      <c r="H1471" s="76"/>
      <c r="I1471" s="76"/>
      <c r="J1471" s="76"/>
      <c r="K1471" s="76"/>
      <c r="L1471" s="76"/>
      <c r="M1471" s="76"/>
      <c r="N1471" s="76"/>
      <c r="O1471" s="76"/>
      <c r="P1471" s="76"/>
      <c r="Q1471" s="76"/>
      <c r="V1471" s="76"/>
      <c r="W1471" s="76"/>
    </row>
    <row r="1472" spans="1:23" x14ac:dyDescent="0.25">
      <c r="A1472" s="76"/>
      <c r="B1472" s="76"/>
      <c r="C1472" s="76"/>
      <c r="D1472" s="76"/>
      <c r="E1472" s="76"/>
      <c r="F1472" s="76"/>
      <c r="G1472" s="76"/>
      <c r="H1472" s="76"/>
      <c r="I1472" s="76"/>
      <c r="J1472" s="76"/>
      <c r="K1472" s="76"/>
      <c r="L1472" s="76"/>
      <c r="M1472" s="76"/>
      <c r="N1472" s="76"/>
      <c r="O1472" s="76"/>
      <c r="P1472" s="76"/>
      <c r="Q1472" s="76"/>
      <c r="V1472" s="76"/>
      <c r="W1472" s="76"/>
    </row>
    <row r="1473" spans="1:23" x14ac:dyDescent="0.25">
      <c r="A1473" s="76"/>
      <c r="B1473" s="76"/>
      <c r="C1473" s="76"/>
      <c r="D1473" s="76"/>
      <c r="E1473" s="76"/>
      <c r="F1473" s="76"/>
      <c r="G1473" s="76"/>
      <c r="H1473" s="76"/>
      <c r="I1473" s="76"/>
      <c r="J1473" s="76"/>
      <c r="K1473" s="76"/>
      <c r="L1473" s="76"/>
      <c r="M1473" s="76"/>
      <c r="N1473" s="76"/>
      <c r="O1473" s="76"/>
      <c r="P1473" s="76"/>
      <c r="Q1473" s="76"/>
      <c r="V1473" s="76"/>
      <c r="W1473" s="76"/>
    </row>
    <row r="1474" spans="1:23" x14ac:dyDescent="0.25">
      <c r="A1474" s="76"/>
      <c r="B1474" s="76"/>
      <c r="C1474" s="76"/>
      <c r="D1474" s="76"/>
      <c r="E1474" s="76"/>
      <c r="F1474" s="76"/>
      <c r="G1474" s="76"/>
      <c r="H1474" s="76"/>
      <c r="I1474" s="76"/>
      <c r="J1474" s="76"/>
      <c r="K1474" s="76"/>
      <c r="L1474" s="76"/>
      <c r="M1474" s="76"/>
      <c r="N1474" s="76"/>
      <c r="O1474" s="76"/>
      <c r="P1474" s="76"/>
      <c r="Q1474" s="76"/>
      <c r="V1474" s="76"/>
      <c r="W1474" s="76"/>
    </row>
    <row r="1475" spans="1:23" x14ac:dyDescent="0.25">
      <c r="A1475" s="76"/>
      <c r="B1475" s="76"/>
      <c r="C1475" s="76"/>
      <c r="D1475" s="76"/>
      <c r="E1475" s="76"/>
      <c r="F1475" s="76"/>
      <c r="G1475" s="76"/>
      <c r="H1475" s="76"/>
      <c r="I1475" s="76"/>
      <c r="J1475" s="76"/>
      <c r="K1475" s="76"/>
      <c r="L1475" s="76"/>
      <c r="M1475" s="76"/>
      <c r="N1475" s="76"/>
      <c r="O1475" s="76"/>
      <c r="P1475" s="76"/>
      <c r="Q1475" s="76"/>
      <c r="V1475" s="76"/>
      <c r="W1475" s="76"/>
    </row>
    <row r="1476" spans="1:23" x14ac:dyDescent="0.25">
      <c r="A1476" s="76"/>
      <c r="B1476" s="76"/>
      <c r="C1476" s="76"/>
      <c r="D1476" s="76"/>
      <c r="E1476" s="76"/>
      <c r="F1476" s="76"/>
      <c r="G1476" s="76"/>
      <c r="H1476" s="76"/>
      <c r="I1476" s="76"/>
      <c r="J1476" s="76"/>
      <c r="K1476" s="76"/>
      <c r="L1476" s="76"/>
      <c r="M1476" s="76"/>
      <c r="N1476" s="76"/>
      <c r="O1476" s="76"/>
      <c r="P1476" s="76"/>
      <c r="Q1476" s="76"/>
      <c r="V1476" s="76"/>
      <c r="W1476" s="76"/>
    </row>
    <row r="1477" spans="1:23" x14ac:dyDescent="0.25">
      <c r="A1477" s="76"/>
      <c r="B1477" s="76"/>
      <c r="C1477" s="76"/>
      <c r="D1477" s="76"/>
      <c r="E1477" s="76"/>
      <c r="F1477" s="76"/>
      <c r="G1477" s="76"/>
      <c r="H1477" s="76"/>
      <c r="I1477" s="76"/>
      <c r="J1477" s="76"/>
      <c r="K1477" s="76"/>
      <c r="L1477" s="76"/>
      <c r="M1477" s="76"/>
      <c r="N1477" s="76"/>
      <c r="O1477" s="76"/>
      <c r="P1477" s="76"/>
      <c r="Q1477" s="76"/>
      <c r="V1477" s="76"/>
      <c r="W1477" s="76"/>
    </row>
    <row r="1478" spans="1:23" x14ac:dyDescent="0.25">
      <c r="A1478" s="76"/>
      <c r="B1478" s="76"/>
      <c r="C1478" s="76"/>
      <c r="D1478" s="76"/>
      <c r="E1478" s="76"/>
      <c r="F1478" s="76"/>
      <c r="G1478" s="76"/>
      <c r="H1478" s="76"/>
      <c r="I1478" s="76"/>
      <c r="J1478" s="76"/>
      <c r="K1478" s="76"/>
      <c r="L1478" s="76"/>
      <c r="M1478" s="76"/>
      <c r="N1478" s="76"/>
      <c r="O1478" s="76"/>
      <c r="P1478" s="76"/>
      <c r="Q1478" s="76"/>
      <c r="V1478" s="76"/>
      <c r="W1478" s="76"/>
    </row>
    <row r="1479" spans="1:23" x14ac:dyDescent="0.25">
      <c r="A1479" s="76"/>
      <c r="B1479" s="76"/>
      <c r="C1479" s="76"/>
      <c r="D1479" s="76"/>
      <c r="E1479" s="76"/>
      <c r="F1479" s="76"/>
      <c r="G1479" s="76"/>
      <c r="H1479" s="76"/>
      <c r="I1479" s="76"/>
      <c r="J1479" s="76"/>
      <c r="K1479" s="76"/>
      <c r="L1479" s="76"/>
      <c r="M1479" s="76"/>
      <c r="N1479" s="76"/>
      <c r="O1479" s="76"/>
      <c r="P1479" s="76"/>
      <c r="Q1479" s="76"/>
      <c r="V1479" s="76"/>
      <c r="W1479" s="76"/>
    </row>
    <row r="1480" spans="1:23" x14ac:dyDescent="0.25">
      <c r="A1480" s="76"/>
      <c r="B1480" s="76"/>
      <c r="C1480" s="76"/>
      <c r="D1480" s="76"/>
      <c r="E1480" s="76"/>
      <c r="F1480" s="76"/>
      <c r="G1480" s="76"/>
      <c r="H1480" s="76"/>
      <c r="I1480" s="76"/>
      <c r="J1480" s="76"/>
      <c r="K1480" s="76"/>
      <c r="L1480" s="76"/>
      <c r="M1480" s="76"/>
      <c r="N1480" s="76"/>
      <c r="O1480" s="76"/>
      <c r="P1480" s="76"/>
      <c r="Q1480" s="76"/>
      <c r="V1480" s="76"/>
      <c r="W1480" s="76"/>
    </row>
    <row r="1481" spans="1:23" x14ac:dyDescent="0.25">
      <c r="A1481" s="76"/>
      <c r="B1481" s="76"/>
      <c r="C1481" s="76"/>
      <c r="D1481" s="76"/>
      <c r="E1481" s="76"/>
      <c r="F1481" s="76"/>
      <c r="G1481" s="76"/>
      <c r="H1481" s="76"/>
      <c r="I1481" s="76"/>
      <c r="J1481" s="76"/>
      <c r="K1481" s="76"/>
      <c r="L1481" s="76"/>
      <c r="M1481" s="76"/>
      <c r="N1481" s="76"/>
      <c r="O1481" s="76"/>
      <c r="P1481" s="76"/>
      <c r="Q1481" s="76"/>
      <c r="V1481" s="76"/>
      <c r="W1481" s="76"/>
    </row>
    <row r="1482" spans="1:23" x14ac:dyDescent="0.25">
      <c r="A1482" s="76"/>
      <c r="B1482" s="76"/>
      <c r="C1482" s="76"/>
      <c r="D1482" s="76"/>
      <c r="E1482" s="76"/>
      <c r="F1482" s="76"/>
      <c r="G1482" s="76"/>
      <c r="H1482" s="76"/>
      <c r="I1482" s="76"/>
      <c r="J1482" s="76"/>
      <c r="K1482" s="76"/>
      <c r="L1482" s="76"/>
      <c r="M1482" s="76"/>
      <c r="N1482" s="76"/>
      <c r="O1482" s="76"/>
      <c r="P1482" s="76"/>
      <c r="Q1482" s="76"/>
      <c r="V1482" s="76"/>
      <c r="W1482" s="76"/>
    </row>
    <row r="1483" spans="1:23" x14ac:dyDescent="0.25">
      <c r="A1483" s="76"/>
      <c r="B1483" s="76"/>
      <c r="C1483" s="76"/>
      <c r="D1483" s="76"/>
      <c r="E1483" s="76"/>
      <c r="F1483" s="76"/>
      <c r="G1483" s="76"/>
      <c r="H1483" s="76"/>
      <c r="I1483" s="76"/>
      <c r="J1483" s="76"/>
      <c r="K1483" s="76"/>
      <c r="L1483" s="76"/>
      <c r="M1483" s="76"/>
      <c r="N1483" s="76"/>
      <c r="O1483" s="76"/>
      <c r="P1483" s="76"/>
      <c r="Q1483" s="76"/>
      <c r="V1483" s="76"/>
      <c r="W1483" s="76"/>
    </row>
    <row r="1484" spans="1:23" x14ac:dyDescent="0.25">
      <c r="A1484" s="76"/>
      <c r="B1484" s="76"/>
      <c r="C1484" s="76"/>
      <c r="D1484" s="76"/>
      <c r="E1484" s="76"/>
      <c r="F1484" s="76"/>
      <c r="G1484" s="76"/>
      <c r="H1484" s="76"/>
      <c r="I1484" s="76"/>
      <c r="J1484" s="76"/>
      <c r="K1484" s="76"/>
      <c r="L1484" s="76"/>
      <c r="M1484" s="76"/>
      <c r="N1484" s="76"/>
      <c r="O1484" s="76"/>
      <c r="P1484" s="76"/>
      <c r="Q1484" s="76"/>
      <c r="V1484" s="76"/>
      <c r="W1484" s="76"/>
    </row>
    <row r="1485" spans="1:23" x14ac:dyDescent="0.25">
      <c r="A1485" s="76"/>
      <c r="B1485" s="76"/>
      <c r="C1485" s="76"/>
      <c r="D1485" s="76"/>
      <c r="E1485" s="76"/>
      <c r="F1485" s="76"/>
      <c r="G1485" s="76"/>
      <c r="H1485" s="76"/>
      <c r="I1485" s="76"/>
      <c r="J1485" s="76"/>
      <c r="K1485" s="76"/>
      <c r="L1485" s="76"/>
      <c r="M1485" s="76"/>
      <c r="N1485" s="76"/>
      <c r="O1485" s="76"/>
      <c r="P1485" s="76"/>
      <c r="Q1485" s="76"/>
      <c r="V1485" s="76"/>
      <c r="W1485" s="76"/>
    </row>
    <row r="1486" spans="1:23" x14ac:dyDescent="0.25">
      <c r="A1486" s="76"/>
      <c r="B1486" s="76"/>
      <c r="C1486" s="76"/>
      <c r="D1486" s="76"/>
      <c r="E1486" s="76"/>
      <c r="F1486" s="76"/>
      <c r="G1486" s="76"/>
      <c r="H1486" s="76"/>
      <c r="I1486" s="76"/>
      <c r="J1486" s="76"/>
      <c r="K1486" s="76"/>
      <c r="L1486" s="76"/>
      <c r="M1486" s="76"/>
      <c r="N1486" s="76"/>
      <c r="O1486" s="76"/>
      <c r="P1486" s="76"/>
      <c r="Q1486" s="76"/>
      <c r="V1486" s="76"/>
      <c r="W1486" s="76"/>
    </row>
    <row r="1487" spans="1:23" x14ac:dyDescent="0.25">
      <c r="A1487" s="76"/>
      <c r="B1487" s="76"/>
      <c r="C1487" s="76"/>
      <c r="D1487" s="76"/>
      <c r="E1487" s="76"/>
      <c r="F1487" s="76"/>
      <c r="G1487" s="76"/>
      <c r="H1487" s="76"/>
      <c r="I1487" s="76"/>
      <c r="J1487" s="76"/>
      <c r="K1487" s="76"/>
      <c r="L1487" s="76"/>
      <c r="M1487" s="76"/>
      <c r="N1487" s="76"/>
      <c r="O1487" s="76"/>
      <c r="P1487" s="76"/>
      <c r="Q1487" s="76"/>
      <c r="V1487" s="76"/>
      <c r="W1487" s="76"/>
    </row>
    <row r="1488" spans="1:23" x14ac:dyDescent="0.25">
      <c r="A1488" s="76"/>
      <c r="B1488" s="76"/>
      <c r="C1488" s="76"/>
      <c r="D1488" s="76"/>
      <c r="E1488" s="76"/>
      <c r="F1488" s="76"/>
      <c r="G1488" s="76"/>
      <c r="H1488" s="76"/>
      <c r="I1488" s="76"/>
      <c r="J1488" s="76"/>
      <c r="K1488" s="76"/>
      <c r="L1488" s="76"/>
      <c r="M1488" s="76"/>
      <c r="N1488" s="76"/>
      <c r="O1488" s="76"/>
      <c r="P1488" s="76"/>
      <c r="Q1488" s="76"/>
      <c r="V1488" s="76"/>
      <c r="W1488" s="76"/>
    </row>
    <row r="1489" spans="1:23" x14ac:dyDescent="0.25">
      <c r="A1489" s="76"/>
      <c r="B1489" s="76"/>
      <c r="C1489" s="76"/>
      <c r="D1489" s="76"/>
      <c r="E1489" s="76"/>
      <c r="F1489" s="76"/>
      <c r="G1489" s="76"/>
      <c r="H1489" s="76"/>
      <c r="I1489" s="76"/>
      <c r="J1489" s="76"/>
      <c r="K1489" s="76"/>
      <c r="L1489" s="76"/>
      <c r="M1489" s="76"/>
      <c r="N1489" s="76"/>
      <c r="O1489" s="76"/>
      <c r="P1489" s="76"/>
      <c r="Q1489" s="76"/>
      <c r="V1489" s="76"/>
      <c r="W1489" s="76"/>
    </row>
    <row r="1490" spans="1:23" x14ac:dyDescent="0.25">
      <c r="A1490" s="76"/>
      <c r="B1490" s="76"/>
      <c r="C1490" s="76"/>
      <c r="D1490" s="76"/>
      <c r="E1490" s="76"/>
      <c r="F1490" s="76"/>
      <c r="G1490" s="76"/>
      <c r="H1490" s="76"/>
      <c r="I1490" s="76"/>
      <c r="J1490" s="76"/>
      <c r="K1490" s="76"/>
      <c r="L1490" s="76"/>
      <c r="M1490" s="76"/>
      <c r="N1490" s="76"/>
      <c r="O1490" s="76"/>
      <c r="P1490" s="76"/>
      <c r="Q1490" s="76"/>
      <c r="V1490" s="76"/>
      <c r="W1490" s="76"/>
    </row>
    <row r="1491" spans="1:23" x14ac:dyDescent="0.25">
      <c r="A1491" s="76"/>
      <c r="B1491" s="76"/>
      <c r="C1491" s="76"/>
      <c r="D1491" s="76"/>
      <c r="E1491" s="76"/>
      <c r="F1491" s="76"/>
      <c r="G1491" s="76"/>
      <c r="H1491" s="76"/>
      <c r="I1491" s="76"/>
      <c r="J1491" s="76"/>
      <c r="K1491" s="76"/>
      <c r="L1491" s="76"/>
      <c r="M1491" s="76"/>
      <c r="N1491" s="76"/>
      <c r="O1491" s="76"/>
      <c r="P1491" s="76"/>
      <c r="Q1491" s="76"/>
      <c r="V1491" s="76"/>
      <c r="W1491" s="76"/>
    </row>
    <row r="1492" spans="1:23" x14ac:dyDescent="0.25">
      <c r="A1492" s="76"/>
      <c r="B1492" s="76"/>
      <c r="C1492" s="76"/>
      <c r="D1492" s="76"/>
      <c r="E1492" s="76"/>
      <c r="F1492" s="76"/>
      <c r="G1492" s="76"/>
      <c r="H1492" s="76"/>
      <c r="I1492" s="76"/>
      <c r="J1492" s="76"/>
      <c r="K1492" s="76"/>
      <c r="L1492" s="76"/>
      <c r="M1492" s="76"/>
      <c r="N1492" s="76"/>
      <c r="O1492" s="76"/>
      <c r="P1492" s="76"/>
      <c r="Q1492" s="76"/>
      <c r="V1492" s="76"/>
      <c r="W1492" s="76"/>
    </row>
    <row r="1493" spans="1:23" x14ac:dyDescent="0.25">
      <c r="A1493" s="76"/>
      <c r="B1493" s="76"/>
      <c r="C1493" s="76"/>
      <c r="D1493" s="76"/>
      <c r="E1493" s="76"/>
      <c r="F1493" s="76"/>
      <c r="G1493" s="76"/>
      <c r="H1493" s="76"/>
      <c r="I1493" s="76"/>
      <c r="J1493" s="76"/>
      <c r="K1493" s="76"/>
      <c r="L1493" s="76"/>
      <c r="M1493" s="76"/>
      <c r="N1493" s="76"/>
      <c r="O1493" s="76"/>
      <c r="P1493" s="76"/>
      <c r="Q1493" s="76"/>
      <c r="V1493" s="76"/>
      <c r="W1493" s="76"/>
    </row>
    <row r="1494" spans="1:23" x14ac:dyDescent="0.25">
      <c r="A1494" s="76"/>
      <c r="B1494" s="76"/>
      <c r="C1494" s="76"/>
      <c r="D1494" s="76"/>
      <c r="E1494" s="76"/>
      <c r="F1494" s="76"/>
      <c r="G1494" s="76"/>
      <c r="H1494" s="76"/>
      <c r="I1494" s="76"/>
      <c r="J1494" s="76"/>
      <c r="K1494" s="76"/>
      <c r="L1494" s="76"/>
      <c r="M1494" s="76"/>
      <c r="N1494" s="76"/>
      <c r="O1494" s="76"/>
      <c r="P1494" s="76"/>
      <c r="Q1494" s="76"/>
      <c r="V1494" s="76"/>
      <c r="W1494" s="76"/>
    </row>
    <row r="1495" spans="1:23" x14ac:dyDescent="0.25">
      <c r="A1495" s="76"/>
      <c r="B1495" s="76"/>
      <c r="C1495" s="76"/>
      <c r="D1495" s="76"/>
      <c r="E1495" s="76"/>
      <c r="F1495" s="76"/>
      <c r="G1495" s="76"/>
      <c r="H1495" s="76"/>
      <c r="I1495" s="76"/>
      <c r="J1495" s="76"/>
      <c r="K1495" s="76"/>
      <c r="L1495" s="76"/>
      <c r="M1495" s="76"/>
      <c r="N1495" s="76"/>
      <c r="O1495" s="76"/>
      <c r="P1495" s="76"/>
      <c r="Q1495" s="76"/>
      <c r="V1495" s="76"/>
      <c r="W1495" s="76"/>
    </row>
    <row r="1496" spans="1:23" x14ac:dyDescent="0.25">
      <c r="A1496" s="76"/>
      <c r="B1496" s="76"/>
      <c r="C1496" s="76"/>
      <c r="D1496" s="76"/>
      <c r="E1496" s="76"/>
      <c r="F1496" s="76"/>
      <c r="G1496" s="76"/>
      <c r="H1496" s="76"/>
      <c r="I1496" s="76"/>
      <c r="J1496" s="76"/>
      <c r="K1496" s="76"/>
      <c r="L1496" s="76"/>
      <c r="M1496" s="76"/>
      <c r="N1496" s="76"/>
      <c r="O1496" s="76"/>
      <c r="P1496" s="76"/>
      <c r="Q1496" s="76"/>
      <c r="V1496" s="76"/>
      <c r="W1496" s="76"/>
    </row>
    <row r="1497" spans="1:23" x14ac:dyDescent="0.25">
      <c r="A1497" s="76"/>
      <c r="B1497" s="76"/>
      <c r="C1497" s="76"/>
      <c r="D1497" s="76"/>
      <c r="E1497" s="76"/>
      <c r="F1497" s="76"/>
      <c r="G1497" s="76"/>
      <c r="H1497" s="76"/>
      <c r="I1497" s="76"/>
      <c r="J1497" s="76"/>
      <c r="K1497" s="76"/>
      <c r="L1497" s="76"/>
      <c r="M1497" s="76"/>
      <c r="N1497" s="76"/>
      <c r="O1497" s="76"/>
      <c r="P1497" s="76"/>
      <c r="Q1497" s="76"/>
      <c r="V1497" s="76"/>
      <c r="W1497" s="76"/>
    </row>
    <row r="1498" spans="1:23" x14ac:dyDescent="0.25">
      <c r="A1498" s="76"/>
      <c r="B1498" s="76"/>
      <c r="C1498" s="76"/>
      <c r="D1498" s="76"/>
      <c r="E1498" s="76"/>
      <c r="F1498" s="76"/>
      <c r="G1498" s="76"/>
      <c r="H1498" s="76"/>
      <c r="I1498" s="76"/>
      <c r="J1498" s="76"/>
      <c r="K1498" s="76"/>
      <c r="L1498" s="76"/>
      <c r="M1498" s="76"/>
      <c r="N1498" s="76"/>
      <c r="O1498" s="76"/>
      <c r="P1498" s="76"/>
      <c r="Q1498" s="76"/>
      <c r="V1498" s="76"/>
      <c r="W1498" s="76"/>
    </row>
    <row r="1499" spans="1:23" x14ac:dyDescent="0.25">
      <c r="A1499" s="76"/>
      <c r="B1499" s="76"/>
      <c r="C1499" s="76"/>
      <c r="D1499" s="76"/>
      <c r="E1499" s="76"/>
      <c r="F1499" s="76"/>
      <c r="G1499" s="76"/>
      <c r="H1499" s="76"/>
      <c r="I1499" s="76"/>
      <c r="J1499" s="76"/>
      <c r="K1499" s="76"/>
      <c r="L1499" s="76"/>
      <c r="M1499" s="76"/>
      <c r="N1499" s="76"/>
      <c r="O1499" s="76"/>
      <c r="P1499" s="76"/>
      <c r="Q1499" s="76"/>
      <c r="V1499" s="76"/>
      <c r="W1499" s="76"/>
    </row>
    <row r="1500" spans="1:23" x14ac:dyDescent="0.25">
      <c r="A1500" s="76"/>
      <c r="B1500" s="76"/>
      <c r="C1500" s="76"/>
      <c r="D1500" s="76"/>
      <c r="E1500" s="76"/>
      <c r="F1500" s="76"/>
      <c r="G1500" s="76"/>
      <c r="H1500" s="76"/>
      <c r="I1500" s="76"/>
      <c r="J1500" s="76"/>
      <c r="K1500" s="76"/>
      <c r="L1500" s="76"/>
      <c r="M1500" s="76"/>
      <c r="N1500" s="76"/>
      <c r="O1500" s="76"/>
      <c r="P1500" s="76"/>
      <c r="Q1500" s="76"/>
      <c r="V1500" s="76"/>
      <c r="W1500" s="76"/>
    </row>
    <row r="1501" spans="1:23" x14ac:dyDescent="0.25">
      <c r="A1501" s="76"/>
      <c r="B1501" s="76"/>
      <c r="C1501" s="76"/>
      <c r="D1501" s="76"/>
      <c r="E1501" s="76"/>
      <c r="F1501" s="76"/>
      <c r="G1501" s="76"/>
      <c r="H1501" s="76"/>
      <c r="I1501" s="76"/>
      <c r="J1501" s="76"/>
      <c r="K1501" s="76"/>
      <c r="L1501" s="76"/>
      <c r="M1501" s="76"/>
      <c r="N1501" s="76"/>
      <c r="O1501" s="76"/>
      <c r="P1501" s="76"/>
      <c r="Q1501" s="76"/>
      <c r="V1501" s="76"/>
      <c r="W1501" s="76"/>
    </row>
    <row r="1502" spans="1:23" x14ac:dyDescent="0.25">
      <c r="A1502" s="76"/>
      <c r="B1502" s="76"/>
      <c r="C1502" s="76"/>
      <c r="D1502" s="76"/>
      <c r="E1502" s="76"/>
      <c r="F1502" s="76"/>
      <c r="G1502" s="76"/>
      <c r="H1502" s="76"/>
      <c r="I1502" s="76"/>
      <c r="J1502" s="76"/>
      <c r="K1502" s="76"/>
      <c r="L1502" s="76"/>
      <c r="M1502" s="76"/>
      <c r="N1502" s="76"/>
      <c r="O1502" s="76"/>
      <c r="P1502" s="76"/>
      <c r="Q1502" s="76"/>
      <c r="V1502" s="76"/>
      <c r="W1502" s="76"/>
    </row>
    <row r="1503" spans="1:23" x14ac:dyDescent="0.25">
      <c r="A1503" s="76"/>
      <c r="B1503" s="76"/>
      <c r="C1503" s="76"/>
      <c r="D1503" s="76"/>
      <c r="E1503" s="76"/>
      <c r="F1503" s="76"/>
      <c r="G1503" s="76"/>
      <c r="H1503" s="76"/>
      <c r="I1503" s="76"/>
      <c r="J1503" s="76"/>
      <c r="K1503" s="76"/>
      <c r="L1503" s="76"/>
      <c r="M1503" s="76"/>
      <c r="N1503" s="76"/>
      <c r="O1503" s="76"/>
      <c r="P1503" s="76"/>
      <c r="Q1503" s="76"/>
      <c r="V1503" s="76"/>
      <c r="W1503" s="76"/>
    </row>
    <row r="1504" spans="1:23" x14ac:dyDescent="0.25">
      <c r="A1504" s="76"/>
      <c r="B1504" s="76"/>
      <c r="C1504" s="76"/>
      <c r="D1504" s="76"/>
      <c r="E1504" s="76"/>
      <c r="F1504" s="76"/>
      <c r="G1504" s="76"/>
      <c r="H1504" s="76"/>
      <c r="I1504" s="76"/>
      <c r="J1504" s="76"/>
      <c r="K1504" s="76"/>
      <c r="L1504" s="76"/>
      <c r="M1504" s="76"/>
      <c r="N1504" s="76"/>
      <c r="O1504" s="76"/>
      <c r="P1504" s="76"/>
      <c r="Q1504" s="76"/>
      <c r="V1504" s="76"/>
      <c r="W1504" s="76"/>
    </row>
    <row r="1505" spans="1:23" x14ac:dyDescent="0.25">
      <c r="A1505" s="76"/>
      <c r="B1505" s="76"/>
      <c r="C1505" s="76"/>
      <c r="D1505" s="76"/>
      <c r="E1505" s="76"/>
      <c r="F1505" s="76"/>
      <c r="G1505" s="76"/>
      <c r="H1505" s="76"/>
      <c r="I1505" s="76"/>
      <c r="J1505" s="76"/>
      <c r="K1505" s="76"/>
      <c r="L1505" s="76"/>
      <c r="M1505" s="76"/>
      <c r="N1505" s="76"/>
      <c r="O1505" s="76"/>
      <c r="P1505" s="76"/>
      <c r="Q1505" s="76"/>
      <c r="V1505" s="76"/>
      <c r="W1505" s="76"/>
    </row>
    <row r="1506" spans="1:23" x14ac:dyDescent="0.25">
      <c r="A1506" s="76"/>
      <c r="B1506" s="76"/>
      <c r="C1506" s="76"/>
      <c r="D1506" s="76"/>
      <c r="E1506" s="76"/>
      <c r="F1506" s="76"/>
      <c r="G1506" s="76"/>
      <c r="H1506" s="76"/>
      <c r="I1506" s="76"/>
      <c r="J1506" s="76"/>
      <c r="K1506" s="76"/>
      <c r="L1506" s="76"/>
      <c r="M1506" s="76"/>
      <c r="N1506" s="76"/>
      <c r="O1506" s="76"/>
      <c r="P1506" s="76"/>
      <c r="Q1506" s="76"/>
      <c r="V1506" s="76"/>
      <c r="W1506" s="76"/>
    </row>
    <row r="1507" spans="1:23" x14ac:dyDescent="0.25">
      <c r="A1507" s="76"/>
      <c r="B1507" s="76"/>
      <c r="C1507" s="76"/>
      <c r="D1507" s="76"/>
      <c r="E1507" s="76"/>
      <c r="F1507" s="76"/>
      <c r="G1507" s="76"/>
      <c r="H1507" s="76"/>
      <c r="I1507" s="76"/>
      <c r="J1507" s="76"/>
      <c r="K1507" s="76"/>
      <c r="L1507" s="76"/>
      <c r="M1507" s="76"/>
      <c r="N1507" s="76"/>
      <c r="O1507" s="76"/>
      <c r="P1507" s="76"/>
      <c r="Q1507" s="76"/>
      <c r="V1507" s="76"/>
      <c r="W1507" s="76"/>
    </row>
    <row r="1508" spans="1:23" x14ac:dyDescent="0.25">
      <c r="A1508" s="76"/>
      <c r="B1508" s="76"/>
      <c r="C1508" s="76"/>
      <c r="D1508" s="76"/>
      <c r="E1508" s="76"/>
      <c r="F1508" s="76"/>
      <c r="G1508" s="76"/>
      <c r="H1508" s="76"/>
      <c r="I1508" s="76"/>
      <c r="J1508" s="76"/>
      <c r="K1508" s="76"/>
      <c r="L1508" s="76"/>
      <c r="M1508" s="76"/>
      <c r="N1508" s="76"/>
      <c r="O1508" s="76"/>
      <c r="P1508" s="76"/>
      <c r="Q1508" s="76"/>
      <c r="V1508" s="76"/>
      <c r="W1508" s="76"/>
    </row>
    <row r="1509" spans="1:23" x14ac:dyDescent="0.25">
      <c r="A1509" s="76"/>
      <c r="B1509" s="76"/>
      <c r="C1509" s="76"/>
      <c r="D1509" s="76"/>
      <c r="E1509" s="76"/>
      <c r="F1509" s="76"/>
      <c r="G1509" s="76"/>
      <c r="H1509" s="76"/>
      <c r="I1509" s="76"/>
      <c r="J1509" s="76"/>
      <c r="K1509" s="76"/>
      <c r="L1509" s="76"/>
      <c r="M1509" s="76"/>
      <c r="N1509" s="76"/>
      <c r="O1509" s="76"/>
      <c r="P1509" s="76"/>
      <c r="Q1509" s="76"/>
      <c r="V1509" s="76"/>
      <c r="W1509" s="76"/>
    </row>
    <row r="1510" spans="1:23" x14ac:dyDescent="0.25">
      <c r="A1510" s="76"/>
      <c r="B1510" s="76"/>
      <c r="C1510" s="76"/>
      <c r="D1510" s="76"/>
      <c r="E1510" s="76"/>
      <c r="F1510" s="76"/>
      <c r="G1510" s="76"/>
      <c r="H1510" s="76"/>
      <c r="I1510" s="76"/>
      <c r="J1510" s="76"/>
      <c r="K1510" s="76"/>
      <c r="L1510" s="76"/>
      <c r="M1510" s="76"/>
      <c r="N1510" s="76"/>
      <c r="O1510" s="76"/>
      <c r="P1510" s="76"/>
      <c r="Q1510" s="76"/>
      <c r="V1510" s="76"/>
      <c r="W1510" s="76"/>
    </row>
    <row r="1511" spans="1:23" x14ac:dyDescent="0.25">
      <c r="A1511" s="76"/>
      <c r="B1511" s="76"/>
      <c r="C1511" s="76"/>
      <c r="D1511" s="76"/>
      <c r="E1511" s="76"/>
      <c r="F1511" s="76"/>
      <c r="G1511" s="76"/>
      <c r="H1511" s="76"/>
      <c r="I1511" s="76"/>
      <c r="J1511" s="76"/>
      <c r="K1511" s="76"/>
      <c r="L1511" s="76"/>
      <c r="M1511" s="76"/>
      <c r="N1511" s="76"/>
      <c r="O1511" s="76"/>
      <c r="P1511" s="76"/>
      <c r="Q1511" s="76"/>
      <c r="V1511" s="76"/>
      <c r="W1511" s="76"/>
    </row>
    <row r="1512" spans="1:23" x14ac:dyDescent="0.25">
      <c r="A1512" s="76"/>
      <c r="B1512" s="76"/>
      <c r="C1512" s="76"/>
      <c r="D1512" s="76"/>
      <c r="E1512" s="76"/>
      <c r="F1512" s="76"/>
      <c r="G1512" s="76"/>
      <c r="H1512" s="76"/>
      <c r="I1512" s="76"/>
      <c r="J1512" s="76"/>
      <c r="K1512" s="76"/>
      <c r="L1512" s="76"/>
      <c r="M1512" s="76"/>
      <c r="N1512" s="76"/>
      <c r="O1512" s="76"/>
      <c r="P1512" s="76"/>
      <c r="Q1512" s="76"/>
      <c r="V1512" s="76"/>
      <c r="W1512" s="76"/>
    </row>
    <row r="1513" spans="1:23" x14ac:dyDescent="0.25">
      <c r="A1513" s="76"/>
      <c r="B1513" s="76"/>
      <c r="C1513" s="76"/>
      <c r="D1513" s="76"/>
      <c r="E1513" s="76"/>
      <c r="F1513" s="76"/>
      <c r="G1513" s="76"/>
      <c r="H1513" s="76"/>
      <c r="I1513" s="76"/>
      <c r="J1513" s="76"/>
      <c r="K1513" s="76"/>
      <c r="L1513" s="76"/>
      <c r="M1513" s="76"/>
      <c r="N1513" s="76"/>
      <c r="O1513" s="76"/>
      <c r="P1513" s="76"/>
      <c r="Q1513" s="76"/>
      <c r="V1513" s="76"/>
      <c r="W1513" s="76"/>
    </row>
    <row r="1514" spans="1:23" x14ac:dyDescent="0.25">
      <c r="A1514" s="76"/>
      <c r="B1514" s="76"/>
      <c r="C1514" s="76"/>
      <c r="D1514" s="76"/>
      <c r="E1514" s="76"/>
      <c r="F1514" s="76"/>
      <c r="G1514" s="76"/>
      <c r="H1514" s="76"/>
      <c r="I1514" s="76"/>
      <c r="J1514" s="76"/>
      <c r="K1514" s="76"/>
      <c r="L1514" s="76"/>
      <c r="M1514" s="76"/>
      <c r="N1514" s="76"/>
      <c r="O1514" s="76"/>
      <c r="P1514" s="76"/>
      <c r="Q1514" s="76"/>
      <c r="V1514" s="76"/>
      <c r="W1514" s="76"/>
    </row>
    <row r="1515" spans="1:23" x14ac:dyDescent="0.25">
      <c r="A1515" s="76"/>
      <c r="B1515" s="76"/>
      <c r="C1515" s="76"/>
      <c r="D1515" s="76"/>
      <c r="E1515" s="76"/>
      <c r="F1515" s="76"/>
      <c r="G1515" s="76"/>
      <c r="H1515" s="76"/>
      <c r="I1515" s="76"/>
      <c r="J1515" s="76"/>
      <c r="K1515" s="76"/>
      <c r="L1515" s="76"/>
      <c r="M1515" s="76"/>
      <c r="N1515" s="76"/>
      <c r="O1515" s="76"/>
      <c r="P1515" s="76"/>
      <c r="Q1515" s="76"/>
      <c r="V1515" s="76"/>
      <c r="W1515" s="76"/>
    </row>
    <row r="1516" spans="1:23" x14ac:dyDescent="0.25">
      <c r="A1516" s="76"/>
      <c r="B1516" s="76"/>
      <c r="C1516" s="76"/>
      <c r="D1516" s="76"/>
      <c r="E1516" s="76"/>
      <c r="F1516" s="76"/>
      <c r="G1516" s="76"/>
      <c r="H1516" s="76"/>
      <c r="I1516" s="76"/>
      <c r="J1516" s="76"/>
      <c r="K1516" s="76"/>
      <c r="L1516" s="76"/>
      <c r="M1516" s="76"/>
      <c r="N1516" s="76"/>
      <c r="O1516" s="76"/>
      <c r="P1516" s="76"/>
      <c r="Q1516" s="76"/>
      <c r="V1516" s="76"/>
      <c r="W1516" s="76"/>
    </row>
    <row r="1517" spans="1:23" x14ac:dyDescent="0.25">
      <c r="A1517" s="76"/>
      <c r="B1517" s="76"/>
      <c r="C1517" s="76"/>
      <c r="D1517" s="76"/>
      <c r="E1517" s="76"/>
      <c r="F1517" s="76"/>
      <c r="G1517" s="76"/>
      <c r="H1517" s="76"/>
      <c r="I1517" s="76"/>
      <c r="J1517" s="76"/>
      <c r="K1517" s="76"/>
      <c r="L1517" s="76"/>
      <c r="M1517" s="76"/>
      <c r="N1517" s="76"/>
      <c r="O1517" s="76"/>
      <c r="P1517" s="76"/>
      <c r="Q1517" s="76"/>
      <c r="V1517" s="76"/>
      <c r="W1517" s="76"/>
    </row>
    <row r="1518" spans="1:23" x14ac:dyDescent="0.25">
      <c r="A1518" s="76"/>
      <c r="B1518" s="76"/>
      <c r="C1518" s="76"/>
      <c r="D1518" s="76"/>
      <c r="E1518" s="76"/>
      <c r="F1518" s="76"/>
      <c r="G1518" s="76"/>
      <c r="H1518" s="76"/>
      <c r="I1518" s="76"/>
      <c r="J1518" s="76"/>
      <c r="K1518" s="76"/>
      <c r="L1518" s="76"/>
      <c r="M1518" s="76"/>
      <c r="N1518" s="76"/>
      <c r="O1518" s="76"/>
      <c r="P1518" s="76"/>
      <c r="Q1518" s="76"/>
      <c r="V1518" s="76"/>
      <c r="W1518" s="76"/>
    </row>
    <row r="1519" spans="1:23" x14ac:dyDescent="0.25">
      <c r="A1519" s="76"/>
      <c r="B1519" s="76"/>
      <c r="C1519" s="76"/>
      <c r="D1519" s="76"/>
      <c r="E1519" s="76"/>
      <c r="F1519" s="76"/>
      <c r="G1519" s="76"/>
      <c r="H1519" s="76"/>
      <c r="I1519" s="76"/>
      <c r="J1519" s="76"/>
      <c r="K1519" s="76"/>
      <c r="L1519" s="76"/>
      <c r="M1519" s="76"/>
      <c r="N1519" s="76"/>
      <c r="O1519" s="76"/>
      <c r="P1519" s="76"/>
      <c r="Q1519" s="76"/>
      <c r="V1519" s="76"/>
      <c r="W1519" s="76"/>
    </row>
    <row r="1520" spans="1:23" x14ac:dyDescent="0.25">
      <c r="A1520" s="76"/>
      <c r="B1520" s="76"/>
      <c r="C1520" s="76"/>
      <c r="D1520" s="76"/>
      <c r="E1520" s="76"/>
      <c r="F1520" s="76"/>
      <c r="G1520" s="76"/>
      <c r="H1520" s="76"/>
      <c r="I1520" s="76"/>
      <c r="J1520" s="76"/>
      <c r="K1520" s="76"/>
      <c r="L1520" s="76"/>
      <c r="M1520" s="76"/>
      <c r="N1520" s="76"/>
      <c r="O1520" s="76"/>
      <c r="P1520" s="76"/>
      <c r="Q1520" s="76"/>
      <c r="V1520" s="76"/>
      <c r="W1520" s="76"/>
    </row>
    <row r="1521" spans="1:23" x14ac:dyDescent="0.25">
      <c r="A1521" s="76"/>
      <c r="B1521" s="76"/>
      <c r="C1521" s="76"/>
      <c r="D1521" s="76"/>
      <c r="E1521" s="76"/>
      <c r="F1521" s="76"/>
      <c r="G1521" s="76"/>
      <c r="H1521" s="76"/>
      <c r="I1521" s="76"/>
      <c r="J1521" s="76"/>
      <c r="K1521" s="76"/>
      <c r="L1521" s="76"/>
      <c r="M1521" s="76"/>
      <c r="N1521" s="76"/>
      <c r="O1521" s="76"/>
      <c r="P1521" s="76"/>
      <c r="Q1521" s="76"/>
      <c r="V1521" s="76"/>
      <c r="W1521" s="76"/>
    </row>
    <row r="1522" spans="1:23" x14ac:dyDescent="0.25">
      <c r="A1522" s="76"/>
      <c r="B1522" s="76"/>
      <c r="C1522" s="76"/>
      <c r="D1522" s="76"/>
      <c r="E1522" s="76"/>
      <c r="F1522" s="76"/>
      <c r="G1522" s="76"/>
      <c r="H1522" s="76"/>
      <c r="I1522" s="76"/>
      <c r="J1522" s="76"/>
      <c r="K1522" s="76"/>
      <c r="L1522" s="76"/>
      <c r="M1522" s="76"/>
      <c r="N1522" s="76"/>
      <c r="O1522" s="76"/>
      <c r="P1522" s="76"/>
      <c r="Q1522" s="76"/>
      <c r="V1522" s="76"/>
      <c r="W1522" s="76"/>
    </row>
    <row r="1523" spans="1:23" x14ac:dyDescent="0.25">
      <c r="A1523" s="76"/>
      <c r="B1523" s="76"/>
      <c r="C1523" s="76"/>
      <c r="D1523" s="76"/>
      <c r="E1523" s="76"/>
      <c r="F1523" s="76"/>
      <c r="G1523" s="76"/>
      <c r="H1523" s="76"/>
      <c r="I1523" s="76"/>
      <c r="J1523" s="76"/>
      <c r="K1523" s="76"/>
      <c r="L1523" s="76"/>
      <c r="M1523" s="76"/>
      <c r="N1523" s="76"/>
      <c r="O1523" s="76"/>
      <c r="P1523" s="76"/>
      <c r="Q1523" s="76"/>
      <c r="V1523" s="76"/>
      <c r="W1523" s="76"/>
    </row>
    <row r="1524" spans="1:23" x14ac:dyDescent="0.25">
      <c r="A1524" s="76"/>
      <c r="B1524" s="76"/>
      <c r="C1524" s="76"/>
      <c r="D1524" s="76"/>
      <c r="E1524" s="76"/>
      <c r="F1524" s="76"/>
      <c r="G1524" s="76"/>
      <c r="H1524" s="76"/>
      <c r="I1524" s="76"/>
      <c r="J1524" s="76"/>
      <c r="K1524" s="76"/>
      <c r="L1524" s="76"/>
      <c r="M1524" s="76"/>
      <c r="N1524" s="76"/>
      <c r="O1524" s="76"/>
      <c r="P1524" s="76"/>
      <c r="Q1524" s="76"/>
      <c r="V1524" s="76"/>
      <c r="W1524" s="76"/>
    </row>
    <row r="1525" spans="1:23" x14ac:dyDescent="0.25">
      <c r="A1525" s="76"/>
      <c r="B1525" s="76"/>
      <c r="C1525" s="76"/>
      <c r="D1525" s="76"/>
      <c r="E1525" s="76"/>
      <c r="F1525" s="76"/>
      <c r="G1525" s="76"/>
      <c r="H1525" s="76"/>
      <c r="I1525" s="76"/>
      <c r="J1525" s="76"/>
      <c r="K1525" s="76"/>
      <c r="L1525" s="76"/>
      <c r="M1525" s="76"/>
      <c r="N1525" s="76"/>
      <c r="O1525" s="76"/>
      <c r="P1525" s="76"/>
      <c r="Q1525" s="76"/>
      <c r="V1525" s="76"/>
      <c r="W1525" s="76"/>
    </row>
    <row r="1526" spans="1:23" x14ac:dyDescent="0.25">
      <c r="A1526" s="76"/>
      <c r="B1526" s="76"/>
      <c r="C1526" s="76"/>
      <c r="D1526" s="76"/>
      <c r="E1526" s="76"/>
      <c r="F1526" s="76"/>
      <c r="G1526" s="76"/>
      <c r="H1526" s="76"/>
      <c r="I1526" s="76"/>
      <c r="J1526" s="76"/>
      <c r="K1526" s="76"/>
      <c r="L1526" s="76"/>
      <c r="M1526" s="76"/>
      <c r="N1526" s="76"/>
      <c r="O1526" s="76"/>
      <c r="P1526" s="76"/>
      <c r="Q1526" s="76"/>
      <c r="V1526" s="76"/>
      <c r="W1526" s="76"/>
    </row>
    <row r="1527" spans="1:23" x14ac:dyDescent="0.25">
      <c r="A1527" s="76"/>
      <c r="B1527" s="76"/>
      <c r="C1527" s="76"/>
      <c r="D1527" s="76"/>
      <c r="E1527" s="76"/>
      <c r="F1527" s="76"/>
      <c r="G1527" s="76"/>
      <c r="H1527" s="76"/>
      <c r="I1527" s="76"/>
      <c r="J1527" s="76"/>
      <c r="K1527" s="76"/>
      <c r="L1527" s="76"/>
      <c r="M1527" s="76"/>
      <c r="N1527" s="76"/>
      <c r="O1527" s="76"/>
      <c r="P1527" s="76"/>
      <c r="Q1527" s="76"/>
      <c r="V1527" s="76"/>
      <c r="W1527" s="76"/>
    </row>
    <row r="1528" spans="1:23" x14ac:dyDescent="0.25">
      <c r="A1528" s="76"/>
      <c r="B1528" s="76"/>
      <c r="C1528" s="76"/>
      <c r="D1528" s="76"/>
      <c r="E1528" s="76"/>
      <c r="F1528" s="76"/>
      <c r="G1528" s="76"/>
      <c r="H1528" s="76"/>
      <c r="I1528" s="76"/>
      <c r="J1528" s="76"/>
      <c r="K1528" s="76"/>
      <c r="L1528" s="76"/>
      <c r="M1528" s="76"/>
      <c r="N1528" s="76"/>
      <c r="O1528" s="76"/>
      <c r="P1528" s="76"/>
      <c r="Q1528" s="76"/>
      <c r="V1528" s="76"/>
      <c r="W1528" s="76"/>
    </row>
    <row r="1529" spans="1:23" x14ac:dyDescent="0.25">
      <c r="A1529" s="76"/>
      <c r="B1529" s="76"/>
      <c r="C1529" s="76"/>
      <c r="D1529" s="76"/>
      <c r="E1529" s="76"/>
      <c r="F1529" s="76"/>
      <c r="G1529" s="76"/>
      <c r="H1529" s="76"/>
      <c r="I1529" s="76"/>
      <c r="J1529" s="76"/>
      <c r="K1529" s="76"/>
      <c r="L1529" s="76"/>
      <c r="M1529" s="76"/>
      <c r="N1529" s="76"/>
      <c r="O1529" s="76"/>
      <c r="P1529" s="76"/>
      <c r="Q1529" s="76"/>
      <c r="V1529" s="76"/>
      <c r="W1529" s="76"/>
    </row>
    <row r="1530" spans="1:23" x14ac:dyDescent="0.25">
      <c r="A1530" s="76"/>
      <c r="B1530" s="76"/>
      <c r="C1530" s="76"/>
      <c r="D1530" s="76"/>
      <c r="E1530" s="76"/>
      <c r="F1530" s="76"/>
      <c r="G1530" s="76"/>
      <c r="H1530" s="76"/>
      <c r="I1530" s="76"/>
      <c r="J1530" s="76"/>
      <c r="K1530" s="76"/>
      <c r="L1530" s="76"/>
      <c r="M1530" s="76"/>
      <c r="N1530" s="76"/>
      <c r="O1530" s="76"/>
      <c r="P1530" s="76"/>
      <c r="Q1530" s="76"/>
      <c r="V1530" s="76"/>
      <c r="W1530" s="76"/>
    </row>
    <row r="1531" spans="1:23" x14ac:dyDescent="0.25">
      <c r="A1531" s="76"/>
      <c r="B1531" s="76"/>
      <c r="C1531" s="76"/>
      <c r="D1531" s="76"/>
      <c r="E1531" s="76"/>
      <c r="F1531" s="76"/>
      <c r="G1531" s="76"/>
      <c r="H1531" s="76"/>
      <c r="I1531" s="76"/>
      <c r="J1531" s="76"/>
      <c r="K1531" s="76"/>
      <c r="L1531" s="76"/>
      <c r="M1531" s="76"/>
      <c r="N1531" s="76"/>
      <c r="O1531" s="76"/>
      <c r="P1531" s="76"/>
      <c r="Q1531" s="76"/>
      <c r="V1531" s="76"/>
      <c r="W1531" s="76"/>
    </row>
    <row r="1532" spans="1:23" x14ac:dyDescent="0.25">
      <c r="A1532" s="76"/>
      <c r="B1532" s="76"/>
      <c r="C1532" s="76"/>
      <c r="D1532" s="76"/>
      <c r="E1532" s="76"/>
      <c r="F1532" s="76"/>
      <c r="G1532" s="76"/>
      <c r="H1532" s="76"/>
      <c r="I1532" s="76"/>
      <c r="J1532" s="76"/>
      <c r="K1532" s="76"/>
      <c r="L1532" s="76"/>
      <c r="M1532" s="76"/>
      <c r="N1532" s="76"/>
      <c r="O1532" s="76"/>
      <c r="P1532" s="76"/>
      <c r="Q1532" s="76"/>
      <c r="V1532" s="76"/>
      <c r="W1532" s="76"/>
    </row>
    <row r="1533" spans="1:23" x14ac:dyDescent="0.25">
      <c r="A1533" s="76"/>
      <c r="B1533" s="76"/>
      <c r="C1533" s="76"/>
      <c r="D1533" s="76"/>
      <c r="E1533" s="76"/>
      <c r="F1533" s="76"/>
      <c r="G1533" s="76"/>
      <c r="H1533" s="76"/>
      <c r="I1533" s="76"/>
      <c r="J1533" s="76"/>
      <c r="K1533" s="76"/>
      <c r="L1533" s="76"/>
      <c r="M1533" s="76"/>
      <c r="N1533" s="76"/>
      <c r="O1533" s="76"/>
      <c r="P1533" s="76"/>
      <c r="Q1533" s="76"/>
      <c r="V1533" s="76"/>
      <c r="W1533" s="76"/>
    </row>
    <row r="1534" spans="1:23" x14ac:dyDescent="0.25">
      <c r="A1534" s="76"/>
      <c r="B1534" s="76"/>
      <c r="C1534" s="76"/>
      <c r="D1534" s="76"/>
      <c r="E1534" s="76"/>
      <c r="F1534" s="76"/>
      <c r="G1534" s="76"/>
      <c r="H1534" s="76"/>
      <c r="I1534" s="76"/>
      <c r="J1534" s="76"/>
      <c r="K1534" s="76"/>
      <c r="L1534" s="76"/>
      <c r="M1534" s="76"/>
      <c r="N1534" s="76"/>
      <c r="O1534" s="76"/>
      <c r="P1534" s="76"/>
      <c r="Q1534" s="76"/>
      <c r="V1534" s="76"/>
      <c r="W1534" s="76"/>
    </row>
    <row r="1535" spans="1:23" x14ac:dyDescent="0.25">
      <c r="A1535" s="76"/>
      <c r="B1535" s="76"/>
      <c r="C1535" s="76"/>
      <c r="D1535" s="76"/>
      <c r="E1535" s="76"/>
      <c r="F1535" s="76"/>
      <c r="G1535" s="76"/>
      <c r="H1535" s="76"/>
      <c r="I1535" s="76"/>
      <c r="J1535" s="76"/>
      <c r="K1535" s="76"/>
      <c r="L1535" s="76"/>
      <c r="M1535" s="76"/>
      <c r="N1535" s="76"/>
      <c r="O1535" s="76"/>
      <c r="P1535" s="76"/>
      <c r="Q1535" s="76"/>
      <c r="V1535" s="76"/>
      <c r="W1535" s="76"/>
    </row>
    <row r="1536" spans="1:23" x14ac:dyDescent="0.25">
      <c r="A1536" s="76"/>
      <c r="B1536" s="76"/>
      <c r="C1536" s="76"/>
      <c r="D1536" s="76"/>
      <c r="E1536" s="76"/>
      <c r="F1536" s="76"/>
      <c r="G1536" s="76"/>
      <c r="H1536" s="76"/>
      <c r="I1536" s="76"/>
      <c r="J1536" s="76"/>
      <c r="K1536" s="76"/>
      <c r="L1536" s="76"/>
      <c r="M1536" s="76"/>
      <c r="N1536" s="76"/>
      <c r="O1536" s="76"/>
      <c r="P1536" s="76"/>
      <c r="Q1536" s="76"/>
      <c r="V1536" s="76"/>
      <c r="W1536" s="76"/>
    </row>
    <row r="1537" spans="1:23" x14ac:dyDescent="0.25">
      <c r="A1537" s="76"/>
      <c r="B1537" s="76"/>
      <c r="C1537" s="76"/>
      <c r="D1537" s="76"/>
      <c r="E1537" s="76"/>
      <c r="F1537" s="76"/>
      <c r="G1537" s="76"/>
      <c r="H1537" s="76"/>
      <c r="I1537" s="76"/>
      <c r="J1537" s="76"/>
      <c r="K1537" s="76"/>
      <c r="L1537" s="76"/>
      <c r="M1537" s="76"/>
      <c r="N1537" s="76"/>
      <c r="O1537" s="76"/>
      <c r="P1537" s="76"/>
      <c r="Q1537" s="76"/>
      <c r="V1537" s="76"/>
      <c r="W1537" s="76"/>
    </row>
    <row r="1538" spans="1:23" x14ac:dyDescent="0.25">
      <c r="A1538" s="76"/>
      <c r="B1538" s="76"/>
      <c r="C1538" s="76"/>
      <c r="D1538" s="76"/>
      <c r="E1538" s="76"/>
      <c r="F1538" s="76"/>
      <c r="G1538" s="76"/>
      <c r="H1538" s="76"/>
      <c r="I1538" s="76"/>
      <c r="J1538" s="76"/>
      <c r="K1538" s="76"/>
      <c r="L1538" s="76"/>
      <c r="M1538" s="76"/>
      <c r="N1538" s="76"/>
      <c r="O1538" s="76"/>
      <c r="P1538" s="76"/>
      <c r="Q1538" s="76"/>
      <c r="V1538" s="76"/>
      <c r="W1538" s="76"/>
    </row>
    <row r="1539" spans="1:23" x14ac:dyDescent="0.25">
      <c r="A1539" s="76"/>
      <c r="B1539" s="76"/>
      <c r="C1539" s="76"/>
      <c r="D1539" s="76"/>
      <c r="E1539" s="76"/>
      <c r="F1539" s="76"/>
      <c r="G1539" s="76"/>
      <c r="H1539" s="76"/>
      <c r="I1539" s="76"/>
      <c r="J1539" s="76"/>
      <c r="K1539" s="76"/>
      <c r="L1539" s="76"/>
      <c r="M1539" s="76"/>
      <c r="N1539" s="76"/>
      <c r="O1539" s="76"/>
      <c r="P1539" s="76"/>
      <c r="Q1539" s="76"/>
      <c r="V1539" s="76"/>
      <c r="W1539" s="76"/>
    </row>
    <row r="1540" spans="1:23" x14ac:dyDescent="0.25">
      <c r="A1540" s="76"/>
      <c r="B1540" s="76"/>
      <c r="C1540" s="76"/>
      <c r="D1540" s="76"/>
      <c r="E1540" s="76"/>
      <c r="F1540" s="76"/>
      <c r="G1540" s="76"/>
      <c r="H1540" s="76"/>
      <c r="I1540" s="76"/>
      <c r="J1540" s="76"/>
      <c r="K1540" s="76"/>
      <c r="L1540" s="76"/>
      <c r="M1540" s="76"/>
      <c r="N1540" s="76"/>
      <c r="O1540" s="76"/>
      <c r="P1540" s="76"/>
      <c r="Q1540" s="76"/>
      <c r="V1540" s="76"/>
      <c r="W1540" s="76"/>
    </row>
    <row r="1541" spans="1:23" x14ac:dyDescent="0.25">
      <c r="A1541" s="76"/>
      <c r="B1541" s="76"/>
      <c r="C1541" s="76"/>
      <c r="D1541" s="76"/>
      <c r="E1541" s="76"/>
      <c r="F1541" s="76"/>
      <c r="G1541" s="76"/>
      <c r="H1541" s="76"/>
      <c r="I1541" s="76"/>
      <c r="J1541" s="76"/>
      <c r="K1541" s="76"/>
      <c r="L1541" s="76"/>
      <c r="M1541" s="76"/>
      <c r="N1541" s="76"/>
      <c r="O1541" s="76"/>
      <c r="P1541" s="76"/>
      <c r="Q1541" s="76"/>
      <c r="V1541" s="76"/>
      <c r="W1541" s="76"/>
    </row>
    <row r="1542" spans="1:23" x14ac:dyDescent="0.25">
      <c r="A1542" s="76"/>
      <c r="B1542" s="76"/>
      <c r="C1542" s="76"/>
      <c r="D1542" s="76"/>
      <c r="E1542" s="76"/>
      <c r="F1542" s="76"/>
      <c r="G1542" s="76"/>
      <c r="H1542" s="76"/>
      <c r="I1542" s="76"/>
      <c r="J1542" s="76"/>
      <c r="K1542" s="76"/>
      <c r="L1542" s="76"/>
      <c r="M1542" s="76"/>
      <c r="N1542" s="76"/>
      <c r="O1542" s="76"/>
      <c r="P1542" s="76"/>
      <c r="Q1542" s="76"/>
      <c r="V1542" s="76"/>
      <c r="W1542" s="76"/>
    </row>
    <row r="1543" spans="1:23" x14ac:dyDescent="0.25">
      <c r="A1543" s="76"/>
      <c r="B1543" s="76"/>
      <c r="C1543" s="76"/>
      <c r="D1543" s="76"/>
      <c r="E1543" s="76"/>
      <c r="F1543" s="76"/>
      <c r="G1543" s="76"/>
      <c r="H1543" s="76"/>
      <c r="I1543" s="76"/>
      <c r="J1543" s="76"/>
      <c r="K1543" s="76"/>
      <c r="L1543" s="76"/>
      <c r="M1543" s="76"/>
      <c r="N1543" s="76"/>
      <c r="O1543" s="76"/>
      <c r="P1543" s="76"/>
      <c r="Q1543" s="76"/>
      <c r="V1543" s="76"/>
      <c r="W1543" s="76"/>
    </row>
    <row r="1544" spans="1:23" x14ac:dyDescent="0.25">
      <c r="A1544" s="76"/>
      <c r="B1544" s="76"/>
      <c r="C1544" s="76"/>
      <c r="D1544" s="76"/>
      <c r="E1544" s="76"/>
      <c r="F1544" s="76"/>
      <c r="G1544" s="76"/>
      <c r="H1544" s="76"/>
      <c r="I1544" s="76"/>
      <c r="J1544" s="76"/>
      <c r="K1544" s="76"/>
      <c r="L1544" s="76"/>
      <c r="M1544" s="76"/>
      <c r="N1544" s="76"/>
      <c r="O1544" s="76"/>
      <c r="P1544" s="76"/>
      <c r="Q1544" s="76"/>
      <c r="V1544" s="76"/>
      <c r="W1544" s="76"/>
    </row>
    <row r="1545" spans="1:23" x14ac:dyDescent="0.25">
      <c r="A1545" s="76"/>
      <c r="B1545" s="76"/>
      <c r="C1545" s="76"/>
      <c r="D1545" s="76"/>
      <c r="E1545" s="76"/>
      <c r="F1545" s="76"/>
      <c r="G1545" s="76"/>
      <c r="H1545" s="76"/>
      <c r="I1545" s="76"/>
      <c r="J1545" s="76"/>
      <c r="K1545" s="76"/>
      <c r="L1545" s="76"/>
      <c r="M1545" s="76"/>
      <c r="N1545" s="76"/>
      <c r="O1545" s="76"/>
      <c r="P1545" s="76"/>
      <c r="Q1545" s="76"/>
      <c r="V1545" s="76"/>
      <c r="W1545" s="76"/>
    </row>
    <row r="1546" spans="1:23" x14ac:dyDescent="0.25">
      <c r="A1546" s="76"/>
      <c r="B1546" s="76"/>
      <c r="C1546" s="76"/>
      <c r="D1546" s="76"/>
      <c r="E1546" s="76"/>
      <c r="F1546" s="76"/>
      <c r="G1546" s="76"/>
      <c r="H1546" s="76"/>
      <c r="I1546" s="76"/>
      <c r="J1546" s="76"/>
      <c r="K1546" s="76"/>
      <c r="L1546" s="76"/>
      <c r="M1546" s="76"/>
      <c r="N1546" s="76"/>
      <c r="O1546" s="76"/>
      <c r="P1546" s="76"/>
      <c r="Q1546" s="76"/>
      <c r="V1546" s="76"/>
      <c r="W1546" s="76"/>
    </row>
    <row r="1547" spans="1:23" x14ac:dyDescent="0.25">
      <c r="A1547" s="76"/>
      <c r="B1547" s="76"/>
      <c r="C1547" s="76"/>
      <c r="D1547" s="76"/>
      <c r="E1547" s="76"/>
      <c r="F1547" s="76"/>
      <c r="G1547" s="76"/>
      <c r="H1547" s="76"/>
      <c r="I1547" s="76"/>
      <c r="J1547" s="76"/>
      <c r="K1547" s="76"/>
      <c r="L1547" s="76"/>
      <c r="M1547" s="76"/>
      <c r="N1547" s="76"/>
      <c r="O1547" s="76"/>
      <c r="P1547" s="76"/>
      <c r="Q1547" s="76"/>
      <c r="V1547" s="76"/>
      <c r="W1547" s="76"/>
    </row>
    <row r="1548" spans="1:23" x14ac:dyDescent="0.25">
      <c r="A1548" s="76"/>
      <c r="B1548" s="76"/>
      <c r="C1548" s="76"/>
      <c r="D1548" s="76"/>
      <c r="E1548" s="76"/>
      <c r="F1548" s="76"/>
      <c r="G1548" s="76"/>
      <c r="H1548" s="76"/>
      <c r="I1548" s="76"/>
      <c r="J1548" s="76"/>
      <c r="K1548" s="76"/>
      <c r="L1548" s="76"/>
      <c r="M1548" s="76"/>
      <c r="N1548" s="76"/>
      <c r="O1548" s="76"/>
      <c r="P1548" s="76"/>
      <c r="Q1548" s="76"/>
      <c r="V1548" s="76"/>
      <c r="W1548" s="76"/>
    </row>
    <row r="1549" spans="1:23" x14ac:dyDescent="0.25">
      <c r="A1549" s="76"/>
      <c r="B1549" s="76"/>
      <c r="C1549" s="76"/>
      <c r="D1549" s="76"/>
      <c r="E1549" s="76"/>
      <c r="F1549" s="76"/>
      <c r="G1549" s="76"/>
      <c r="H1549" s="76"/>
      <c r="I1549" s="76"/>
      <c r="J1549" s="76"/>
      <c r="K1549" s="76"/>
      <c r="L1549" s="76"/>
      <c r="M1549" s="76"/>
      <c r="N1549" s="76"/>
      <c r="O1549" s="76"/>
      <c r="P1549" s="76"/>
      <c r="Q1549" s="76"/>
      <c r="V1549" s="76"/>
      <c r="W1549" s="76"/>
    </row>
    <row r="1550" spans="1:23" x14ac:dyDescent="0.25">
      <c r="A1550" s="76"/>
      <c r="B1550" s="76"/>
      <c r="C1550" s="76"/>
      <c r="D1550" s="76"/>
      <c r="E1550" s="76"/>
      <c r="F1550" s="76"/>
      <c r="G1550" s="76"/>
      <c r="H1550" s="76"/>
      <c r="I1550" s="76"/>
      <c r="J1550" s="76"/>
      <c r="K1550" s="76"/>
      <c r="L1550" s="76"/>
      <c r="M1550" s="76"/>
      <c r="N1550" s="76"/>
      <c r="O1550" s="76"/>
      <c r="P1550" s="76"/>
      <c r="Q1550" s="76"/>
      <c r="V1550" s="76"/>
      <c r="W1550" s="76"/>
    </row>
    <row r="1551" spans="1:23" x14ac:dyDescent="0.25">
      <c r="A1551" s="76"/>
      <c r="B1551" s="76"/>
      <c r="C1551" s="76"/>
      <c r="D1551" s="76"/>
      <c r="E1551" s="76"/>
      <c r="F1551" s="76"/>
      <c r="G1551" s="76"/>
      <c r="H1551" s="76"/>
      <c r="I1551" s="76"/>
      <c r="J1551" s="76"/>
      <c r="K1551" s="76"/>
      <c r="L1551" s="76"/>
      <c r="M1551" s="76"/>
      <c r="N1551" s="76"/>
      <c r="O1551" s="76"/>
      <c r="P1551" s="76"/>
      <c r="Q1551" s="76"/>
      <c r="V1551" s="76"/>
      <c r="W1551" s="76"/>
    </row>
    <row r="1552" spans="1:23" x14ac:dyDescent="0.25">
      <c r="A1552" s="76"/>
      <c r="B1552" s="76"/>
      <c r="C1552" s="76"/>
      <c r="D1552" s="76"/>
      <c r="E1552" s="76"/>
      <c r="F1552" s="76"/>
      <c r="G1552" s="76"/>
      <c r="H1552" s="76"/>
      <c r="I1552" s="76"/>
      <c r="J1552" s="76"/>
      <c r="K1552" s="76"/>
      <c r="L1552" s="76"/>
      <c r="M1552" s="76"/>
      <c r="N1552" s="76"/>
      <c r="O1552" s="76"/>
      <c r="P1552" s="76"/>
      <c r="Q1552" s="76"/>
      <c r="V1552" s="76"/>
      <c r="W1552" s="76"/>
    </row>
    <row r="1553" spans="1:23" x14ac:dyDescent="0.25">
      <c r="A1553" s="76"/>
      <c r="B1553" s="76"/>
      <c r="C1553" s="76"/>
      <c r="D1553" s="76"/>
      <c r="E1553" s="76"/>
      <c r="F1553" s="76"/>
      <c r="G1553" s="76"/>
      <c r="H1553" s="76"/>
      <c r="I1553" s="76"/>
      <c r="J1553" s="76"/>
      <c r="K1553" s="76"/>
      <c r="L1553" s="76"/>
      <c r="M1553" s="76"/>
      <c r="N1553" s="76"/>
      <c r="O1553" s="76"/>
      <c r="P1553" s="76"/>
      <c r="Q1553" s="76"/>
      <c r="V1553" s="76"/>
      <c r="W1553" s="76"/>
    </row>
    <row r="1554" spans="1:23" x14ac:dyDescent="0.25">
      <c r="A1554" s="76"/>
      <c r="B1554" s="76"/>
      <c r="C1554" s="76"/>
      <c r="D1554" s="76"/>
      <c r="E1554" s="76"/>
      <c r="F1554" s="76"/>
      <c r="G1554" s="76"/>
      <c r="H1554" s="76"/>
      <c r="I1554" s="76"/>
      <c r="J1554" s="76"/>
      <c r="K1554" s="76"/>
      <c r="L1554" s="76"/>
      <c r="M1554" s="76"/>
      <c r="N1554" s="76"/>
      <c r="O1554" s="76"/>
      <c r="P1554" s="76"/>
      <c r="Q1554" s="76"/>
      <c r="V1554" s="76"/>
      <c r="W1554" s="76"/>
    </row>
    <row r="1555" spans="1:23" x14ac:dyDescent="0.25">
      <c r="A1555" s="76"/>
      <c r="B1555" s="76"/>
      <c r="C1555" s="76"/>
      <c r="D1555" s="76"/>
      <c r="E1555" s="76"/>
      <c r="F1555" s="76"/>
      <c r="G1555" s="76"/>
      <c r="H1555" s="76"/>
      <c r="I1555" s="76"/>
      <c r="J1555" s="76"/>
      <c r="K1555" s="76"/>
      <c r="L1555" s="76"/>
      <c r="M1555" s="76"/>
      <c r="N1555" s="76"/>
      <c r="O1555" s="76"/>
      <c r="P1555" s="76"/>
      <c r="Q1555" s="76"/>
      <c r="V1555" s="76"/>
      <c r="W1555" s="76"/>
    </row>
    <row r="1556" spans="1:23" x14ac:dyDescent="0.25">
      <c r="A1556" s="76"/>
      <c r="B1556" s="76"/>
      <c r="C1556" s="76"/>
      <c r="D1556" s="76"/>
      <c r="E1556" s="76"/>
      <c r="F1556" s="76"/>
      <c r="G1556" s="76"/>
      <c r="H1556" s="76"/>
      <c r="I1556" s="76"/>
      <c r="J1556" s="76"/>
      <c r="K1556" s="76"/>
      <c r="L1556" s="76"/>
      <c r="M1556" s="76"/>
      <c r="N1556" s="76"/>
      <c r="O1556" s="76"/>
      <c r="P1556" s="76"/>
      <c r="Q1556" s="76"/>
      <c r="V1556" s="76"/>
      <c r="W1556" s="76"/>
    </row>
    <row r="1557" spans="1:23" x14ac:dyDescent="0.25">
      <c r="A1557" s="76"/>
      <c r="B1557" s="76"/>
      <c r="C1557" s="76"/>
      <c r="D1557" s="76"/>
      <c r="E1557" s="76"/>
      <c r="F1557" s="76"/>
      <c r="G1557" s="76"/>
      <c r="H1557" s="76"/>
      <c r="I1557" s="76"/>
      <c r="J1557" s="76"/>
      <c r="K1557" s="76"/>
      <c r="L1557" s="76"/>
      <c r="M1557" s="76"/>
      <c r="N1557" s="76"/>
      <c r="O1557" s="76"/>
      <c r="P1557" s="76"/>
      <c r="Q1557" s="76"/>
      <c r="V1557" s="76"/>
      <c r="W1557" s="76"/>
    </row>
    <row r="1558" spans="1:23" x14ac:dyDescent="0.25">
      <c r="A1558" s="76"/>
      <c r="B1558" s="76"/>
      <c r="C1558" s="76"/>
      <c r="D1558" s="76"/>
      <c r="E1558" s="76"/>
      <c r="F1558" s="76"/>
      <c r="G1558" s="76"/>
      <c r="H1558" s="76"/>
      <c r="I1558" s="76"/>
      <c r="J1558" s="76"/>
      <c r="K1558" s="76"/>
      <c r="L1558" s="76"/>
      <c r="M1558" s="76"/>
      <c r="N1558" s="76"/>
      <c r="O1558" s="76"/>
      <c r="P1558" s="76"/>
      <c r="Q1558" s="76"/>
      <c r="V1558" s="76"/>
      <c r="W1558" s="76"/>
    </row>
    <row r="1559" spans="1:23" x14ac:dyDescent="0.25">
      <c r="A1559" s="76"/>
      <c r="B1559" s="76"/>
      <c r="C1559" s="76"/>
      <c r="D1559" s="76"/>
      <c r="E1559" s="76"/>
      <c r="F1559" s="76"/>
      <c r="G1559" s="76"/>
      <c r="H1559" s="76"/>
      <c r="I1559" s="76"/>
      <c r="J1559" s="76"/>
      <c r="K1559" s="76"/>
      <c r="L1559" s="76"/>
      <c r="M1559" s="76"/>
      <c r="N1559" s="76"/>
      <c r="O1559" s="76"/>
      <c r="P1559" s="76"/>
      <c r="Q1559" s="76"/>
      <c r="V1559" s="76"/>
      <c r="W1559" s="76"/>
    </row>
    <row r="1560" spans="1:23" x14ac:dyDescent="0.25">
      <c r="A1560" s="76"/>
      <c r="B1560" s="76"/>
      <c r="C1560" s="76"/>
      <c r="D1560" s="76"/>
      <c r="E1560" s="76"/>
      <c r="F1560" s="76"/>
      <c r="G1560" s="76"/>
      <c r="H1560" s="76"/>
      <c r="I1560" s="76"/>
      <c r="J1560" s="76"/>
      <c r="K1560" s="76"/>
      <c r="L1560" s="76"/>
      <c r="M1560" s="76"/>
      <c r="N1560" s="76"/>
      <c r="O1560" s="76"/>
      <c r="P1560" s="76"/>
      <c r="Q1560" s="76"/>
      <c r="V1560" s="76"/>
      <c r="W1560" s="76"/>
    </row>
    <row r="1561" spans="1:23" x14ac:dyDescent="0.25">
      <c r="A1561" s="76"/>
      <c r="B1561" s="76"/>
      <c r="C1561" s="76"/>
      <c r="D1561" s="76"/>
      <c r="E1561" s="76"/>
      <c r="F1561" s="76"/>
      <c r="G1561" s="76"/>
      <c r="H1561" s="76"/>
      <c r="I1561" s="76"/>
      <c r="J1561" s="76"/>
      <c r="K1561" s="76"/>
      <c r="L1561" s="76"/>
      <c r="M1561" s="76"/>
      <c r="N1561" s="76"/>
      <c r="O1561" s="76"/>
      <c r="P1561" s="76"/>
      <c r="Q1561" s="76"/>
      <c r="V1561" s="76"/>
      <c r="W1561" s="76"/>
    </row>
    <row r="1562" spans="1:23" x14ac:dyDescent="0.25">
      <c r="A1562" s="76"/>
      <c r="B1562" s="76"/>
      <c r="C1562" s="76"/>
      <c r="D1562" s="76"/>
      <c r="E1562" s="76"/>
      <c r="F1562" s="76"/>
      <c r="G1562" s="76"/>
      <c r="H1562" s="76"/>
      <c r="I1562" s="76"/>
      <c r="J1562" s="76"/>
      <c r="K1562" s="76"/>
      <c r="L1562" s="76"/>
      <c r="M1562" s="76"/>
      <c r="N1562" s="76"/>
      <c r="O1562" s="76"/>
      <c r="P1562" s="76"/>
      <c r="Q1562" s="76"/>
      <c r="V1562" s="76"/>
      <c r="W1562" s="76"/>
    </row>
    <row r="1563" spans="1:23" x14ac:dyDescent="0.25">
      <c r="A1563" s="76"/>
      <c r="B1563" s="76"/>
      <c r="C1563" s="76"/>
      <c r="D1563" s="76"/>
      <c r="E1563" s="76"/>
      <c r="F1563" s="76"/>
      <c r="G1563" s="76"/>
      <c r="H1563" s="76"/>
      <c r="I1563" s="76"/>
      <c r="J1563" s="76"/>
      <c r="K1563" s="76"/>
      <c r="L1563" s="76"/>
      <c r="M1563" s="76"/>
      <c r="N1563" s="76"/>
      <c r="O1563" s="76"/>
      <c r="P1563" s="76"/>
      <c r="Q1563" s="76"/>
      <c r="V1563" s="76"/>
      <c r="W1563" s="76"/>
    </row>
    <row r="1564" spans="1:23" x14ac:dyDescent="0.25">
      <c r="A1564" s="76"/>
      <c r="B1564" s="76"/>
      <c r="C1564" s="76"/>
      <c r="D1564" s="76"/>
      <c r="E1564" s="76"/>
      <c r="F1564" s="76"/>
      <c r="G1564" s="76"/>
      <c r="H1564" s="76"/>
      <c r="I1564" s="76"/>
      <c r="J1564" s="76"/>
      <c r="K1564" s="76"/>
      <c r="L1564" s="76"/>
      <c r="M1564" s="76"/>
      <c r="N1564" s="76"/>
      <c r="O1564" s="76"/>
      <c r="P1564" s="76"/>
      <c r="Q1564" s="76"/>
      <c r="V1564" s="76"/>
      <c r="W1564" s="76"/>
    </row>
    <row r="1565" spans="1:23" x14ac:dyDescent="0.25">
      <c r="A1565" s="76"/>
      <c r="B1565" s="76"/>
      <c r="C1565" s="76"/>
      <c r="D1565" s="76"/>
      <c r="E1565" s="76"/>
      <c r="F1565" s="76"/>
      <c r="G1565" s="76"/>
      <c r="H1565" s="76"/>
      <c r="I1565" s="76"/>
      <c r="J1565" s="76"/>
      <c r="K1565" s="76"/>
      <c r="L1565" s="76"/>
      <c r="M1565" s="76"/>
      <c r="N1565" s="76"/>
      <c r="O1565" s="76"/>
      <c r="P1565" s="76"/>
      <c r="Q1565" s="76"/>
      <c r="V1565" s="76"/>
      <c r="W1565" s="76"/>
    </row>
    <row r="1566" spans="1:23" x14ac:dyDescent="0.25">
      <c r="A1566" s="76"/>
      <c r="B1566" s="76"/>
      <c r="C1566" s="76"/>
      <c r="D1566" s="76"/>
      <c r="E1566" s="76"/>
      <c r="F1566" s="76"/>
      <c r="G1566" s="76"/>
      <c r="H1566" s="76"/>
      <c r="I1566" s="76"/>
      <c r="J1566" s="76"/>
      <c r="K1566" s="76"/>
      <c r="L1566" s="76"/>
      <c r="M1566" s="76"/>
      <c r="N1566" s="76"/>
      <c r="O1566" s="76"/>
      <c r="P1566" s="76"/>
      <c r="Q1566" s="76"/>
      <c r="V1566" s="76"/>
      <c r="W1566" s="76"/>
    </row>
    <row r="1567" spans="1:23" x14ac:dyDescent="0.25">
      <c r="A1567" s="76"/>
      <c r="B1567" s="76"/>
      <c r="C1567" s="76"/>
      <c r="D1567" s="76"/>
      <c r="E1567" s="76"/>
      <c r="F1567" s="76"/>
      <c r="G1567" s="76"/>
      <c r="H1567" s="76"/>
      <c r="I1567" s="76"/>
      <c r="J1567" s="76"/>
      <c r="K1567" s="76"/>
      <c r="L1567" s="76"/>
      <c r="M1567" s="76"/>
      <c r="N1567" s="76"/>
      <c r="O1567" s="76"/>
      <c r="P1567" s="76"/>
      <c r="Q1567" s="76"/>
      <c r="V1567" s="76"/>
      <c r="W1567" s="76"/>
    </row>
    <row r="1568" spans="1:23" x14ac:dyDescent="0.25">
      <c r="A1568" s="76"/>
      <c r="B1568" s="76"/>
      <c r="C1568" s="76"/>
      <c r="D1568" s="76"/>
      <c r="E1568" s="76"/>
      <c r="F1568" s="76"/>
      <c r="G1568" s="76"/>
      <c r="H1568" s="76"/>
      <c r="I1568" s="76"/>
      <c r="J1568" s="76"/>
      <c r="K1568" s="76"/>
      <c r="L1568" s="76"/>
      <c r="M1568" s="76"/>
      <c r="N1568" s="76"/>
      <c r="O1568" s="76"/>
      <c r="P1568" s="76"/>
      <c r="Q1568" s="76"/>
      <c r="V1568" s="76"/>
      <c r="W1568" s="76"/>
    </row>
    <row r="1569" spans="1:23" x14ac:dyDescent="0.25">
      <c r="A1569" s="76"/>
      <c r="B1569" s="76"/>
      <c r="C1569" s="76"/>
      <c r="D1569" s="76"/>
      <c r="E1569" s="76"/>
      <c r="F1569" s="76"/>
      <c r="G1569" s="76"/>
      <c r="H1569" s="76"/>
      <c r="I1569" s="76"/>
      <c r="J1569" s="76"/>
      <c r="K1569" s="76"/>
      <c r="L1569" s="76"/>
      <c r="M1569" s="76"/>
      <c r="N1569" s="76"/>
      <c r="O1569" s="76"/>
      <c r="P1569" s="76"/>
      <c r="Q1569" s="76"/>
      <c r="V1569" s="76"/>
      <c r="W1569" s="76"/>
    </row>
    <row r="1570" spans="1:23" x14ac:dyDescent="0.25">
      <c r="A1570" s="76"/>
      <c r="B1570" s="76"/>
      <c r="C1570" s="76"/>
      <c r="D1570" s="76"/>
      <c r="E1570" s="76"/>
      <c r="F1570" s="76"/>
      <c r="G1570" s="76"/>
      <c r="H1570" s="76"/>
      <c r="I1570" s="76"/>
      <c r="J1570" s="76"/>
      <c r="K1570" s="76"/>
      <c r="L1570" s="76"/>
      <c r="M1570" s="76"/>
      <c r="N1570" s="76"/>
      <c r="O1570" s="76"/>
      <c r="P1570" s="76"/>
      <c r="Q1570" s="76"/>
      <c r="V1570" s="76"/>
      <c r="W1570" s="76"/>
    </row>
    <row r="1571" spans="1:23" x14ac:dyDescent="0.25">
      <c r="A1571" s="76"/>
      <c r="B1571" s="76"/>
      <c r="C1571" s="76"/>
      <c r="D1571" s="76"/>
      <c r="E1571" s="76"/>
      <c r="F1571" s="76"/>
      <c r="G1571" s="76"/>
      <c r="H1571" s="76"/>
      <c r="I1571" s="76"/>
      <c r="J1571" s="76"/>
      <c r="K1571" s="76"/>
      <c r="L1571" s="76"/>
      <c r="M1571" s="76"/>
      <c r="N1571" s="76"/>
      <c r="O1571" s="76"/>
      <c r="P1571" s="76"/>
      <c r="Q1571" s="76"/>
      <c r="V1571" s="76"/>
      <c r="W1571" s="76"/>
    </row>
    <row r="1572" spans="1:23" x14ac:dyDescent="0.25">
      <c r="A1572" s="76"/>
      <c r="B1572" s="76"/>
      <c r="C1572" s="76"/>
      <c r="D1572" s="76"/>
      <c r="E1572" s="76"/>
      <c r="F1572" s="76"/>
      <c r="G1572" s="76"/>
      <c r="H1572" s="76"/>
      <c r="I1572" s="76"/>
      <c r="J1572" s="76"/>
      <c r="K1572" s="76"/>
      <c r="L1572" s="76"/>
      <c r="M1572" s="76"/>
      <c r="N1572" s="76"/>
      <c r="O1572" s="76"/>
      <c r="P1572" s="76"/>
      <c r="Q1572" s="76"/>
      <c r="V1572" s="76"/>
      <c r="W1572" s="76"/>
    </row>
    <row r="1573" spans="1:23" x14ac:dyDescent="0.25">
      <c r="A1573" s="76"/>
      <c r="B1573" s="76"/>
      <c r="C1573" s="76"/>
      <c r="D1573" s="76"/>
      <c r="E1573" s="76"/>
      <c r="F1573" s="76"/>
      <c r="G1573" s="76"/>
      <c r="H1573" s="76"/>
      <c r="I1573" s="76"/>
      <c r="J1573" s="76"/>
      <c r="K1573" s="76"/>
      <c r="L1573" s="76"/>
      <c r="M1573" s="76"/>
      <c r="N1573" s="76"/>
      <c r="O1573" s="76"/>
      <c r="P1573" s="76"/>
      <c r="Q1573" s="76"/>
      <c r="V1573" s="76"/>
      <c r="W1573" s="76"/>
    </row>
    <row r="1574" spans="1:23" x14ac:dyDescent="0.25">
      <c r="A1574" s="76"/>
      <c r="B1574" s="76"/>
      <c r="C1574" s="76"/>
      <c r="D1574" s="76"/>
      <c r="E1574" s="76"/>
      <c r="F1574" s="76"/>
      <c r="G1574" s="76"/>
      <c r="H1574" s="76"/>
      <c r="I1574" s="76"/>
      <c r="J1574" s="76"/>
      <c r="K1574" s="76"/>
      <c r="L1574" s="76"/>
      <c r="M1574" s="76"/>
      <c r="N1574" s="76"/>
      <c r="O1574" s="76"/>
      <c r="P1574" s="76"/>
      <c r="Q1574" s="76"/>
      <c r="V1574" s="76"/>
      <c r="W1574" s="76"/>
    </row>
    <row r="1575" spans="1:23" x14ac:dyDescent="0.25">
      <c r="A1575" s="76"/>
      <c r="B1575" s="76"/>
      <c r="C1575" s="76"/>
      <c r="D1575" s="76"/>
      <c r="E1575" s="76"/>
      <c r="F1575" s="76"/>
      <c r="G1575" s="76"/>
      <c r="H1575" s="76"/>
      <c r="I1575" s="76"/>
      <c r="J1575" s="76"/>
      <c r="K1575" s="76"/>
      <c r="L1575" s="76"/>
      <c r="M1575" s="76"/>
      <c r="N1575" s="76"/>
      <c r="O1575" s="76"/>
      <c r="P1575" s="76"/>
      <c r="Q1575" s="76"/>
      <c r="V1575" s="76"/>
      <c r="W1575" s="76"/>
    </row>
    <row r="1576" spans="1:23" x14ac:dyDescent="0.25">
      <c r="A1576" s="76"/>
      <c r="B1576" s="76"/>
      <c r="C1576" s="76"/>
      <c r="D1576" s="76"/>
      <c r="E1576" s="76"/>
      <c r="F1576" s="76"/>
      <c r="G1576" s="76"/>
      <c r="H1576" s="76"/>
      <c r="I1576" s="76"/>
      <c r="J1576" s="76"/>
      <c r="K1576" s="76"/>
      <c r="L1576" s="76"/>
      <c r="M1576" s="76"/>
      <c r="N1576" s="76"/>
      <c r="O1576" s="76"/>
      <c r="P1576" s="76"/>
      <c r="Q1576" s="76"/>
      <c r="V1576" s="76"/>
      <c r="W1576" s="76"/>
    </row>
    <row r="1577" spans="1:23" x14ac:dyDescent="0.25">
      <c r="A1577" s="76"/>
      <c r="B1577" s="76"/>
      <c r="C1577" s="76"/>
      <c r="D1577" s="76"/>
      <c r="E1577" s="76"/>
      <c r="F1577" s="76"/>
      <c r="G1577" s="76"/>
      <c r="H1577" s="76"/>
      <c r="I1577" s="76"/>
      <c r="J1577" s="76"/>
      <c r="K1577" s="76"/>
      <c r="L1577" s="76"/>
      <c r="M1577" s="76"/>
      <c r="N1577" s="76"/>
      <c r="O1577" s="76"/>
      <c r="P1577" s="76"/>
      <c r="Q1577" s="76"/>
      <c r="V1577" s="76"/>
      <c r="W1577" s="76"/>
    </row>
    <row r="1578" spans="1:23" x14ac:dyDescent="0.25">
      <c r="A1578" s="76"/>
      <c r="B1578" s="76"/>
      <c r="C1578" s="76"/>
      <c r="D1578" s="76"/>
      <c r="E1578" s="76"/>
      <c r="F1578" s="76"/>
      <c r="G1578" s="76"/>
      <c r="H1578" s="76"/>
      <c r="I1578" s="76"/>
      <c r="J1578" s="76"/>
      <c r="K1578" s="76"/>
      <c r="L1578" s="76"/>
      <c r="M1578" s="76"/>
      <c r="N1578" s="76"/>
      <c r="O1578" s="76"/>
      <c r="P1578" s="76"/>
      <c r="Q1578" s="76"/>
      <c r="V1578" s="76"/>
      <c r="W1578" s="76"/>
    </row>
    <row r="1579" spans="1:23" x14ac:dyDescent="0.25">
      <c r="A1579" s="76"/>
      <c r="B1579" s="76"/>
      <c r="C1579" s="76"/>
      <c r="D1579" s="76"/>
      <c r="E1579" s="76"/>
      <c r="F1579" s="76"/>
      <c r="G1579" s="76"/>
      <c r="H1579" s="76"/>
      <c r="I1579" s="76"/>
      <c r="J1579" s="76"/>
      <c r="K1579" s="76"/>
      <c r="L1579" s="76"/>
      <c r="M1579" s="76"/>
      <c r="N1579" s="76"/>
      <c r="O1579" s="76"/>
      <c r="P1579" s="76"/>
      <c r="Q1579" s="76"/>
      <c r="V1579" s="76"/>
      <c r="W1579" s="76"/>
    </row>
    <row r="1580" spans="1:23" x14ac:dyDescent="0.25">
      <c r="A1580" s="76"/>
      <c r="B1580" s="76"/>
      <c r="C1580" s="76"/>
      <c r="D1580" s="76"/>
      <c r="E1580" s="76"/>
      <c r="F1580" s="76"/>
      <c r="G1580" s="76"/>
      <c r="H1580" s="76"/>
      <c r="I1580" s="76"/>
      <c r="J1580" s="76"/>
      <c r="K1580" s="76"/>
      <c r="L1580" s="76"/>
      <c r="M1580" s="76"/>
      <c r="N1580" s="76"/>
      <c r="O1580" s="76"/>
      <c r="P1580" s="76"/>
      <c r="Q1580" s="76"/>
      <c r="V1580" s="76"/>
      <c r="W1580" s="76"/>
    </row>
    <row r="1581" spans="1:23" x14ac:dyDescent="0.25">
      <c r="A1581" s="76"/>
      <c r="B1581" s="76"/>
      <c r="C1581" s="76"/>
      <c r="D1581" s="76"/>
      <c r="E1581" s="76"/>
      <c r="F1581" s="76"/>
      <c r="G1581" s="76"/>
      <c r="H1581" s="76"/>
      <c r="I1581" s="76"/>
      <c r="J1581" s="76"/>
      <c r="K1581" s="76"/>
      <c r="L1581" s="76"/>
      <c r="M1581" s="76"/>
      <c r="N1581" s="76"/>
      <c r="O1581" s="76"/>
      <c r="P1581" s="76"/>
      <c r="Q1581" s="76"/>
      <c r="V1581" s="76"/>
      <c r="W1581" s="76"/>
    </row>
    <row r="1582" spans="1:23" x14ac:dyDescent="0.25">
      <c r="A1582" s="76"/>
      <c r="B1582" s="76"/>
      <c r="C1582" s="76"/>
      <c r="D1582" s="76"/>
      <c r="E1582" s="76"/>
      <c r="F1582" s="76"/>
      <c r="G1582" s="76"/>
      <c r="H1582" s="76"/>
      <c r="I1582" s="76"/>
      <c r="J1582" s="76"/>
      <c r="K1582" s="76"/>
      <c r="L1582" s="76"/>
      <c r="M1582" s="76"/>
      <c r="N1582" s="76"/>
      <c r="O1582" s="76"/>
      <c r="P1582" s="76"/>
      <c r="Q1582" s="76"/>
      <c r="V1582" s="76"/>
      <c r="W1582" s="76"/>
    </row>
    <row r="1583" spans="1:23" x14ac:dyDescent="0.25">
      <c r="A1583" s="76"/>
      <c r="B1583" s="76"/>
      <c r="C1583" s="76"/>
      <c r="D1583" s="76"/>
      <c r="E1583" s="76"/>
      <c r="F1583" s="76"/>
      <c r="G1583" s="76"/>
      <c r="H1583" s="76"/>
      <c r="I1583" s="76"/>
      <c r="J1583" s="76"/>
      <c r="K1583" s="76"/>
      <c r="L1583" s="76"/>
      <c r="M1583" s="76"/>
      <c r="N1583" s="76"/>
      <c r="O1583" s="76"/>
      <c r="P1583" s="76"/>
      <c r="Q1583" s="76"/>
      <c r="V1583" s="76"/>
      <c r="W1583" s="76"/>
    </row>
    <row r="1584" spans="1:23" x14ac:dyDescent="0.25">
      <c r="A1584" s="76"/>
      <c r="B1584" s="76"/>
      <c r="C1584" s="76"/>
      <c r="D1584" s="76"/>
      <c r="E1584" s="76"/>
      <c r="F1584" s="76"/>
      <c r="G1584" s="76"/>
      <c r="H1584" s="76"/>
      <c r="I1584" s="76"/>
      <c r="J1584" s="76"/>
      <c r="K1584" s="76"/>
      <c r="L1584" s="76"/>
      <c r="M1584" s="76"/>
      <c r="N1584" s="76"/>
      <c r="O1584" s="76"/>
      <c r="P1584" s="76"/>
      <c r="Q1584" s="76"/>
      <c r="V1584" s="76"/>
      <c r="W1584" s="76"/>
    </row>
    <row r="1585" spans="1:23" x14ac:dyDescent="0.25">
      <c r="A1585" s="76"/>
      <c r="B1585" s="76"/>
      <c r="C1585" s="76"/>
      <c r="D1585" s="76"/>
      <c r="E1585" s="76"/>
      <c r="F1585" s="76"/>
      <c r="G1585" s="76"/>
      <c r="H1585" s="76"/>
      <c r="I1585" s="76"/>
      <c r="J1585" s="76"/>
      <c r="K1585" s="76"/>
      <c r="L1585" s="76"/>
      <c r="M1585" s="76"/>
      <c r="N1585" s="76"/>
      <c r="O1585" s="76"/>
      <c r="P1585" s="76"/>
      <c r="Q1585" s="76"/>
      <c r="V1585" s="76"/>
      <c r="W1585" s="76"/>
    </row>
    <row r="1586" spans="1:23" x14ac:dyDescent="0.25">
      <c r="A1586" s="76"/>
      <c r="B1586" s="76"/>
      <c r="C1586" s="76"/>
      <c r="D1586" s="76"/>
      <c r="E1586" s="76"/>
      <c r="F1586" s="76"/>
      <c r="G1586" s="76"/>
      <c r="H1586" s="76"/>
      <c r="I1586" s="76"/>
      <c r="J1586" s="76"/>
      <c r="K1586" s="76"/>
      <c r="L1586" s="76"/>
      <c r="M1586" s="76"/>
      <c r="N1586" s="76"/>
      <c r="O1586" s="76"/>
      <c r="P1586" s="76"/>
      <c r="Q1586" s="76"/>
      <c r="V1586" s="76"/>
      <c r="W1586" s="76"/>
    </row>
    <row r="1587" spans="1:23" x14ac:dyDescent="0.25">
      <c r="A1587" s="76"/>
      <c r="B1587" s="76"/>
      <c r="C1587" s="76"/>
      <c r="D1587" s="76"/>
      <c r="E1587" s="76"/>
      <c r="F1587" s="76"/>
      <c r="G1587" s="76"/>
      <c r="H1587" s="76"/>
      <c r="I1587" s="76"/>
      <c r="J1587" s="76"/>
      <c r="K1587" s="76"/>
      <c r="L1587" s="76"/>
      <c r="M1587" s="76"/>
      <c r="N1587" s="76"/>
      <c r="O1587" s="76"/>
      <c r="P1587" s="76"/>
      <c r="Q1587" s="76"/>
      <c r="V1587" s="76"/>
      <c r="W1587" s="76"/>
    </row>
    <row r="1588" spans="1:23" x14ac:dyDescent="0.25">
      <c r="A1588" s="76"/>
      <c r="B1588" s="76"/>
      <c r="C1588" s="76"/>
      <c r="D1588" s="76"/>
      <c r="E1588" s="76"/>
      <c r="F1588" s="76"/>
      <c r="G1588" s="76"/>
      <c r="H1588" s="76"/>
      <c r="I1588" s="76"/>
      <c r="J1588" s="76"/>
      <c r="K1588" s="76"/>
      <c r="L1588" s="76"/>
      <c r="M1588" s="76"/>
      <c r="N1588" s="76"/>
      <c r="O1588" s="76"/>
      <c r="P1588" s="76"/>
      <c r="Q1588" s="76"/>
      <c r="V1588" s="76"/>
      <c r="W1588" s="76"/>
    </row>
    <row r="1589" spans="1:23" x14ac:dyDescent="0.25">
      <c r="A1589" s="76"/>
      <c r="B1589" s="76"/>
      <c r="C1589" s="76"/>
      <c r="D1589" s="76"/>
      <c r="E1589" s="76"/>
      <c r="F1589" s="76"/>
      <c r="G1589" s="76"/>
      <c r="H1589" s="76"/>
      <c r="I1589" s="76"/>
      <c r="J1589" s="76"/>
      <c r="K1589" s="76"/>
      <c r="L1589" s="76"/>
      <c r="M1589" s="76"/>
      <c r="N1589" s="76"/>
      <c r="O1589" s="76"/>
      <c r="P1589" s="76"/>
      <c r="Q1589" s="76"/>
      <c r="V1589" s="76"/>
      <c r="W1589" s="76"/>
    </row>
    <row r="1590" spans="1:23" x14ac:dyDescent="0.25">
      <c r="A1590" s="76"/>
      <c r="B1590" s="76"/>
      <c r="C1590" s="76"/>
      <c r="D1590" s="76"/>
      <c r="E1590" s="76"/>
      <c r="F1590" s="76"/>
      <c r="G1590" s="76"/>
      <c r="H1590" s="76"/>
      <c r="I1590" s="76"/>
      <c r="J1590" s="76"/>
      <c r="K1590" s="76"/>
      <c r="L1590" s="76"/>
      <c r="M1590" s="76"/>
      <c r="N1590" s="76"/>
      <c r="O1590" s="76"/>
      <c r="P1590" s="76"/>
      <c r="Q1590" s="76"/>
      <c r="V1590" s="76"/>
      <c r="W1590" s="76"/>
    </row>
    <row r="1591" spans="1:23" x14ac:dyDescent="0.25">
      <c r="A1591" s="76"/>
      <c r="B1591" s="76"/>
      <c r="C1591" s="76"/>
      <c r="D1591" s="76"/>
      <c r="E1591" s="76"/>
      <c r="F1591" s="76"/>
      <c r="G1591" s="76"/>
      <c r="H1591" s="76"/>
      <c r="I1591" s="76"/>
      <c r="J1591" s="76"/>
      <c r="K1591" s="76"/>
      <c r="L1591" s="76"/>
      <c r="M1591" s="76"/>
      <c r="N1591" s="76"/>
      <c r="O1591" s="76"/>
      <c r="P1591" s="76"/>
      <c r="Q1591" s="76"/>
      <c r="V1591" s="76"/>
      <c r="W1591" s="76"/>
    </row>
    <row r="1592" spans="1:23" x14ac:dyDescent="0.25">
      <c r="A1592" s="76"/>
      <c r="B1592" s="76"/>
      <c r="C1592" s="76"/>
      <c r="D1592" s="76"/>
      <c r="E1592" s="76"/>
      <c r="F1592" s="76"/>
      <c r="G1592" s="76"/>
      <c r="H1592" s="76"/>
      <c r="I1592" s="76"/>
      <c r="J1592" s="76"/>
      <c r="K1592" s="76"/>
      <c r="L1592" s="76"/>
      <c r="M1592" s="76"/>
      <c r="N1592" s="76"/>
      <c r="O1592" s="76"/>
      <c r="P1592" s="76"/>
      <c r="Q1592" s="76"/>
      <c r="V1592" s="76"/>
      <c r="W1592" s="76"/>
    </row>
    <row r="1593" spans="1:23" x14ac:dyDescent="0.25">
      <c r="A1593" s="76"/>
      <c r="B1593" s="76"/>
      <c r="C1593" s="76"/>
      <c r="D1593" s="76"/>
      <c r="E1593" s="76"/>
      <c r="F1593" s="76"/>
      <c r="G1593" s="76"/>
      <c r="H1593" s="76"/>
      <c r="I1593" s="76"/>
      <c r="J1593" s="76"/>
      <c r="K1593" s="76"/>
      <c r="L1593" s="76"/>
      <c r="M1593" s="76"/>
      <c r="N1593" s="76"/>
      <c r="O1593" s="76"/>
      <c r="P1593" s="76"/>
      <c r="Q1593" s="76"/>
      <c r="V1593" s="76"/>
      <c r="W1593" s="76"/>
    </row>
    <row r="1594" spans="1:23" x14ac:dyDescent="0.25">
      <c r="A1594" s="76"/>
      <c r="B1594" s="76"/>
      <c r="C1594" s="76"/>
      <c r="D1594" s="76"/>
      <c r="E1594" s="76"/>
      <c r="F1594" s="76"/>
      <c r="G1594" s="76"/>
      <c r="H1594" s="76"/>
      <c r="I1594" s="76"/>
      <c r="J1594" s="76"/>
      <c r="K1594" s="76"/>
      <c r="L1594" s="76"/>
      <c r="M1594" s="76"/>
      <c r="N1594" s="76"/>
      <c r="O1594" s="76"/>
      <c r="P1594" s="76"/>
      <c r="Q1594" s="76"/>
      <c r="V1594" s="76"/>
      <c r="W1594" s="76"/>
    </row>
    <row r="1595" spans="1:23" x14ac:dyDescent="0.25">
      <c r="A1595" s="76"/>
      <c r="B1595" s="76"/>
      <c r="C1595" s="76"/>
      <c r="D1595" s="76"/>
      <c r="E1595" s="76"/>
      <c r="F1595" s="76"/>
      <c r="G1595" s="76"/>
      <c r="H1595" s="76"/>
      <c r="I1595" s="76"/>
      <c r="J1595" s="76"/>
      <c r="K1595" s="76"/>
      <c r="L1595" s="76"/>
      <c r="M1595" s="76"/>
      <c r="N1595" s="76"/>
      <c r="O1595" s="76"/>
      <c r="P1595" s="76"/>
      <c r="Q1595" s="76"/>
      <c r="V1595" s="76"/>
      <c r="W1595" s="76"/>
    </row>
    <row r="1596" spans="1:23" x14ac:dyDescent="0.25">
      <c r="A1596" s="76"/>
      <c r="B1596" s="76"/>
      <c r="C1596" s="76"/>
      <c r="D1596" s="76"/>
      <c r="E1596" s="76"/>
      <c r="F1596" s="76"/>
      <c r="G1596" s="76"/>
      <c r="H1596" s="76"/>
      <c r="I1596" s="76"/>
      <c r="J1596" s="76"/>
      <c r="K1596" s="76"/>
      <c r="L1596" s="76"/>
      <c r="M1596" s="76"/>
      <c r="N1596" s="76"/>
      <c r="O1596" s="76"/>
      <c r="P1596" s="76"/>
      <c r="Q1596" s="76"/>
      <c r="V1596" s="76"/>
      <c r="W1596" s="76"/>
    </row>
    <row r="1597" spans="1:23" x14ac:dyDescent="0.25">
      <c r="A1597" s="76"/>
      <c r="B1597" s="76"/>
      <c r="C1597" s="76"/>
      <c r="D1597" s="76"/>
      <c r="E1597" s="76"/>
      <c r="F1597" s="76"/>
      <c r="G1597" s="76"/>
      <c r="H1597" s="76"/>
      <c r="I1597" s="76"/>
      <c r="J1597" s="76"/>
      <c r="K1597" s="76"/>
      <c r="L1597" s="76"/>
      <c r="M1597" s="76"/>
      <c r="N1597" s="76"/>
      <c r="O1597" s="76"/>
      <c r="P1597" s="76"/>
      <c r="Q1597" s="76"/>
      <c r="V1597" s="76"/>
      <c r="W1597" s="76"/>
    </row>
    <row r="1598" spans="1:23" x14ac:dyDescent="0.25">
      <c r="A1598" s="76"/>
      <c r="B1598" s="76"/>
      <c r="C1598" s="76"/>
      <c r="D1598" s="76"/>
      <c r="E1598" s="76"/>
      <c r="F1598" s="76"/>
      <c r="G1598" s="76"/>
      <c r="H1598" s="76"/>
      <c r="I1598" s="76"/>
      <c r="J1598" s="76"/>
      <c r="K1598" s="76"/>
      <c r="L1598" s="76"/>
      <c r="M1598" s="76"/>
      <c r="N1598" s="76"/>
      <c r="O1598" s="76"/>
      <c r="P1598" s="76"/>
      <c r="Q1598" s="76"/>
      <c r="V1598" s="76"/>
      <c r="W1598" s="76"/>
    </row>
    <row r="1599" spans="1:23" x14ac:dyDescent="0.25">
      <c r="A1599" s="76"/>
      <c r="B1599" s="76"/>
      <c r="C1599" s="76"/>
      <c r="D1599" s="76"/>
      <c r="E1599" s="76"/>
      <c r="F1599" s="76"/>
      <c r="G1599" s="76"/>
      <c r="H1599" s="76"/>
      <c r="I1599" s="76"/>
      <c r="J1599" s="76"/>
      <c r="K1599" s="76"/>
      <c r="L1599" s="76"/>
      <c r="M1599" s="76"/>
      <c r="N1599" s="76"/>
      <c r="O1599" s="76"/>
      <c r="P1599" s="76"/>
      <c r="Q1599" s="76"/>
      <c r="V1599" s="76"/>
      <c r="W1599" s="76"/>
    </row>
    <row r="1600" spans="1:23" x14ac:dyDescent="0.25">
      <c r="A1600" s="76"/>
      <c r="B1600" s="76"/>
      <c r="C1600" s="76"/>
      <c r="D1600" s="76"/>
      <c r="E1600" s="76"/>
      <c r="F1600" s="76"/>
      <c r="G1600" s="76"/>
      <c r="H1600" s="76"/>
      <c r="I1600" s="76"/>
      <c r="J1600" s="76"/>
      <c r="K1600" s="76"/>
      <c r="L1600" s="76"/>
      <c r="M1600" s="76"/>
      <c r="N1600" s="76"/>
      <c r="O1600" s="76"/>
      <c r="P1600" s="76"/>
      <c r="Q1600" s="76"/>
      <c r="V1600" s="76"/>
      <c r="W1600" s="76"/>
    </row>
    <row r="1601" spans="1:23" x14ac:dyDescent="0.25">
      <c r="A1601" s="76"/>
      <c r="B1601" s="76"/>
      <c r="C1601" s="76"/>
      <c r="D1601" s="76"/>
      <c r="E1601" s="76"/>
      <c r="F1601" s="76"/>
      <c r="G1601" s="76"/>
      <c r="H1601" s="76"/>
      <c r="I1601" s="76"/>
      <c r="J1601" s="76"/>
      <c r="K1601" s="76"/>
      <c r="L1601" s="76"/>
      <c r="M1601" s="76"/>
      <c r="N1601" s="76"/>
      <c r="O1601" s="76"/>
      <c r="P1601" s="76"/>
      <c r="Q1601" s="76"/>
      <c r="V1601" s="76"/>
      <c r="W1601" s="76"/>
    </row>
    <row r="1602" spans="1:23" x14ac:dyDescent="0.25">
      <c r="A1602" s="76"/>
      <c r="B1602" s="76"/>
      <c r="C1602" s="76"/>
      <c r="D1602" s="76"/>
      <c r="E1602" s="76"/>
      <c r="F1602" s="76"/>
      <c r="G1602" s="76"/>
      <c r="H1602" s="76"/>
      <c r="I1602" s="76"/>
      <c r="J1602" s="76"/>
      <c r="K1602" s="76"/>
      <c r="L1602" s="76"/>
      <c r="M1602" s="76"/>
      <c r="N1602" s="76"/>
      <c r="O1602" s="76"/>
      <c r="P1602" s="76"/>
      <c r="Q1602" s="76"/>
      <c r="V1602" s="76"/>
      <c r="W1602" s="76"/>
    </row>
    <row r="1603" spans="1:23" x14ac:dyDescent="0.25">
      <c r="A1603" s="76"/>
      <c r="B1603" s="76"/>
      <c r="C1603" s="76"/>
      <c r="D1603" s="76"/>
      <c r="E1603" s="76"/>
      <c r="F1603" s="76"/>
      <c r="G1603" s="76"/>
      <c r="H1603" s="76"/>
      <c r="I1603" s="76"/>
      <c r="J1603" s="76"/>
      <c r="K1603" s="76"/>
      <c r="L1603" s="76"/>
      <c r="M1603" s="76"/>
      <c r="N1603" s="76"/>
      <c r="O1603" s="76"/>
      <c r="P1603" s="76"/>
      <c r="Q1603" s="76"/>
      <c r="V1603" s="76"/>
      <c r="W1603" s="76"/>
    </row>
    <row r="1604" spans="1:23" x14ac:dyDescent="0.25">
      <c r="A1604" s="76"/>
      <c r="B1604" s="76"/>
      <c r="C1604" s="76"/>
      <c r="D1604" s="76"/>
      <c r="E1604" s="76"/>
      <c r="F1604" s="76"/>
      <c r="G1604" s="76"/>
      <c r="H1604" s="76"/>
      <c r="I1604" s="76"/>
      <c r="J1604" s="76"/>
      <c r="K1604" s="76"/>
      <c r="L1604" s="76"/>
      <c r="M1604" s="76"/>
      <c r="N1604" s="76"/>
      <c r="O1604" s="76"/>
      <c r="P1604" s="76"/>
      <c r="Q1604" s="76"/>
      <c r="V1604" s="76"/>
      <c r="W1604" s="76"/>
    </row>
    <row r="1605" spans="1:23" x14ac:dyDescent="0.25">
      <c r="A1605" s="76"/>
      <c r="B1605" s="76"/>
      <c r="C1605" s="76"/>
      <c r="D1605" s="76"/>
      <c r="E1605" s="76"/>
      <c r="F1605" s="76"/>
      <c r="G1605" s="76"/>
      <c r="H1605" s="76"/>
      <c r="I1605" s="76"/>
      <c r="J1605" s="76"/>
      <c r="K1605" s="76"/>
      <c r="L1605" s="76"/>
      <c r="M1605" s="76"/>
      <c r="N1605" s="76"/>
      <c r="O1605" s="76"/>
      <c r="P1605" s="76"/>
      <c r="Q1605" s="76"/>
      <c r="V1605" s="76"/>
      <c r="W1605" s="76"/>
    </row>
    <row r="1606" spans="1:23" x14ac:dyDescent="0.25">
      <c r="A1606" s="76"/>
      <c r="B1606" s="76"/>
      <c r="C1606" s="76"/>
      <c r="D1606" s="76"/>
      <c r="E1606" s="76"/>
      <c r="F1606" s="76"/>
      <c r="G1606" s="76"/>
      <c r="H1606" s="76"/>
      <c r="I1606" s="76"/>
      <c r="J1606" s="76"/>
      <c r="K1606" s="76"/>
      <c r="L1606" s="76"/>
      <c r="M1606" s="76"/>
      <c r="N1606" s="76"/>
      <c r="O1606" s="76"/>
      <c r="P1606" s="76"/>
      <c r="Q1606" s="76"/>
      <c r="V1606" s="76"/>
      <c r="W1606" s="76"/>
    </row>
    <row r="1607" spans="1:23" x14ac:dyDescent="0.25">
      <c r="A1607" s="76"/>
      <c r="B1607" s="76"/>
      <c r="C1607" s="76"/>
      <c r="D1607" s="76"/>
      <c r="E1607" s="76"/>
      <c r="F1607" s="76"/>
      <c r="G1607" s="76"/>
      <c r="H1607" s="76"/>
      <c r="I1607" s="76"/>
      <c r="J1607" s="76"/>
      <c r="K1607" s="76"/>
      <c r="L1607" s="76"/>
      <c r="M1607" s="76"/>
      <c r="N1607" s="76"/>
      <c r="O1607" s="76"/>
      <c r="P1607" s="76"/>
      <c r="Q1607" s="76"/>
      <c r="V1607" s="76"/>
      <c r="W1607" s="76"/>
    </row>
    <row r="1608" spans="1:23" x14ac:dyDescent="0.25">
      <c r="A1608" s="76"/>
      <c r="B1608" s="76"/>
      <c r="C1608" s="76"/>
      <c r="D1608" s="76"/>
      <c r="E1608" s="76"/>
      <c r="F1608" s="76"/>
      <c r="G1608" s="76"/>
      <c r="H1608" s="76"/>
      <c r="I1608" s="76"/>
      <c r="J1608" s="76"/>
      <c r="K1608" s="76"/>
      <c r="L1608" s="76"/>
      <c r="M1608" s="76"/>
      <c r="N1608" s="76"/>
      <c r="O1608" s="76"/>
      <c r="P1608" s="76"/>
      <c r="Q1608" s="76"/>
      <c r="V1608" s="76"/>
      <c r="W1608" s="76"/>
    </row>
    <row r="1609" spans="1:23" x14ac:dyDescent="0.25">
      <c r="A1609" s="76"/>
      <c r="B1609" s="76"/>
      <c r="C1609" s="76"/>
      <c r="D1609" s="76"/>
      <c r="E1609" s="76"/>
      <c r="F1609" s="76"/>
      <c r="G1609" s="76"/>
      <c r="H1609" s="76"/>
      <c r="I1609" s="76"/>
      <c r="J1609" s="76"/>
      <c r="K1609" s="76"/>
      <c r="L1609" s="76"/>
      <c r="M1609" s="76"/>
      <c r="N1609" s="76"/>
      <c r="O1609" s="76"/>
      <c r="P1609" s="76"/>
      <c r="Q1609" s="76"/>
      <c r="V1609" s="76"/>
      <c r="W1609" s="76"/>
    </row>
    <row r="1610" spans="1:23" x14ac:dyDescent="0.25">
      <c r="A1610" s="76"/>
      <c r="B1610" s="76"/>
      <c r="C1610" s="76"/>
      <c r="D1610" s="76"/>
      <c r="E1610" s="76"/>
      <c r="F1610" s="76"/>
      <c r="G1610" s="76"/>
      <c r="H1610" s="76"/>
      <c r="I1610" s="76"/>
      <c r="J1610" s="76"/>
      <c r="K1610" s="76"/>
      <c r="L1610" s="76"/>
      <c r="M1610" s="76"/>
      <c r="N1610" s="76"/>
      <c r="O1610" s="76"/>
      <c r="P1610" s="76"/>
      <c r="Q1610" s="76"/>
      <c r="V1610" s="76"/>
      <c r="W1610" s="76"/>
    </row>
    <row r="1611" spans="1:23" x14ac:dyDescent="0.25">
      <c r="A1611" s="76"/>
      <c r="B1611" s="76"/>
      <c r="C1611" s="76"/>
      <c r="D1611" s="76"/>
      <c r="E1611" s="76"/>
      <c r="F1611" s="76"/>
      <c r="G1611" s="76"/>
      <c r="H1611" s="76"/>
      <c r="I1611" s="76"/>
      <c r="J1611" s="76"/>
      <c r="K1611" s="76"/>
      <c r="L1611" s="76"/>
      <c r="M1611" s="76"/>
      <c r="N1611" s="76"/>
      <c r="O1611" s="76"/>
      <c r="P1611" s="76"/>
      <c r="Q1611" s="76"/>
      <c r="V1611" s="76"/>
      <c r="W1611" s="76"/>
    </row>
    <row r="1612" spans="1:23" x14ac:dyDescent="0.25">
      <c r="A1612" s="76"/>
      <c r="B1612" s="76"/>
      <c r="C1612" s="76"/>
      <c r="D1612" s="76"/>
      <c r="E1612" s="76"/>
      <c r="F1612" s="76"/>
      <c r="G1612" s="76"/>
      <c r="H1612" s="76"/>
      <c r="I1612" s="76"/>
      <c r="J1612" s="76"/>
      <c r="K1612" s="76"/>
      <c r="L1612" s="76"/>
      <c r="M1612" s="76"/>
      <c r="N1612" s="76"/>
      <c r="O1612" s="76"/>
      <c r="P1612" s="76"/>
      <c r="Q1612" s="76"/>
      <c r="V1612" s="76"/>
      <c r="W1612" s="76"/>
    </row>
    <row r="1613" spans="1:23" x14ac:dyDescent="0.25">
      <c r="A1613" s="76"/>
      <c r="B1613" s="76"/>
      <c r="C1613" s="76"/>
      <c r="D1613" s="76"/>
      <c r="E1613" s="76"/>
      <c r="F1613" s="76"/>
      <c r="G1613" s="76"/>
      <c r="H1613" s="76"/>
      <c r="I1613" s="76"/>
      <c r="J1613" s="76"/>
      <c r="K1613" s="76"/>
      <c r="L1613" s="76"/>
      <c r="M1613" s="76"/>
      <c r="N1613" s="76"/>
      <c r="O1613" s="76"/>
      <c r="P1613" s="76"/>
      <c r="Q1613" s="76"/>
      <c r="V1613" s="76"/>
      <c r="W1613" s="76"/>
    </row>
    <row r="1614" spans="1:23" x14ac:dyDescent="0.25">
      <c r="A1614" s="76"/>
      <c r="B1614" s="76"/>
      <c r="C1614" s="76"/>
      <c r="D1614" s="76"/>
      <c r="E1614" s="76"/>
      <c r="F1614" s="76"/>
      <c r="G1614" s="76"/>
      <c r="H1614" s="76"/>
      <c r="I1614" s="76"/>
      <c r="J1614" s="76"/>
      <c r="K1614" s="76"/>
      <c r="L1614" s="76"/>
      <c r="M1614" s="76"/>
      <c r="N1614" s="76"/>
      <c r="O1614" s="76"/>
      <c r="P1614" s="76"/>
      <c r="Q1614" s="76"/>
      <c r="V1614" s="76"/>
      <c r="W1614" s="76"/>
    </row>
    <row r="1615" spans="1:23" x14ac:dyDescent="0.25">
      <c r="A1615" s="76"/>
      <c r="B1615" s="76"/>
      <c r="C1615" s="76"/>
      <c r="D1615" s="76"/>
      <c r="E1615" s="76"/>
      <c r="F1615" s="76"/>
      <c r="G1615" s="76"/>
      <c r="H1615" s="76"/>
      <c r="I1615" s="76"/>
      <c r="J1615" s="76"/>
      <c r="K1615" s="76"/>
      <c r="L1615" s="76"/>
      <c r="M1615" s="76"/>
      <c r="N1615" s="76"/>
      <c r="O1615" s="76"/>
      <c r="P1615" s="76"/>
      <c r="Q1615" s="76"/>
      <c r="V1615" s="76"/>
      <c r="W1615" s="76"/>
    </row>
    <row r="1616" spans="1:23" x14ac:dyDescent="0.25">
      <c r="A1616" s="76"/>
      <c r="B1616" s="76"/>
      <c r="C1616" s="76"/>
      <c r="D1616" s="76"/>
      <c r="E1616" s="76"/>
      <c r="F1616" s="76"/>
      <c r="G1616" s="76"/>
      <c r="H1616" s="76"/>
      <c r="I1616" s="76"/>
      <c r="J1616" s="76"/>
      <c r="K1616" s="76"/>
      <c r="L1616" s="76"/>
      <c r="M1616" s="76"/>
      <c r="N1616" s="76"/>
      <c r="O1616" s="76"/>
      <c r="P1616" s="76"/>
      <c r="Q1616" s="76"/>
      <c r="V1616" s="76"/>
      <c r="W1616" s="76"/>
    </row>
    <row r="1617" spans="1:23" x14ac:dyDescent="0.25">
      <c r="A1617" s="76"/>
      <c r="B1617" s="76"/>
      <c r="C1617" s="76"/>
      <c r="D1617" s="76"/>
      <c r="E1617" s="76"/>
      <c r="F1617" s="76"/>
      <c r="G1617" s="76"/>
      <c r="H1617" s="76"/>
      <c r="I1617" s="76"/>
      <c r="J1617" s="76"/>
      <c r="K1617" s="76"/>
      <c r="L1617" s="76"/>
      <c r="M1617" s="76"/>
      <c r="N1617" s="76"/>
      <c r="O1617" s="76"/>
      <c r="P1617" s="76"/>
      <c r="Q1617" s="76"/>
      <c r="V1617" s="76"/>
      <c r="W1617" s="76"/>
    </row>
    <row r="1618" spans="1:23" x14ac:dyDescent="0.25">
      <c r="A1618" s="76"/>
      <c r="B1618" s="76"/>
      <c r="C1618" s="76"/>
      <c r="D1618" s="76"/>
      <c r="E1618" s="76"/>
      <c r="F1618" s="76"/>
      <c r="G1618" s="76"/>
      <c r="H1618" s="76"/>
      <c r="I1618" s="76"/>
      <c r="J1618" s="76"/>
      <c r="K1618" s="76"/>
      <c r="L1618" s="76"/>
      <c r="M1618" s="76"/>
      <c r="N1618" s="76"/>
      <c r="O1618" s="76"/>
      <c r="P1618" s="76"/>
      <c r="Q1618" s="76"/>
      <c r="V1618" s="76"/>
      <c r="W1618" s="76"/>
    </row>
    <row r="1619" spans="1:23" x14ac:dyDescent="0.25">
      <c r="A1619" s="76"/>
      <c r="B1619" s="76"/>
      <c r="C1619" s="76"/>
      <c r="D1619" s="76"/>
      <c r="E1619" s="76"/>
      <c r="F1619" s="76"/>
      <c r="G1619" s="76"/>
      <c r="H1619" s="76"/>
      <c r="I1619" s="76"/>
      <c r="J1619" s="76"/>
      <c r="K1619" s="76"/>
      <c r="L1619" s="76"/>
      <c r="M1619" s="76"/>
      <c r="N1619" s="76"/>
      <c r="O1619" s="76"/>
      <c r="P1619" s="76"/>
      <c r="Q1619" s="76"/>
      <c r="V1619" s="76"/>
      <c r="W1619" s="76"/>
    </row>
    <row r="1620" spans="1:23" x14ac:dyDescent="0.25">
      <c r="A1620" s="76"/>
      <c r="B1620" s="76"/>
      <c r="C1620" s="76"/>
      <c r="D1620" s="76"/>
      <c r="E1620" s="76"/>
      <c r="F1620" s="76"/>
      <c r="G1620" s="76"/>
      <c r="H1620" s="76"/>
      <c r="I1620" s="76"/>
      <c r="J1620" s="76"/>
      <c r="K1620" s="76"/>
      <c r="L1620" s="76"/>
      <c r="M1620" s="76"/>
      <c r="N1620" s="76"/>
      <c r="O1620" s="76"/>
      <c r="P1620" s="76"/>
      <c r="Q1620" s="76"/>
      <c r="V1620" s="76"/>
      <c r="W1620" s="76"/>
    </row>
    <row r="1621" spans="1:23" x14ac:dyDescent="0.25">
      <c r="A1621" s="76"/>
      <c r="B1621" s="76"/>
      <c r="C1621" s="76"/>
      <c r="D1621" s="76"/>
      <c r="E1621" s="76"/>
      <c r="F1621" s="76"/>
      <c r="G1621" s="76"/>
      <c r="H1621" s="76"/>
      <c r="I1621" s="76"/>
      <c r="J1621" s="76"/>
      <c r="K1621" s="76"/>
      <c r="L1621" s="76"/>
      <c r="M1621" s="76"/>
      <c r="N1621" s="76"/>
      <c r="O1621" s="76"/>
      <c r="P1621" s="76"/>
      <c r="Q1621" s="76"/>
      <c r="V1621" s="76"/>
      <c r="W1621" s="76"/>
    </row>
    <row r="1622" spans="1:23" x14ac:dyDescent="0.25">
      <c r="A1622" s="76"/>
      <c r="B1622" s="76"/>
      <c r="C1622" s="76"/>
      <c r="D1622" s="76"/>
      <c r="E1622" s="76"/>
      <c r="F1622" s="76"/>
      <c r="G1622" s="76"/>
      <c r="H1622" s="76"/>
      <c r="I1622" s="76"/>
      <c r="J1622" s="76"/>
      <c r="K1622" s="76"/>
      <c r="L1622" s="76"/>
      <c r="M1622" s="76"/>
      <c r="N1622" s="76"/>
      <c r="O1622" s="76"/>
      <c r="P1622" s="76"/>
      <c r="Q1622" s="76"/>
      <c r="V1622" s="76"/>
      <c r="W1622" s="76"/>
    </row>
    <row r="1623" spans="1:23" x14ac:dyDescent="0.25">
      <c r="A1623" s="76"/>
      <c r="B1623" s="76"/>
      <c r="C1623" s="76"/>
      <c r="D1623" s="76"/>
      <c r="E1623" s="76"/>
      <c r="F1623" s="76"/>
      <c r="G1623" s="76"/>
      <c r="H1623" s="76"/>
      <c r="I1623" s="76"/>
      <c r="J1623" s="76"/>
      <c r="K1623" s="76"/>
      <c r="L1623" s="76"/>
      <c r="M1623" s="76"/>
      <c r="N1623" s="76"/>
      <c r="O1623" s="76"/>
      <c r="P1623" s="76"/>
      <c r="Q1623" s="76"/>
      <c r="V1623" s="76"/>
      <c r="W1623" s="76"/>
    </row>
    <row r="1624" spans="1:23" x14ac:dyDescent="0.25">
      <c r="A1624" s="76"/>
      <c r="B1624" s="76"/>
      <c r="C1624" s="76"/>
      <c r="D1624" s="76"/>
      <c r="E1624" s="76"/>
      <c r="F1624" s="76"/>
      <c r="G1624" s="76"/>
      <c r="H1624" s="76"/>
      <c r="I1624" s="76"/>
      <c r="J1624" s="76"/>
      <c r="K1624" s="76"/>
      <c r="L1624" s="76"/>
      <c r="M1624" s="76"/>
      <c r="N1624" s="76"/>
      <c r="O1624" s="76"/>
      <c r="P1624" s="76"/>
      <c r="Q1624" s="76"/>
      <c r="V1624" s="76"/>
      <c r="W1624" s="76"/>
    </row>
    <row r="1625" spans="1:23" x14ac:dyDescent="0.25">
      <c r="A1625" s="76"/>
      <c r="B1625" s="76"/>
      <c r="C1625" s="76"/>
      <c r="D1625" s="76"/>
      <c r="E1625" s="76"/>
      <c r="F1625" s="76"/>
      <c r="G1625" s="76"/>
      <c r="H1625" s="76"/>
      <c r="I1625" s="76"/>
      <c r="J1625" s="76"/>
      <c r="K1625" s="76"/>
      <c r="L1625" s="76"/>
      <c r="M1625" s="76"/>
      <c r="N1625" s="76"/>
      <c r="O1625" s="76"/>
      <c r="P1625" s="76"/>
      <c r="Q1625" s="76"/>
      <c r="V1625" s="76"/>
      <c r="W1625" s="76"/>
    </row>
    <row r="1626" spans="1:23" x14ac:dyDescent="0.25">
      <c r="A1626" s="76"/>
      <c r="B1626" s="76"/>
      <c r="C1626" s="76"/>
      <c r="D1626" s="76"/>
      <c r="E1626" s="76"/>
      <c r="F1626" s="76"/>
      <c r="G1626" s="76"/>
      <c r="H1626" s="76"/>
      <c r="I1626" s="76"/>
      <c r="J1626" s="76"/>
      <c r="K1626" s="76"/>
      <c r="L1626" s="76"/>
      <c r="M1626" s="76"/>
      <c r="N1626" s="76"/>
      <c r="O1626" s="76"/>
      <c r="P1626" s="76"/>
      <c r="Q1626" s="76"/>
      <c r="V1626" s="76"/>
      <c r="W1626" s="76"/>
    </row>
    <row r="1627" spans="1:23" x14ac:dyDescent="0.25">
      <c r="A1627" s="76"/>
      <c r="B1627" s="76"/>
      <c r="C1627" s="76"/>
      <c r="D1627" s="76"/>
      <c r="E1627" s="76"/>
      <c r="F1627" s="76"/>
      <c r="G1627" s="76"/>
      <c r="H1627" s="76"/>
      <c r="I1627" s="76"/>
      <c r="J1627" s="76"/>
      <c r="K1627" s="76"/>
      <c r="L1627" s="76"/>
      <c r="M1627" s="76"/>
      <c r="N1627" s="76"/>
      <c r="O1627" s="76"/>
      <c r="P1627" s="76"/>
      <c r="Q1627" s="76"/>
      <c r="V1627" s="76"/>
      <c r="W1627" s="76"/>
    </row>
    <row r="1628" spans="1:23" x14ac:dyDescent="0.25">
      <c r="A1628" s="76"/>
      <c r="B1628" s="76"/>
      <c r="C1628" s="76"/>
      <c r="D1628" s="76"/>
      <c r="E1628" s="76"/>
      <c r="F1628" s="76"/>
      <c r="G1628" s="76"/>
      <c r="H1628" s="76"/>
      <c r="I1628" s="76"/>
      <c r="J1628" s="76"/>
      <c r="K1628" s="76"/>
      <c r="L1628" s="76"/>
      <c r="M1628" s="76"/>
      <c r="N1628" s="76"/>
      <c r="O1628" s="76"/>
      <c r="P1628" s="76"/>
      <c r="Q1628" s="76"/>
      <c r="V1628" s="76"/>
      <c r="W1628" s="76"/>
    </row>
    <row r="1629" spans="1:23" x14ac:dyDescent="0.25">
      <c r="A1629" s="76"/>
      <c r="B1629" s="76"/>
      <c r="C1629" s="76"/>
      <c r="D1629" s="76"/>
      <c r="E1629" s="76"/>
      <c r="F1629" s="76"/>
      <c r="G1629" s="76"/>
      <c r="H1629" s="76"/>
      <c r="I1629" s="76"/>
      <c r="J1629" s="76"/>
      <c r="K1629" s="76"/>
      <c r="L1629" s="76"/>
      <c r="M1629" s="76"/>
      <c r="N1629" s="76"/>
      <c r="O1629" s="76"/>
      <c r="P1629" s="76"/>
      <c r="Q1629" s="76"/>
      <c r="V1629" s="76"/>
      <c r="W1629" s="76"/>
    </row>
    <row r="1630" spans="1:23" x14ac:dyDescent="0.25">
      <c r="A1630" s="76"/>
      <c r="B1630" s="76"/>
      <c r="C1630" s="76"/>
      <c r="D1630" s="76"/>
      <c r="E1630" s="76"/>
      <c r="F1630" s="76"/>
      <c r="G1630" s="76"/>
      <c r="H1630" s="76"/>
      <c r="I1630" s="76"/>
      <c r="J1630" s="76"/>
      <c r="K1630" s="76"/>
      <c r="L1630" s="76"/>
      <c r="M1630" s="76"/>
      <c r="N1630" s="76"/>
      <c r="O1630" s="76"/>
      <c r="P1630" s="76"/>
      <c r="Q1630" s="76"/>
      <c r="V1630" s="76"/>
      <c r="W1630" s="76"/>
    </row>
    <row r="1631" spans="1:23" x14ac:dyDescent="0.25">
      <c r="A1631" s="76"/>
      <c r="B1631" s="76"/>
      <c r="C1631" s="76"/>
      <c r="D1631" s="76"/>
      <c r="E1631" s="76"/>
      <c r="F1631" s="76"/>
      <c r="G1631" s="76"/>
      <c r="H1631" s="76"/>
      <c r="I1631" s="76"/>
      <c r="J1631" s="76"/>
      <c r="K1631" s="76"/>
      <c r="L1631" s="76"/>
      <c r="M1631" s="76"/>
      <c r="N1631" s="76"/>
      <c r="O1631" s="76"/>
      <c r="P1631" s="76"/>
      <c r="Q1631" s="76"/>
      <c r="V1631" s="76"/>
      <c r="W1631" s="76"/>
    </row>
    <row r="1632" spans="1:23" x14ac:dyDescent="0.25">
      <c r="A1632" s="76"/>
      <c r="B1632" s="76"/>
      <c r="C1632" s="76"/>
      <c r="D1632" s="76"/>
      <c r="E1632" s="76"/>
      <c r="F1632" s="76"/>
      <c r="G1632" s="76"/>
      <c r="H1632" s="76"/>
      <c r="I1632" s="76"/>
      <c r="J1632" s="76"/>
      <c r="K1632" s="76"/>
      <c r="L1632" s="76"/>
      <c r="M1632" s="76"/>
      <c r="N1632" s="76"/>
      <c r="O1632" s="76"/>
      <c r="P1632" s="76"/>
      <c r="Q1632" s="76"/>
      <c r="V1632" s="76"/>
      <c r="W1632" s="76"/>
    </row>
    <row r="1633" spans="1:23" x14ac:dyDescent="0.25">
      <c r="A1633" s="76"/>
      <c r="B1633" s="76"/>
      <c r="C1633" s="76"/>
      <c r="D1633" s="76"/>
      <c r="E1633" s="76"/>
      <c r="F1633" s="76"/>
      <c r="G1633" s="76"/>
      <c r="H1633" s="76"/>
      <c r="I1633" s="76"/>
      <c r="J1633" s="76"/>
      <c r="K1633" s="76"/>
      <c r="L1633" s="76"/>
      <c r="M1633" s="76"/>
      <c r="N1633" s="76"/>
      <c r="O1633" s="76"/>
      <c r="P1633" s="76"/>
      <c r="Q1633" s="76"/>
      <c r="V1633" s="76"/>
      <c r="W1633" s="76"/>
    </row>
    <row r="1634" spans="1:23" x14ac:dyDescent="0.25">
      <c r="A1634" s="76"/>
      <c r="B1634" s="76"/>
      <c r="C1634" s="76"/>
      <c r="D1634" s="76"/>
      <c r="E1634" s="76"/>
      <c r="F1634" s="76"/>
      <c r="G1634" s="76"/>
      <c r="H1634" s="76"/>
      <c r="I1634" s="76"/>
      <c r="J1634" s="76"/>
      <c r="K1634" s="76"/>
      <c r="L1634" s="76"/>
      <c r="M1634" s="76"/>
      <c r="N1634" s="76"/>
      <c r="O1634" s="76"/>
      <c r="P1634" s="76"/>
      <c r="Q1634" s="76"/>
      <c r="V1634" s="76"/>
      <c r="W1634" s="76"/>
    </row>
    <row r="1635" spans="1:23" x14ac:dyDescent="0.25">
      <c r="A1635" s="76"/>
      <c r="B1635" s="76"/>
      <c r="C1635" s="76"/>
      <c r="D1635" s="76"/>
      <c r="E1635" s="76"/>
      <c r="F1635" s="76"/>
      <c r="G1635" s="76"/>
      <c r="H1635" s="76"/>
      <c r="I1635" s="76"/>
      <c r="J1635" s="76"/>
      <c r="K1635" s="76"/>
      <c r="L1635" s="76"/>
      <c r="M1635" s="76"/>
      <c r="N1635" s="76"/>
      <c r="O1635" s="76"/>
      <c r="P1635" s="76"/>
      <c r="Q1635" s="76"/>
      <c r="V1635" s="76"/>
      <c r="W1635" s="76"/>
    </row>
    <row r="1636" spans="1:23" x14ac:dyDescent="0.25">
      <c r="A1636" s="76"/>
      <c r="B1636" s="76"/>
      <c r="C1636" s="76"/>
      <c r="D1636" s="76"/>
      <c r="E1636" s="76"/>
      <c r="F1636" s="76"/>
      <c r="G1636" s="76"/>
      <c r="H1636" s="76"/>
      <c r="I1636" s="76"/>
      <c r="J1636" s="76"/>
      <c r="K1636" s="76"/>
      <c r="L1636" s="76"/>
      <c r="M1636" s="76"/>
      <c r="N1636" s="76"/>
      <c r="O1636" s="76"/>
      <c r="P1636" s="76"/>
      <c r="Q1636" s="76"/>
      <c r="V1636" s="76"/>
      <c r="W1636" s="76"/>
    </row>
    <row r="1637" spans="1:23" x14ac:dyDescent="0.25">
      <c r="A1637" s="76"/>
      <c r="B1637" s="76"/>
      <c r="C1637" s="76"/>
      <c r="D1637" s="76"/>
      <c r="E1637" s="76"/>
      <c r="F1637" s="76"/>
      <c r="G1637" s="76"/>
      <c r="H1637" s="76"/>
      <c r="I1637" s="76"/>
      <c r="J1637" s="76"/>
      <c r="K1637" s="76"/>
      <c r="L1637" s="76"/>
      <c r="M1637" s="76"/>
      <c r="N1637" s="76"/>
      <c r="O1637" s="76"/>
      <c r="P1637" s="76"/>
      <c r="Q1637" s="76"/>
      <c r="V1637" s="76"/>
      <c r="W1637" s="76"/>
    </row>
    <row r="1638" spans="1:23" x14ac:dyDescent="0.25">
      <c r="A1638" s="76"/>
      <c r="B1638" s="76"/>
      <c r="C1638" s="76"/>
      <c r="D1638" s="76"/>
      <c r="E1638" s="76"/>
      <c r="F1638" s="76"/>
      <c r="G1638" s="76"/>
      <c r="H1638" s="76"/>
      <c r="I1638" s="76"/>
      <c r="J1638" s="76"/>
      <c r="K1638" s="76"/>
      <c r="L1638" s="76"/>
      <c r="M1638" s="76"/>
      <c r="N1638" s="76"/>
      <c r="O1638" s="76"/>
      <c r="P1638" s="76"/>
      <c r="Q1638" s="76"/>
      <c r="V1638" s="76"/>
      <c r="W1638" s="76"/>
    </row>
    <row r="1639" spans="1:23" x14ac:dyDescent="0.25">
      <c r="A1639" s="76"/>
      <c r="B1639" s="76"/>
      <c r="C1639" s="76"/>
      <c r="D1639" s="76"/>
      <c r="E1639" s="76"/>
      <c r="F1639" s="76"/>
      <c r="G1639" s="76"/>
      <c r="H1639" s="76"/>
      <c r="I1639" s="76"/>
      <c r="J1639" s="76"/>
      <c r="K1639" s="76"/>
      <c r="L1639" s="76"/>
      <c r="M1639" s="76"/>
      <c r="N1639" s="76"/>
      <c r="O1639" s="76"/>
      <c r="P1639" s="76"/>
      <c r="Q1639" s="76"/>
      <c r="V1639" s="76"/>
      <c r="W1639" s="76"/>
    </row>
    <row r="1640" spans="1:23" x14ac:dyDescent="0.25">
      <c r="A1640" s="76"/>
      <c r="B1640" s="76"/>
      <c r="C1640" s="76"/>
      <c r="D1640" s="76"/>
      <c r="E1640" s="76"/>
      <c r="F1640" s="76"/>
      <c r="G1640" s="76"/>
      <c r="H1640" s="76"/>
      <c r="I1640" s="76"/>
      <c r="J1640" s="76"/>
      <c r="K1640" s="76"/>
      <c r="L1640" s="76"/>
      <c r="M1640" s="76"/>
      <c r="N1640" s="76"/>
      <c r="O1640" s="76"/>
      <c r="P1640" s="76"/>
      <c r="Q1640" s="76"/>
      <c r="V1640" s="76"/>
      <c r="W1640" s="76"/>
    </row>
    <row r="1641" spans="1:23" x14ac:dyDescent="0.25">
      <c r="A1641" s="76"/>
      <c r="B1641" s="76"/>
      <c r="C1641" s="76"/>
      <c r="D1641" s="76"/>
      <c r="E1641" s="76"/>
      <c r="F1641" s="76"/>
      <c r="G1641" s="76"/>
      <c r="H1641" s="76"/>
      <c r="I1641" s="76"/>
      <c r="J1641" s="76"/>
      <c r="K1641" s="76"/>
      <c r="L1641" s="76"/>
      <c r="M1641" s="76"/>
      <c r="N1641" s="76"/>
      <c r="O1641" s="76"/>
      <c r="P1641" s="76"/>
      <c r="Q1641" s="76"/>
      <c r="V1641" s="76"/>
      <c r="W1641" s="76"/>
    </row>
    <row r="1642" spans="1:23" x14ac:dyDescent="0.25">
      <c r="A1642" s="76"/>
      <c r="B1642" s="76"/>
      <c r="C1642" s="76"/>
      <c r="D1642" s="76"/>
      <c r="E1642" s="76"/>
      <c r="F1642" s="76"/>
      <c r="G1642" s="76"/>
      <c r="H1642" s="76"/>
      <c r="I1642" s="76"/>
      <c r="J1642" s="76"/>
      <c r="K1642" s="76"/>
      <c r="L1642" s="76"/>
      <c r="M1642" s="76"/>
      <c r="N1642" s="76"/>
      <c r="O1642" s="76"/>
      <c r="P1642" s="76"/>
      <c r="Q1642" s="76"/>
      <c r="V1642" s="76"/>
      <c r="W1642" s="76"/>
    </row>
    <row r="1643" spans="1:23" x14ac:dyDescent="0.25">
      <c r="A1643" s="76"/>
      <c r="B1643" s="76"/>
      <c r="C1643" s="76"/>
      <c r="D1643" s="76"/>
      <c r="E1643" s="76"/>
      <c r="F1643" s="76"/>
      <c r="G1643" s="76"/>
      <c r="H1643" s="76"/>
      <c r="I1643" s="76"/>
      <c r="J1643" s="76"/>
      <c r="K1643" s="76"/>
      <c r="L1643" s="76"/>
      <c r="M1643" s="76"/>
      <c r="N1643" s="76"/>
      <c r="O1643" s="76"/>
      <c r="P1643" s="76"/>
      <c r="Q1643" s="76"/>
      <c r="V1643" s="76"/>
      <c r="W1643" s="76"/>
    </row>
    <row r="1644" spans="1:23" x14ac:dyDescent="0.25">
      <c r="A1644" s="76"/>
      <c r="B1644" s="76"/>
      <c r="C1644" s="76"/>
      <c r="D1644" s="76"/>
      <c r="E1644" s="76"/>
      <c r="F1644" s="76"/>
      <c r="G1644" s="76"/>
      <c r="H1644" s="76"/>
      <c r="I1644" s="76"/>
      <c r="J1644" s="76"/>
      <c r="K1644" s="76"/>
      <c r="L1644" s="76"/>
      <c r="M1644" s="76"/>
      <c r="N1644" s="76"/>
      <c r="O1644" s="76"/>
      <c r="P1644" s="76"/>
      <c r="Q1644" s="76"/>
      <c r="V1644" s="76"/>
      <c r="W1644" s="76"/>
    </row>
    <row r="1645" spans="1:23" x14ac:dyDescent="0.25">
      <c r="A1645" s="76"/>
      <c r="B1645" s="76"/>
      <c r="C1645" s="76"/>
      <c r="D1645" s="76"/>
      <c r="E1645" s="76"/>
      <c r="F1645" s="76"/>
      <c r="G1645" s="76"/>
      <c r="H1645" s="76"/>
      <c r="I1645" s="76"/>
      <c r="J1645" s="76"/>
      <c r="K1645" s="76"/>
      <c r="L1645" s="76"/>
      <c r="M1645" s="76"/>
      <c r="N1645" s="76"/>
      <c r="O1645" s="76"/>
      <c r="P1645" s="76"/>
      <c r="Q1645" s="76"/>
      <c r="V1645" s="76"/>
      <c r="W1645" s="76"/>
    </row>
    <row r="1646" spans="1:23" x14ac:dyDescent="0.25">
      <c r="A1646" s="76"/>
      <c r="B1646" s="76"/>
      <c r="C1646" s="76"/>
      <c r="D1646" s="76"/>
      <c r="E1646" s="76"/>
      <c r="F1646" s="76"/>
      <c r="G1646" s="76"/>
      <c r="H1646" s="76"/>
      <c r="I1646" s="76"/>
      <c r="J1646" s="76"/>
      <c r="K1646" s="76"/>
      <c r="L1646" s="76"/>
      <c r="M1646" s="76"/>
      <c r="N1646" s="76"/>
      <c r="O1646" s="76"/>
      <c r="P1646" s="76"/>
      <c r="Q1646" s="76"/>
      <c r="V1646" s="76"/>
      <c r="W1646" s="76"/>
    </row>
    <row r="1647" spans="1:23" x14ac:dyDescent="0.25">
      <c r="A1647" s="76"/>
      <c r="B1647" s="76"/>
      <c r="C1647" s="76"/>
      <c r="D1647" s="76"/>
      <c r="E1647" s="76"/>
      <c r="F1647" s="76"/>
      <c r="G1647" s="76"/>
      <c r="H1647" s="76"/>
      <c r="I1647" s="76"/>
      <c r="J1647" s="76"/>
      <c r="K1647" s="76"/>
      <c r="L1647" s="76"/>
      <c r="M1647" s="76"/>
      <c r="N1647" s="76"/>
      <c r="O1647" s="76"/>
      <c r="P1647" s="76"/>
      <c r="Q1647" s="76"/>
      <c r="V1647" s="76"/>
      <c r="W1647" s="76"/>
    </row>
    <row r="1648" spans="1:23" x14ac:dyDescent="0.25">
      <c r="A1648" s="76"/>
      <c r="B1648" s="76"/>
      <c r="C1648" s="76"/>
      <c r="D1648" s="76"/>
      <c r="E1648" s="76"/>
      <c r="F1648" s="76"/>
      <c r="G1648" s="76"/>
      <c r="H1648" s="76"/>
      <c r="I1648" s="76"/>
      <c r="J1648" s="76"/>
      <c r="K1648" s="76"/>
      <c r="L1648" s="76"/>
      <c r="M1648" s="76"/>
      <c r="N1648" s="76"/>
      <c r="O1648" s="76"/>
      <c r="P1648" s="76"/>
      <c r="Q1648" s="76"/>
      <c r="V1648" s="76"/>
      <c r="W1648" s="76"/>
    </row>
    <row r="1649" spans="1:23" x14ac:dyDescent="0.25">
      <c r="A1649" s="76"/>
      <c r="B1649" s="76"/>
      <c r="C1649" s="76"/>
      <c r="D1649" s="76"/>
      <c r="E1649" s="76"/>
      <c r="F1649" s="76"/>
      <c r="G1649" s="76"/>
      <c r="H1649" s="76"/>
      <c r="I1649" s="76"/>
      <c r="J1649" s="76"/>
      <c r="K1649" s="76"/>
      <c r="L1649" s="76"/>
      <c r="M1649" s="76"/>
      <c r="N1649" s="76"/>
      <c r="O1649" s="76"/>
      <c r="P1649" s="76"/>
      <c r="Q1649" s="76"/>
      <c r="V1649" s="76"/>
      <c r="W1649" s="76"/>
    </row>
    <row r="1650" spans="1:23" x14ac:dyDescent="0.25">
      <c r="A1650" s="76"/>
      <c r="B1650" s="76"/>
      <c r="C1650" s="76"/>
      <c r="D1650" s="76"/>
      <c r="E1650" s="76"/>
      <c r="F1650" s="76"/>
      <c r="G1650" s="76"/>
      <c r="H1650" s="76"/>
      <c r="I1650" s="76"/>
      <c r="J1650" s="76"/>
      <c r="K1650" s="76"/>
      <c r="L1650" s="76"/>
      <c r="M1650" s="76"/>
      <c r="N1650" s="76"/>
      <c r="O1650" s="76"/>
      <c r="P1650" s="76"/>
      <c r="Q1650" s="76"/>
      <c r="V1650" s="76"/>
      <c r="W1650" s="76"/>
    </row>
    <row r="1651" spans="1:23" x14ac:dyDescent="0.25">
      <c r="A1651" s="76"/>
      <c r="B1651" s="76"/>
      <c r="C1651" s="76"/>
      <c r="D1651" s="76"/>
      <c r="E1651" s="76"/>
      <c r="F1651" s="76"/>
      <c r="G1651" s="76"/>
      <c r="H1651" s="76"/>
      <c r="I1651" s="76"/>
      <c r="J1651" s="76"/>
      <c r="K1651" s="76"/>
      <c r="L1651" s="76"/>
      <c r="M1651" s="76"/>
      <c r="N1651" s="76"/>
      <c r="O1651" s="76"/>
      <c r="P1651" s="76"/>
      <c r="Q1651" s="76"/>
      <c r="V1651" s="76"/>
      <c r="W1651" s="76"/>
    </row>
    <row r="1652" spans="1:23" x14ac:dyDescent="0.25">
      <c r="A1652" s="76"/>
      <c r="B1652" s="76"/>
      <c r="C1652" s="76"/>
      <c r="D1652" s="76"/>
      <c r="E1652" s="76"/>
      <c r="F1652" s="76"/>
      <c r="G1652" s="76"/>
      <c r="H1652" s="76"/>
      <c r="I1652" s="76"/>
      <c r="J1652" s="76"/>
      <c r="K1652" s="76"/>
      <c r="L1652" s="76"/>
      <c r="M1652" s="76"/>
      <c r="N1652" s="76"/>
      <c r="O1652" s="76"/>
      <c r="P1652" s="76"/>
      <c r="Q1652" s="76"/>
      <c r="V1652" s="76"/>
      <c r="W1652" s="76"/>
    </row>
    <row r="1653" spans="1:23" x14ac:dyDescent="0.25">
      <c r="A1653" s="76"/>
      <c r="B1653" s="76"/>
      <c r="C1653" s="76"/>
      <c r="D1653" s="76"/>
      <c r="E1653" s="76"/>
      <c r="F1653" s="76"/>
      <c r="G1653" s="76"/>
      <c r="H1653" s="76"/>
      <c r="I1653" s="76"/>
      <c r="J1653" s="76"/>
      <c r="K1653" s="76"/>
      <c r="L1653" s="76"/>
      <c r="M1653" s="76"/>
      <c r="N1653" s="76"/>
      <c r="O1653" s="76"/>
      <c r="P1653" s="76"/>
      <c r="Q1653" s="76"/>
      <c r="V1653" s="76"/>
      <c r="W1653" s="76"/>
    </row>
    <row r="1654" spans="1:23" x14ac:dyDescent="0.25">
      <c r="A1654" s="76"/>
      <c r="B1654" s="76"/>
      <c r="C1654" s="76"/>
      <c r="D1654" s="76"/>
      <c r="E1654" s="76"/>
      <c r="F1654" s="76"/>
      <c r="G1654" s="76"/>
      <c r="H1654" s="76"/>
      <c r="I1654" s="76"/>
      <c r="J1654" s="76"/>
      <c r="K1654" s="76"/>
      <c r="L1654" s="76"/>
      <c r="M1654" s="76"/>
      <c r="N1654" s="76"/>
      <c r="O1654" s="76"/>
      <c r="P1654" s="76"/>
      <c r="Q1654" s="76"/>
      <c r="V1654" s="76"/>
      <c r="W1654" s="76"/>
    </row>
    <row r="1655" spans="1:23" x14ac:dyDescent="0.25">
      <c r="A1655" s="76"/>
      <c r="B1655" s="76"/>
      <c r="C1655" s="76"/>
      <c r="D1655" s="76"/>
      <c r="E1655" s="76"/>
      <c r="F1655" s="76"/>
      <c r="G1655" s="76"/>
      <c r="H1655" s="76"/>
      <c r="I1655" s="76"/>
      <c r="J1655" s="76"/>
      <c r="K1655" s="76"/>
      <c r="L1655" s="76"/>
      <c r="M1655" s="76"/>
      <c r="N1655" s="76"/>
      <c r="O1655" s="76"/>
      <c r="P1655" s="76"/>
      <c r="Q1655" s="76"/>
      <c r="V1655" s="76"/>
      <c r="W1655" s="76"/>
    </row>
    <row r="1656" spans="1:23" x14ac:dyDescent="0.25">
      <c r="A1656" s="76"/>
      <c r="B1656" s="76"/>
      <c r="C1656" s="76"/>
      <c r="D1656" s="76"/>
      <c r="E1656" s="76"/>
      <c r="F1656" s="76"/>
      <c r="G1656" s="76"/>
      <c r="H1656" s="76"/>
      <c r="I1656" s="76"/>
      <c r="J1656" s="76"/>
      <c r="K1656" s="76"/>
      <c r="L1656" s="76"/>
      <c r="M1656" s="76"/>
      <c r="N1656" s="76"/>
      <c r="O1656" s="76"/>
      <c r="P1656" s="76"/>
      <c r="Q1656" s="76"/>
      <c r="V1656" s="76"/>
      <c r="W1656" s="76"/>
    </row>
    <row r="1657" spans="1:23" x14ac:dyDescent="0.25">
      <c r="A1657" s="76"/>
      <c r="B1657" s="76"/>
      <c r="C1657" s="76"/>
      <c r="D1657" s="76"/>
      <c r="E1657" s="76"/>
      <c r="F1657" s="76"/>
      <c r="G1657" s="76"/>
      <c r="H1657" s="76"/>
      <c r="I1657" s="76"/>
      <c r="J1657" s="76"/>
      <c r="K1657" s="76"/>
      <c r="L1657" s="76"/>
      <c r="M1657" s="76"/>
      <c r="N1657" s="76"/>
      <c r="O1657" s="76"/>
      <c r="P1657" s="76"/>
      <c r="Q1657" s="76"/>
      <c r="V1657" s="76"/>
      <c r="W1657" s="76"/>
    </row>
    <row r="1658" spans="1:23" x14ac:dyDescent="0.25">
      <c r="A1658" s="76"/>
      <c r="B1658" s="76"/>
      <c r="C1658" s="76"/>
      <c r="D1658" s="76"/>
      <c r="E1658" s="76"/>
      <c r="F1658" s="76"/>
      <c r="G1658" s="76"/>
      <c r="H1658" s="76"/>
      <c r="I1658" s="76"/>
      <c r="J1658" s="76"/>
      <c r="K1658" s="76"/>
      <c r="L1658" s="76"/>
      <c r="M1658" s="76"/>
      <c r="N1658" s="76"/>
      <c r="O1658" s="76"/>
      <c r="P1658" s="76"/>
      <c r="Q1658" s="76"/>
      <c r="V1658" s="76"/>
      <c r="W1658" s="76"/>
    </row>
    <row r="1659" spans="1:23" x14ac:dyDescent="0.25">
      <c r="A1659" s="76"/>
      <c r="B1659" s="76"/>
      <c r="C1659" s="76"/>
      <c r="D1659" s="76"/>
      <c r="E1659" s="76"/>
      <c r="F1659" s="76"/>
      <c r="G1659" s="76"/>
      <c r="H1659" s="76"/>
      <c r="I1659" s="76"/>
      <c r="J1659" s="76"/>
      <c r="K1659" s="76"/>
      <c r="L1659" s="76"/>
      <c r="M1659" s="76"/>
      <c r="N1659" s="76"/>
      <c r="O1659" s="76"/>
      <c r="P1659" s="76"/>
      <c r="Q1659" s="76"/>
      <c r="V1659" s="76"/>
      <c r="W1659" s="76"/>
    </row>
    <row r="1660" spans="1:23" x14ac:dyDescent="0.25">
      <c r="A1660" s="76"/>
      <c r="B1660" s="76"/>
      <c r="C1660" s="76"/>
      <c r="D1660" s="76"/>
      <c r="E1660" s="76"/>
      <c r="F1660" s="76"/>
      <c r="G1660" s="76"/>
      <c r="H1660" s="76"/>
      <c r="I1660" s="76"/>
      <c r="J1660" s="76"/>
      <c r="K1660" s="76"/>
      <c r="L1660" s="76"/>
      <c r="M1660" s="76"/>
      <c r="N1660" s="76"/>
      <c r="O1660" s="76"/>
      <c r="P1660" s="76"/>
      <c r="Q1660" s="76"/>
      <c r="V1660" s="76"/>
      <c r="W1660" s="76"/>
    </row>
    <row r="1661" spans="1:23" x14ac:dyDescent="0.25">
      <c r="A1661" s="76"/>
      <c r="B1661" s="76"/>
      <c r="C1661" s="76"/>
      <c r="D1661" s="76"/>
      <c r="E1661" s="76"/>
      <c r="F1661" s="76"/>
      <c r="G1661" s="76"/>
      <c r="H1661" s="76"/>
      <c r="I1661" s="76"/>
      <c r="J1661" s="76"/>
      <c r="K1661" s="76"/>
      <c r="L1661" s="76"/>
      <c r="M1661" s="76"/>
      <c r="N1661" s="76"/>
      <c r="O1661" s="76"/>
      <c r="P1661" s="76"/>
      <c r="Q1661" s="76"/>
      <c r="V1661" s="76"/>
      <c r="W1661" s="76"/>
    </row>
    <row r="1662" spans="1:23" x14ac:dyDescent="0.25">
      <c r="A1662" s="76"/>
      <c r="B1662" s="76"/>
      <c r="C1662" s="76"/>
      <c r="D1662" s="76"/>
      <c r="E1662" s="76"/>
      <c r="F1662" s="76"/>
      <c r="G1662" s="76"/>
      <c r="H1662" s="76"/>
      <c r="I1662" s="76"/>
      <c r="J1662" s="76"/>
      <c r="K1662" s="76"/>
      <c r="L1662" s="76"/>
      <c r="M1662" s="76"/>
      <c r="N1662" s="76"/>
      <c r="O1662" s="76"/>
      <c r="P1662" s="76"/>
      <c r="Q1662" s="76"/>
      <c r="V1662" s="76"/>
      <c r="W1662" s="76"/>
    </row>
    <row r="1663" spans="1:23" x14ac:dyDescent="0.25">
      <c r="A1663" s="76"/>
      <c r="B1663" s="76"/>
      <c r="C1663" s="76"/>
      <c r="D1663" s="76"/>
      <c r="E1663" s="76"/>
      <c r="F1663" s="76"/>
      <c r="G1663" s="76"/>
      <c r="H1663" s="76"/>
      <c r="I1663" s="76"/>
      <c r="J1663" s="76"/>
      <c r="K1663" s="76"/>
      <c r="L1663" s="76"/>
      <c r="M1663" s="76"/>
      <c r="N1663" s="76"/>
      <c r="O1663" s="76"/>
      <c r="P1663" s="76"/>
      <c r="Q1663" s="76"/>
      <c r="V1663" s="76"/>
      <c r="W1663" s="76"/>
    </row>
    <row r="1664" spans="1:23" x14ac:dyDescent="0.25">
      <c r="A1664" s="76"/>
      <c r="B1664" s="76"/>
      <c r="C1664" s="76"/>
      <c r="D1664" s="76"/>
      <c r="E1664" s="76"/>
      <c r="F1664" s="76"/>
      <c r="G1664" s="76"/>
      <c r="H1664" s="76"/>
      <c r="I1664" s="76"/>
      <c r="J1664" s="76"/>
      <c r="K1664" s="76"/>
      <c r="L1664" s="76"/>
      <c r="M1664" s="76"/>
      <c r="N1664" s="76"/>
      <c r="O1664" s="76"/>
      <c r="P1664" s="76"/>
      <c r="Q1664" s="76"/>
      <c r="V1664" s="76"/>
      <c r="W1664" s="76"/>
    </row>
    <row r="1665" spans="1:23" x14ac:dyDescent="0.25">
      <c r="A1665" s="76"/>
      <c r="B1665" s="76"/>
      <c r="C1665" s="76"/>
      <c r="D1665" s="76"/>
      <c r="E1665" s="76"/>
      <c r="F1665" s="76"/>
      <c r="G1665" s="76"/>
      <c r="H1665" s="76"/>
      <c r="I1665" s="76"/>
      <c r="J1665" s="76"/>
      <c r="K1665" s="76"/>
      <c r="L1665" s="76"/>
      <c r="M1665" s="76"/>
      <c r="N1665" s="76"/>
      <c r="O1665" s="76"/>
      <c r="P1665" s="76"/>
      <c r="Q1665" s="76"/>
      <c r="V1665" s="76"/>
      <c r="W1665" s="76"/>
    </row>
    <row r="1666" spans="1:23" x14ac:dyDescent="0.25">
      <c r="A1666" s="76"/>
      <c r="B1666" s="76"/>
      <c r="C1666" s="76"/>
      <c r="D1666" s="76"/>
      <c r="E1666" s="76"/>
      <c r="F1666" s="76"/>
      <c r="G1666" s="76"/>
      <c r="H1666" s="76"/>
      <c r="I1666" s="76"/>
      <c r="J1666" s="76"/>
      <c r="K1666" s="76"/>
      <c r="L1666" s="76"/>
      <c r="M1666" s="76"/>
      <c r="N1666" s="76"/>
      <c r="O1666" s="76"/>
      <c r="P1666" s="76"/>
      <c r="Q1666" s="76"/>
      <c r="V1666" s="76"/>
      <c r="W1666" s="76"/>
    </row>
    <row r="1667" spans="1:23" x14ac:dyDescent="0.25">
      <c r="A1667" s="76"/>
      <c r="B1667" s="76"/>
      <c r="C1667" s="76"/>
      <c r="D1667" s="76"/>
      <c r="E1667" s="76"/>
      <c r="F1667" s="76"/>
      <c r="G1667" s="76"/>
      <c r="H1667" s="76"/>
      <c r="I1667" s="76"/>
      <c r="J1667" s="76"/>
      <c r="K1667" s="76"/>
      <c r="L1667" s="76"/>
      <c r="M1667" s="76"/>
      <c r="N1667" s="76"/>
      <c r="O1667" s="76"/>
      <c r="P1667" s="76"/>
      <c r="Q1667" s="76"/>
      <c r="V1667" s="76"/>
      <c r="W1667" s="76"/>
    </row>
    <row r="1668" spans="1:23" x14ac:dyDescent="0.25">
      <c r="A1668" s="76"/>
      <c r="B1668" s="76"/>
      <c r="C1668" s="76"/>
      <c r="D1668" s="76"/>
      <c r="E1668" s="76"/>
      <c r="F1668" s="76"/>
      <c r="G1668" s="76"/>
      <c r="H1668" s="76"/>
      <c r="I1668" s="76"/>
      <c r="J1668" s="76"/>
      <c r="K1668" s="76"/>
      <c r="L1668" s="76"/>
      <c r="M1668" s="76"/>
      <c r="N1668" s="76"/>
      <c r="O1668" s="76"/>
      <c r="P1668" s="76"/>
      <c r="Q1668" s="76"/>
      <c r="V1668" s="76"/>
      <c r="W1668" s="76"/>
    </row>
    <row r="1669" spans="1:23" x14ac:dyDescent="0.25">
      <c r="A1669" s="76"/>
      <c r="B1669" s="76"/>
      <c r="C1669" s="76"/>
      <c r="D1669" s="76"/>
      <c r="E1669" s="76"/>
      <c r="F1669" s="76"/>
      <c r="G1669" s="76"/>
      <c r="H1669" s="76"/>
      <c r="I1669" s="76"/>
      <c r="J1669" s="76"/>
      <c r="K1669" s="76"/>
      <c r="L1669" s="76"/>
      <c r="M1669" s="76"/>
      <c r="N1669" s="76"/>
      <c r="O1669" s="76"/>
      <c r="P1669" s="76"/>
      <c r="Q1669" s="76"/>
      <c r="V1669" s="76"/>
      <c r="W1669" s="76"/>
    </row>
    <row r="1670" spans="1:23" x14ac:dyDescent="0.25">
      <c r="A1670" s="76"/>
      <c r="B1670" s="76"/>
      <c r="C1670" s="76"/>
      <c r="D1670" s="76"/>
      <c r="E1670" s="76"/>
      <c r="F1670" s="76"/>
      <c r="G1670" s="76"/>
      <c r="H1670" s="76"/>
      <c r="I1670" s="76"/>
      <c r="J1670" s="76"/>
      <c r="K1670" s="76"/>
      <c r="L1670" s="76"/>
      <c r="M1670" s="76"/>
      <c r="N1670" s="76"/>
      <c r="O1670" s="76"/>
      <c r="P1670" s="76"/>
      <c r="Q1670" s="76"/>
      <c r="V1670" s="76"/>
      <c r="W1670" s="76"/>
    </row>
    <row r="1671" spans="1:23" x14ac:dyDescent="0.25">
      <c r="A1671" s="76"/>
      <c r="B1671" s="76"/>
      <c r="C1671" s="76"/>
      <c r="D1671" s="76"/>
      <c r="E1671" s="76"/>
      <c r="F1671" s="76"/>
      <c r="G1671" s="76"/>
      <c r="H1671" s="76"/>
      <c r="I1671" s="76"/>
      <c r="J1671" s="76"/>
      <c r="K1671" s="76"/>
      <c r="L1671" s="76"/>
      <c r="M1671" s="76"/>
      <c r="N1671" s="76"/>
      <c r="O1671" s="76"/>
      <c r="P1671" s="76"/>
      <c r="Q1671" s="76"/>
      <c r="V1671" s="76"/>
      <c r="W1671" s="76"/>
    </row>
    <row r="1672" spans="1:23" x14ac:dyDescent="0.25">
      <c r="A1672" s="76"/>
      <c r="B1672" s="76"/>
      <c r="C1672" s="76"/>
      <c r="D1672" s="76"/>
      <c r="E1672" s="76"/>
      <c r="F1672" s="76"/>
      <c r="G1672" s="76"/>
      <c r="H1672" s="76"/>
      <c r="I1672" s="76"/>
      <c r="J1672" s="76"/>
      <c r="K1672" s="76"/>
      <c r="L1672" s="76"/>
      <c r="M1672" s="76"/>
      <c r="N1672" s="76"/>
      <c r="O1672" s="76"/>
      <c r="P1672" s="76"/>
      <c r="Q1672" s="76"/>
      <c r="V1672" s="76"/>
      <c r="W1672" s="76"/>
    </row>
    <row r="1673" spans="1:23" x14ac:dyDescent="0.25">
      <c r="A1673" s="76"/>
      <c r="B1673" s="76"/>
      <c r="C1673" s="76"/>
      <c r="D1673" s="76"/>
      <c r="E1673" s="76"/>
      <c r="F1673" s="76"/>
      <c r="G1673" s="76"/>
      <c r="H1673" s="76"/>
      <c r="I1673" s="76"/>
      <c r="J1673" s="76"/>
      <c r="K1673" s="76"/>
      <c r="L1673" s="76"/>
      <c r="M1673" s="76"/>
      <c r="N1673" s="76"/>
      <c r="O1673" s="76"/>
      <c r="P1673" s="76"/>
      <c r="Q1673" s="76"/>
      <c r="V1673" s="76"/>
      <c r="W1673" s="76"/>
    </row>
    <row r="1674" spans="1:23" x14ac:dyDescent="0.25">
      <c r="A1674" s="76"/>
      <c r="B1674" s="76"/>
      <c r="C1674" s="76"/>
      <c r="D1674" s="76"/>
      <c r="E1674" s="76"/>
      <c r="F1674" s="76"/>
      <c r="G1674" s="76"/>
      <c r="H1674" s="76"/>
      <c r="I1674" s="76"/>
      <c r="J1674" s="76"/>
      <c r="K1674" s="76"/>
      <c r="L1674" s="76"/>
      <c r="M1674" s="76"/>
      <c r="N1674" s="76"/>
      <c r="O1674" s="76"/>
      <c r="P1674" s="76"/>
      <c r="Q1674" s="76"/>
      <c r="V1674" s="76"/>
      <c r="W1674" s="76"/>
    </row>
    <row r="1675" spans="1:23" x14ac:dyDescent="0.25">
      <c r="A1675" s="76"/>
      <c r="B1675" s="76"/>
      <c r="C1675" s="76"/>
      <c r="D1675" s="76"/>
      <c r="E1675" s="76"/>
      <c r="F1675" s="76"/>
      <c r="G1675" s="76"/>
      <c r="H1675" s="76"/>
      <c r="I1675" s="76"/>
      <c r="J1675" s="76"/>
      <c r="K1675" s="76"/>
      <c r="L1675" s="76"/>
      <c r="M1675" s="76"/>
      <c r="N1675" s="76"/>
      <c r="O1675" s="76"/>
      <c r="P1675" s="76"/>
      <c r="Q1675" s="76"/>
      <c r="V1675" s="76"/>
      <c r="W1675" s="76"/>
    </row>
    <row r="1676" spans="1:23" x14ac:dyDescent="0.25">
      <c r="A1676" s="76"/>
      <c r="B1676" s="76"/>
      <c r="C1676" s="76"/>
      <c r="D1676" s="76"/>
      <c r="E1676" s="76"/>
      <c r="F1676" s="76"/>
      <c r="G1676" s="76"/>
      <c r="H1676" s="76"/>
      <c r="I1676" s="76"/>
      <c r="J1676" s="76"/>
      <c r="K1676" s="76"/>
      <c r="L1676" s="76"/>
      <c r="M1676" s="76"/>
      <c r="N1676" s="76"/>
      <c r="O1676" s="76"/>
      <c r="P1676" s="76"/>
      <c r="Q1676" s="76"/>
      <c r="V1676" s="76"/>
      <c r="W1676" s="76"/>
    </row>
    <row r="1677" spans="1:23" x14ac:dyDescent="0.25">
      <c r="A1677" s="76"/>
      <c r="B1677" s="76"/>
      <c r="C1677" s="76"/>
      <c r="D1677" s="76"/>
      <c r="E1677" s="76"/>
      <c r="F1677" s="76"/>
      <c r="G1677" s="76"/>
      <c r="H1677" s="76"/>
      <c r="I1677" s="76"/>
      <c r="J1677" s="76"/>
      <c r="K1677" s="76"/>
      <c r="L1677" s="76"/>
      <c r="M1677" s="76"/>
      <c r="N1677" s="76"/>
      <c r="O1677" s="76"/>
      <c r="P1677" s="76"/>
      <c r="Q1677" s="76"/>
      <c r="V1677" s="76"/>
      <c r="W1677" s="76"/>
    </row>
    <row r="1678" spans="1:23" x14ac:dyDescent="0.25">
      <c r="A1678" s="76"/>
      <c r="B1678" s="76"/>
      <c r="C1678" s="76"/>
      <c r="D1678" s="76"/>
      <c r="E1678" s="76"/>
      <c r="F1678" s="76"/>
      <c r="G1678" s="76"/>
      <c r="H1678" s="76"/>
      <c r="I1678" s="76"/>
      <c r="J1678" s="76"/>
      <c r="K1678" s="76"/>
      <c r="L1678" s="76"/>
      <c r="M1678" s="76"/>
      <c r="N1678" s="76"/>
      <c r="O1678" s="76"/>
      <c r="P1678" s="76"/>
      <c r="Q1678" s="76"/>
      <c r="V1678" s="76"/>
      <c r="W1678" s="76"/>
    </row>
    <row r="1679" spans="1:23" x14ac:dyDescent="0.25">
      <c r="A1679" s="76"/>
      <c r="B1679" s="76"/>
      <c r="C1679" s="76"/>
      <c r="D1679" s="76"/>
      <c r="E1679" s="76"/>
      <c r="F1679" s="76"/>
      <c r="G1679" s="76"/>
      <c r="H1679" s="76"/>
      <c r="I1679" s="76"/>
      <c r="J1679" s="76"/>
      <c r="K1679" s="76"/>
      <c r="L1679" s="76"/>
      <c r="M1679" s="76"/>
      <c r="N1679" s="76"/>
      <c r="O1679" s="76"/>
      <c r="P1679" s="76"/>
      <c r="Q1679" s="76"/>
      <c r="V1679" s="76"/>
      <c r="W1679" s="76"/>
    </row>
    <row r="1680" spans="1:23" x14ac:dyDescent="0.25">
      <c r="A1680" s="76"/>
      <c r="B1680" s="76"/>
      <c r="C1680" s="76"/>
      <c r="D1680" s="76"/>
      <c r="E1680" s="76"/>
      <c r="F1680" s="76"/>
      <c r="G1680" s="76"/>
      <c r="H1680" s="76"/>
      <c r="I1680" s="76"/>
      <c r="J1680" s="76"/>
      <c r="K1680" s="76"/>
      <c r="L1680" s="76"/>
      <c r="M1680" s="76"/>
      <c r="N1680" s="76"/>
      <c r="O1680" s="76"/>
      <c r="P1680" s="76"/>
      <c r="Q1680" s="76"/>
      <c r="V1680" s="76"/>
      <c r="W1680" s="76"/>
    </row>
    <row r="1681" spans="1:23" x14ac:dyDescent="0.25">
      <c r="A1681" s="76"/>
      <c r="B1681" s="76"/>
      <c r="C1681" s="76"/>
      <c r="D1681" s="76"/>
      <c r="E1681" s="76"/>
      <c r="F1681" s="76"/>
      <c r="G1681" s="76"/>
      <c r="H1681" s="76"/>
      <c r="I1681" s="76"/>
      <c r="J1681" s="76"/>
      <c r="K1681" s="76"/>
      <c r="L1681" s="76"/>
      <c r="M1681" s="76"/>
      <c r="N1681" s="76"/>
      <c r="O1681" s="76"/>
      <c r="P1681" s="76"/>
      <c r="Q1681" s="76"/>
      <c r="V1681" s="76"/>
      <c r="W1681" s="76"/>
    </row>
    <row r="1682" spans="1:23" x14ac:dyDescent="0.25">
      <c r="A1682" s="76"/>
      <c r="B1682" s="76"/>
      <c r="C1682" s="76"/>
      <c r="D1682" s="76"/>
      <c r="E1682" s="76"/>
      <c r="F1682" s="76"/>
      <c r="G1682" s="76"/>
      <c r="H1682" s="76"/>
      <c r="I1682" s="76"/>
      <c r="J1682" s="76"/>
      <c r="K1682" s="76"/>
      <c r="L1682" s="76"/>
      <c r="M1682" s="76"/>
      <c r="N1682" s="76"/>
      <c r="O1682" s="76"/>
      <c r="P1682" s="76"/>
      <c r="Q1682" s="76"/>
      <c r="V1682" s="76"/>
      <c r="W1682" s="76"/>
    </row>
    <row r="1683" spans="1:23" x14ac:dyDescent="0.25">
      <c r="A1683" s="76"/>
      <c r="B1683" s="76"/>
      <c r="C1683" s="76"/>
      <c r="D1683" s="76"/>
      <c r="E1683" s="76"/>
      <c r="F1683" s="76"/>
      <c r="G1683" s="76"/>
      <c r="H1683" s="76"/>
      <c r="I1683" s="76"/>
      <c r="J1683" s="76"/>
      <c r="K1683" s="76"/>
      <c r="L1683" s="76"/>
      <c r="M1683" s="76"/>
      <c r="N1683" s="76"/>
      <c r="O1683" s="76"/>
      <c r="P1683" s="76"/>
      <c r="Q1683" s="76"/>
      <c r="V1683" s="76"/>
      <c r="W1683" s="76"/>
    </row>
    <row r="1684" spans="1:23" x14ac:dyDescent="0.25">
      <c r="A1684" s="76"/>
      <c r="B1684" s="76"/>
      <c r="C1684" s="76"/>
      <c r="D1684" s="76"/>
      <c r="E1684" s="76"/>
      <c r="F1684" s="76"/>
      <c r="G1684" s="76"/>
      <c r="H1684" s="76"/>
      <c r="I1684" s="76"/>
      <c r="J1684" s="76"/>
      <c r="K1684" s="76"/>
      <c r="L1684" s="76"/>
      <c r="M1684" s="76"/>
      <c r="N1684" s="76"/>
      <c r="O1684" s="76"/>
      <c r="P1684" s="76"/>
      <c r="Q1684" s="76"/>
      <c r="V1684" s="76"/>
      <c r="W1684" s="76"/>
    </row>
    <row r="1685" spans="1:23" x14ac:dyDescent="0.25">
      <c r="A1685" s="76"/>
      <c r="B1685" s="76"/>
      <c r="C1685" s="76"/>
      <c r="D1685" s="76"/>
      <c r="E1685" s="76"/>
      <c r="F1685" s="76"/>
      <c r="G1685" s="76"/>
      <c r="H1685" s="76"/>
      <c r="I1685" s="76"/>
      <c r="J1685" s="76"/>
      <c r="K1685" s="76"/>
      <c r="L1685" s="76"/>
      <c r="M1685" s="76"/>
      <c r="N1685" s="76"/>
      <c r="O1685" s="76"/>
      <c r="P1685" s="76"/>
      <c r="Q1685" s="76"/>
      <c r="V1685" s="76"/>
      <c r="W1685" s="76"/>
    </row>
    <row r="1686" spans="1:23" x14ac:dyDescent="0.25">
      <c r="A1686" s="76"/>
      <c r="B1686" s="76"/>
      <c r="C1686" s="76"/>
      <c r="D1686" s="76"/>
      <c r="E1686" s="76"/>
      <c r="F1686" s="76"/>
      <c r="G1686" s="76"/>
      <c r="H1686" s="76"/>
      <c r="I1686" s="76"/>
      <c r="J1686" s="76"/>
      <c r="K1686" s="76"/>
      <c r="L1686" s="76"/>
      <c r="M1686" s="76"/>
      <c r="N1686" s="76"/>
      <c r="O1686" s="76"/>
      <c r="P1686" s="76"/>
      <c r="Q1686" s="76"/>
      <c r="V1686" s="76"/>
      <c r="W1686" s="76"/>
    </row>
    <row r="1687" spans="1:23" x14ac:dyDescent="0.25">
      <c r="A1687" s="76"/>
      <c r="B1687" s="76"/>
      <c r="C1687" s="76"/>
      <c r="D1687" s="76"/>
      <c r="E1687" s="76"/>
      <c r="F1687" s="76"/>
      <c r="G1687" s="76"/>
      <c r="H1687" s="76"/>
      <c r="I1687" s="76"/>
      <c r="J1687" s="76"/>
      <c r="K1687" s="76"/>
      <c r="L1687" s="76"/>
      <c r="M1687" s="76"/>
      <c r="N1687" s="76"/>
      <c r="O1687" s="76"/>
      <c r="P1687" s="76"/>
      <c r="Q1687" s="76"/>
      <c r="V1687" s="76"/>
      <c r="W1687" s="76"/>
    </row>
    <row r="1688" spans="1:23" x14ac:dyDescent="0.25">
      <c r="A1688" s="76"/>
      <c r="B1688" s="76"/>
      <c r="C1688" s="76"/>
      <c r="D1688" s="76"/>
      <c r="E1688" s="76"/>
      <c r="F1688" s="76"/>
      <c r="G1688" s="76"/>
      <c r="H1688" s="76"/>
      <c r="I1688" s="76"/>
      <c r="J1688" s="76"/>
      <c r="K1688" s="76"/>
      <c r="L1688" s="76"/>
      <c r="M1688" s="76"/>
      <c r="N1688" s="76"/>
      <c r="O1688" s="76"/>
      <c r="P1688" s="76"/>
      <c r="Q1688" s="76"/>
      <c r="V1688" s="76"/>
      <c r="W1688" s="76"/>
    </row>
    <row r="1689" spans="1:23" x14ac:dyDescent="0.25">
      <c r="A1689" s="76"/>
      <c r="B1689" s="76"/>
      <c r="C1689" s="76"/>
      <c r="D1689" s="76"/>
      <c r="E1689" s="76"/>
      <c r="F1689" s="76"/>
      <c r="G1689" s="76"/>
      <c r="H1689" s="76"/>
      <c r="I1689" s="76"/>
      <c r="J1689" s="76"/>
      <c r="K1689" s="76"/>
      <c r="L1689" s="76"/>
      <c r="M1689" s="76"/>
      <c r="N1689" s="76"/>
      <c r="O1689" s="76"/>
      <c r="P1689" s="76"/>
      <c r="Q1689" s="76"/>
      <c r="V1689" s="76"/>
      <c r="W1689" s="76"/>
    </row>
    <row r="1690" spans="1:23" x14ac:dyDescent="0.25">
      <c r="A1690" s="76"/>
      <c r="B1690" s="76"/>
      <c r="C1690" s="76"/>
      <c r="D1690" s="76"/>
      <c r="E1690" s="76"/>
      <c r="F1690" s="76"/>
      <c r="G1690" s="76"/>
      <c r="H1690" s="76"/>
      <c r="I1690" s="76"/>
      <c r="J1690" s="76"/>
      <c r="K1690" s="76"/>
      <c r="L1690" s="76"/>
      <c r="M1690" s="76"/>
      <c r="N1690" s="76"/>
      <c r="O1690" s="76"/>
      <c r="P1690" s="76"/>
      <c r="Q1690" s="76"/>
      <c r="V1690" s="76"/>
      <c r="W1690" s="76"/>
    </row>
    <row r="1691" spans="1:23" x14ac:dyDescent="0.25">
      <c r="A1691" s="76"/>
      <c r="B1691" s="76"/>
      <c r="C1691" s="76"/>
      <c r="D1691" s="76"/>
      <c r="E1691" s="76"/>
      <c r="F1691" s="76"/>
      <c r="G1691" s="76"/>
      <c r="H1691" s="76"/>
      <c r="I1691" s="76"/>
      <c r="J1691" s="76"/>
      <c r="K1691" s="76"/>
      <c r="L1691" s="76"/>
      <c r="M1691" s="76"/>
      <c r="N1691" s="76"/>
      <c r="O1691" s="76"/>
      <c r="P1691" s="76"/>
      <c r="Q1691" s="76"/>
      <c r="V1691" s="76"/>
      <c r="W1691" s="76"/>
    </row>
    <row r="1692" spans="1:23" x14ac:dyDescent="0.25">
      <c r="A1692" s="76"/>
      <c r="B1692" s="76"/>
      <c r="C1692" s="76"/>
      <c r="D1692" s="76"/>
      <c r="E1692" s="76"/>
      <c r="F1692" s="76"/>
      <c r="G1692" s="76"/>
      <c r="H1692" s="76"/>
      <c r="I1692" s="76"/>
      <c r="J1692" s="76"/>
      <c r="K1692" s="76"/>
      <c r="L1692" s="76"/>
      <c r="M1692" s="76"/>
      <c r="N1692" s="76"/>
      <c r="O1692" s="76"/>
      <c r="P1692" s="76"/>
      <c r="Q1692" s="76"/>
      <c r="V1692" s="76"/>
      <c r="W1692" s="76"/>
    </row>
    <row r="1693" spans="1:23" x14ac:dyDescent="0.25">
      <c r="A1693" s="76"/>
      <c r="B1693" s="76"/>
      <c r="C1693" s="76"/>
      <c r="D1693" s="76"/>
      <c r="E1693" s="76"/>
      <c r="F1693" s="76"/>
      <c r="G1693" s="76"/>
      <c r="H1693" s="76"/>
      <c r="I1693" s="76"/>
      <c r="J1693" s="76"/>
      <c r="K1693" s="76"/>
      <c r="L1693" s="76"/>
      <c r="M1693" s="76"/>
      <c r="N1693" s="76"/>
      <c r="O1693" s="76"/>
      <c r="P1693" s="76"/>
      <c r="Q1693" s="76"/>
      <c r="V1693" s="76"/>
      <c r="W1693" s="76"/>
    </row>
    <row r="1694" spans="1:23" x14ac:dyDescent="0.25">
      <c r="A1694" s="76"/>
      <c r="B1694" s="76"/>
      <c r="C1694" s="76"/>
      <c r="D1694" s="76"/>
      <c r="E1694" s="76"/>
      <c r="F1694" s="76"/>
      <c r="G1694" s="76"/>
      <c r="H1694" s="76"/>
      <c r="I1694" s="76"/>
      <c r="J1694" s="76"/>
      <c r="K1694" s="76"/>
      <c r="L1694" s="76"/>
      <c r="M1694" s="76"/>
      <c r="N1694" s="76"/>
      <c r="O1694" s="76"/>
      <c r="P1694" s="76"/>
      <c r="Q1694" s="76"/>
      <c r="V1694" s="76"/>
      <c r="W1694" s="76"/>
    </row>
    <row r="1695" spans="1:23" x14ac:dyDescent="0.25">
      <c r="A1695" s="76"/>
      <c r="B1695" s="76"/>
      <c r="C1695" s="76"/>
      <c r="D1695" s="76"/>
      <c r="E1695" s="76"/>
      <c r="F1695" s="76"/>
      <c r="G1695" s="76"/>
      <c r="H1695" s="76"/>
      <c r="I1695" s="76"/>
      <c r="J1695" s="76"/>
      <c r="K1695" s="76"/>
      <c r="L1695" s="76"/>
      <c r="M1695" s="76"/>
      <c r="N1695" s="76"/>
      <c r="O1695" s="76"/>
      <c r="P1695" s="76"/>
      <c r="Q1695" s="76"/>
      <c r="V1695" s="76"/>
      <c r="W1695" s="76"/>
    </row>
    <row r="1696" spans="1:23" x14ac:dyDescent="0.25">
      <c r="A1696" s="76"/>
      <c r="B1696" s="76"/>
      <c r="C1696" s="76"/>
      <c r="D1696" s="76"/>
      <c r="E1696" s="76"/>
      <c r="F1696" s="76"/>
      <c r="G1696" s="76"/>
      <c r="H1696" s="76"/>
      <c r="I1696" s="76"/>
      <c r="J1696" s="76"/>
      <c r="K1696" s="76"/>
      <c r="L1696" s="76"/>
      <c r="M1696" s="76"/>
      <c r="N1696" s="76"/>
      <c r="O1696" s="76"/>
      <c r="P1696" s="76"/>
      <c r="Q1696" s="76"/>
      <c r="V1696" s="76"/>
      <c r="W1696" s="76"/>
    </row>
    <row r="1697" spans="1:23" x14ac:dyDescent="0.25">
      <c r="A1697" s="76"/>
      <c r="B1697" s="76"/>
      <c r="C1697" s="76"/>
      <c r="D1697" s="76"/>
      <c r="E1697" s="76"/>
      <c r="F1697" s="76"/>
      <c r="G1697" s="76"/>
      <c r="H1697" s="76"/>
      <c r="I1697" s="76"/>
      <c r="J1697" s="76"/>
      <c r="K1697" s="76"/>
      <c r="L1697" s="76"/>
      <c r="M1697" s="76"/>
      <c r="N1697" s="76"/>
      <c r="O1697" s="76"/>
      <c r="P1697" s="76"/>
      <c r="Q1697" s="76"/>
      <c r="V1697" s="76"/>
      <c r="W1697" s="76"/>
    </row>
    <row r="1698" spans="1:23" x14ac:dyDescent="0.25">
      <c r="A1698" s="76"/>
      <c r="B1698" s="76"/>
      <c r="C1698" s="76"/>
      <c r="D1698" s="76"/>
      <c r="E1698" s="76"/>
      <c r="F1698" s="76"/>
      <c r="G1698" s="76"/>
      <c r="H1698" s="76"/>
      <c r="I1698" s="76"/>
      <c r="J1698" s="76"/>
      <c r="K1698" s="76"/>
      <c r="L1698" s="76"/>
      <c r="M1698" s="76"/>
      <c r="N1698" s="76"/>
      <c r="O1698" s="76"/>
      <c r="P1698" s="76"/>
      <c r="Q1698" s="76"/>
      <c r="V1698" s="76"/>
      <c r="W1698" s="76"/>
    </row>
    <row r="1699" spans="1:23" x14ac:dyDescent="0.25">
      <c r="A1699" s="76"/>
      <c r="B1699" s="76"/>
      <c r="C1699" s="76"/>
      <c r="D1699" s="76"/>
      <c r="E1699" s="76"/>
      <c r="F1699" s="76"/>
      <c r="G1699" s="76"/>
      <c r="H1699" s="76"/>
      <c r="I1699" s="76"/>
      <c r="J1699" s="76"/>
      <c r="K1699" s="76"/>
      <c r="L1699" s="76"/>
      <c r="M1699" s="76"/>
      <c r="N1699" s="76"/>
      <c r="O1699" s="76"/>
      <c r="P1699" s="76"/>
      <c r="Q1699" s="76"/>
      <c r="V1699" s="76"/>
      <c r="W1699" s="76"/>
    </row>
    <row r="1700" spans="1:23" x14ac:dyDescent="0.25">
      <c r="A1700" s="76"/>
      <c r="B1700" s="76"/>
      <c r="C1700" s="76"/>
      <c r="D1700" s="76"/>
      <c r="E1700" s="76"/>
      <c r="F1700" s="76"/>
      <c r="G1700" s="76"/>
      <c r="H1700" s="76"/>
      <c r="I1700" s="76"/>
      <c r="J1700" s="76"/>
      <c r="K1700" s="76"/>
      <c r="L1700" s="76"/>
      <c r="M1700" s="76"/>
      <c r="N1700" s="76"/>
      <c r="O1700" s="76"/>
      <c r="P1700" s="76"/>
      <c r="Q1700" s="76"/>
      <c r="V1700" s="76"/>
      <c r="W1700" s="76"/>
    </row>
    <row r="1701" spans="1:23" x14ac:dyDescent="0.25">
      <c r="A1701" s="76"/>
      <c r="B1701" s="76"/>
      <c r="C1701" s="76"/>
      <c r="D1701" s="76"/>
      <c r="E1701" s="76"/>
      <c r="F1701" s="76"/>
      <c r="G1701" s="76"/>
      <c r="H1701" s="76"/>
      <c r="I1701" s="76"/>
      <c r="J1701" s="76"/>
      <c r="K1701" s="76"/>
      <c r="L1701" s="76"/>
      <c r="M1701" s="76"/>
      <c r="N1701" s="76"/>
      <c r="O1701" s="76"/>
      <c r="P1701" s="76"/>
      <c r="Q1701" s="76"/>
      <c r="V1701" s="76"/>
      <c r="W1701" s="76"/>
    </row>
    <row r="1702" spans="1:23" x14ac:dyDescent="0.25">
      <c r="A1702" s="76"/>
      <c r="B1702" s="76"/>
      <c r="C1702" s="76"/>
      <c r="D1702" s="76"/>
      <c r="E1702" s="76"/>
      <c r="F1702" s="76"/>
      <c r="G1702" s="76"/>
      <c r="H1702" s="76"/>
      <c r="I1702" s="76"/>
      <c r="J1702" s="76"/>
      <c r="K1702" s="76"/>
      <c r="L1702" s="76"/>
      <c r="M1702" s="76"/>
      <c r="N1702" s="76"/>
      <c r="O1702" s="76"/>
      <c r="P1702" s="76"/>
      <c r="Q1702" s="76"/>
      <c r="V1702" s="76"/>
      <c r="W1702" s="76"/>
    </row>
    <row r="1703" spans="1:23" x14ac:dyDescent="0.25">
      <c r="A1703" s="76"/>
      <c r="B1703" s="76"/>
      <c r="C1703" s="76"/>
      <c r="D1703" s="76"/>
      <c r="E1703" s="76"/>
      <c r="F1703" s="76"/>
      <c r="G1703" s="76"/>
      <c r="H1703" s="76"/>
      <c r="I1703" s="76"/>
      <c r="J1703" s="76"/>
      <c r="K1703" s="76"/>
      <c r="L1703" s="76"/>
      <c r="M1703" s="76"/>
      <c r="N1703" s="76"/>
      <c r="O1703" s="76"/>
      <c r="P1703" s="76"/>
      <c r="Q1703" s="76"/>
      <c r="V1703" s="76"/>
      <c r="W1703" s="76"/>
    </row>
    <row r="1704" spans="1:23" x14ac:dyDescent="0.25">
      <c r="A1704" s="76"/>
      <c r="B1704" s="76"/>
      <c r="C1704" s="76"/>
      <c r="D1704" s="76"/>
      <c r="E1704" s="76"/>
      <c r="F1704" s="76"/>
      <c r="G1704" s="76"/>
      <c r="H1704" s="76"/>
      <c r="I1704" s="76"/>
      <c r="J1704" s="76"/>
      <c r="K1704" s="76"/>
      <c r="L1704" s="76"/>
      <c r="M1704" s="76"/>
      <c r="N1704" s="76"/>
      <c r="O1704" s="76"/>
      <c r="P1704" s="76"/>
      <c r="Q1704" s="76"/>
      <c r="V1704" s="76"/>
      <c r="W1704" s="76"/>
    </row>
    <row r="1705" spans="1:23" x14ac:dyDescent="0.25">
      <c r="A1705" s="76"/>
      <c r="B1705" s="76"/>
      <c r="C1705" s="76"/>
      <c r="D1705" s="76"/>
      <c r="E1705" s="76"/>
      <c r="F1705" s="76"/>
      <c r="G1705" s="76"/>
      <c r="H1705" s="76"/>
      <c r="I1705" s="76"/>
      <c r="J1705" s="76"/>
      <c r="K1705" s="76"/>
      <c r="L1705" s="76"/>
      <c r="M1705" s="76"/>
      <c r="N1705" s="76"/>
      <c r="O1705" s="76"/>
      <c r="P1705" s="76"/>
      <c r="Q1705" s="76"/>
      <c r="V1705" s="76"/>
      <c r="W1705" s="76"/>
    </row>
    <row r="1706" spans="1:23" x14ac:dyDescent="0.25">
      <c r="A1706" s="76"/>
      <c r="B1706" s="76"/>
      <c r="C1706" s="76"/>
      <c r="D1706" s="76"/>
      <c r="E1706" s="76"/>
      <c r="F1706" s="76"/>
      <c r="G1706" s="76"/>
      <c r="H1706" s="76"/>
      <c r="I1706" s="76"/>
      <c r="J1706" s="76"/>
      <c r="K1706" s="76"/>
      <c r="L1706" s="76"/>
      <c r="M1706" s="76"/>
      <c r="N1706" s="76"/>
      <c r="O1706" s="76"/>
      <c r="P1706" s="76"/>
      <c r="Q1706" s="76"/>
      <c r="V1706" s="76"/>
      <c r="W1706" s="76"/>
    </row>
    <row r="1707" spans="1:23" x14ac:dyDescent="0.25">
      <c r="A1707" s="76"/>
      <c r="B1707" s="76"/>
      <c r="C1707" s="76"/>
      <c r="D1707" s="76"/>
      <c r="E1707" s="76"/>
      <c r="F1707" s="76"/>
      <c r="G1707" s="76"/>
      <c r="H1707" s="76"/>
      <c r="I1707" s="76"/>
      <c r="J1707" s="76"/>
      <c r="K1707" s="76"/>
      <c r="L1707" s="76"/>
      <c r="M1707" s="76"/>
      <c r="N1707" s="76"/>
      <c r="O1707" s="76"/>
      <c r="P1707" s="76"/>
      <c r="Q1707" s="76"/>
      <c r="V1707" s="76"/>
      <c r="W1707" s="76"/>
    </row>
    <row r="1708" spans="1:23" x14ac:dyDescent="0.25">
      <c r="A1708" s="76"/>
      <c r="B1708" s="76"/>
      <c r="C1708" s="76"/>
      <c r="D1708" s="76"/>
      <c r="E1708" s="76"/>
      <c r="F1708" s="76"/>
      <c r="G1708" s="76"/>
      <c r="H1708" s="76"/>
      <c r="I1708" s="76"/>
      <c r="J1708" s="76"/>
      <c r="K1708" s="76"/>
      <c r="L1708" s="76"/>
      <c r="M1708" s="76"/>
      <c r="N1708" s="76"/>
      <c r="O1708" s="76"/>
      <c r="P1708" s="76"/>
      <c r="Q1708" s="76"/>
      <c r="V1708" s="76"/>
      <c r="W1708" s="76"/>
    </row>
    <row r="1709" spans="1:23" x14ac:dyDescent="0.25">
      <c r="A1709" s="76"/>
      <c r="B1709" s="76"/>
      <c r="C1709" s="76"/>
      <c r="D1709" s="76"/>
      <c r="E1709" s="76"/>
      <c r="F1709" s="76"/>
      <c r="G1709" s="76"/>
      <c r="H1709" s="76"/>
      <c r="I1709" s="76"/>
      <c r="J1709" s="76"/>
      <c r="K1709" s="76"/>
      <c r="L1709" s="76"/>
      <c r="M1709" s="76"/>
      <c r="N1709" s="76"/>
      <c r="O1709" s="76"/>
      <c r="P1709" s="76"/>
      <c r="Q1709" s="76"/>
      <c r="V1709" s="76"/>
      <c r="W1709" s="76"/>
    </row>
    <row r="1710" spans="1:23" x14ac:dyDescent="0.25">
      <c r="A1710" s="76"/>
      <c r="B1710" s="76"/>
      <c r="C1710" s="76"/>
      <c r="D1710" s="76"/>
      <c r="E1710" s="76"/>
      <c r="F1710" s="76"/>
      <c r="G1710" s="76"/>
      <c r="H1710" s="76"/>
      <c r="I1710" s="76"/>
      <c r="J1710" s="76"/>
      <c r="K1710" s="76"/>
      <c r="L1710" s="76"/>
      <c r="M1710" s="76"/>
      <c r="N1710" s="76"/>
      <c r="O1710" s="76"/>
      <c r="P1710" s="76"/>
      <c r="Q1710" s="76"/>
      <c r="V1710" s="76"/>
      <c r="W1710" s="76"/>
    </row>
    <row r="1711" spans="1:23" x14ac:dyDescent="0.25">
      <c r="A1711" s="76"/>
      <c r="B1711" s="76"/>
      <c r="C1711" s="76"/>
      <c r="D1711" s="76"/>
      <c r="E1711" s="76"/>
      <c r="F1711" s="76"/>
      <c r="G1711" s="76"/>
      <c r="H1711" s="76"/>
      <c r="I1711" s="76"/>
      <c r="J1711" s="76"/>
      <c r="K1711" s="76"/>
      <c r="L1711" s="76"/>
      <c r="M1711" s="76"/>
      <c r="N1711" s="76"/>
      <c r="O1711" s="76"/>
      <c r="P1711" s="76"/>
      <c r="Q1711" s="76"/>
      <c r="V1711" s="76"/>
      <c r="W1711" s="76"/>
    </row>
    <row r="1712" spans="1:23" x14ac:dyDescent="0.25">
      <c r="A1712" s="76"/>
      <c r="B1712" s="76"/>
      <c r="C1712" s="76"/>
      <c r="D1712" s="76"/>
      <c r="E1712" s="76"/>
      <c r="F1712" s="76"/>
      <c r="G1712" s="76"/>
      <c r="H1712" s="76"/>
      <c r="I1712" s="76"/>
      <c r="J1712" s="76"/>
      <c r="K1712" s="76"/>
      <c r="L1712" s="76"/>
      <c r="M1712" s="76"/>
      <c r="N1712" s="76"/>
      <c r="O1712" s="76"/>
      <c r="P1712" s="76"/>
      <c r="Q1712" s="76"/>
      <c r="V1712" s="76"/>
      <c r="W1712" s="76"/>
    </row>
    <row r="1713" spans="1:23" x14ac:dyDescent="0.25">
      <c r="A1713" s="76"/>
      <c r="B1713" s="76"/>
      <c r="C1713" s="76"/>
      <c r="D1713" s="76"/>
      <c r="E1713" s="76"/>
      <c r="F1713" s="76"/>
      <c r="G1713" s="76"/>
      <c r="H1713" s="76"/>
      <c r="I1713" s="76"/>
      <c r="J1713" s="76"/>
      <c r="K1713" s="76"/>
      <c r="L1713" s="76"/>
      <c r="M1713" s="76"/>
      <c r="N1713" s="76"/>
      <c r="O1713" s="76"/>
      <c r="P1713" s="76"/>
      <c r="Q1713" s="76"/>
      <c r="V1713" s="76"/>
      <c r="W1713" s="76"/>
    </row>
    <row r="1714" spans="1:23" x14ac:dyDescent="0.25">
      <c r="A1714" s="76"/>
      <c r="B1714" s="76"/>
      <c r="C1714" s="76"/>
      <c r="D1714" s="76"/>
      <c r="E1714" s="76"/>
      <c r="F1714" s="76"/>
      <c r="G1714" s="76"/>
      <c r="H1714" s="76"/>
      <c r="I1714" s="76"/>
      <c r="J1714" s="76"/>
      <c r="K1714" s="76"/>
      <c r="L1714" s="76"/>
      <c r="M1714" s="76"/>
      <c r="N1714" s="76"/>
      <c r="O1714" s="76"/>
      <c r="P1714" s="76"/>
      <c r="Q1714" s="76"/>
      <c r="V1714" s="76"/>
      <c r="W1714" s="76"/>
    </row>
    <row r="1715" spans="1:23" x14ac:dyDescent="0.25">
      <c r="A1715" s="76"/>
      <c r="B1715" s="76"/>
      <c r="C1715" s="76"/>
      <c r="D1715" s="76"/>
      <c r="E1715" s="76"/>
      <c r="F1715" s="76"/>
      <c r="G1715" s="76"/>
      <c r="H1715" s="76"/>
      <c r="I1715" s="76"/>
      <c r="J1715" s="76"/>
      <c r="K1715" s="76"/>
      <c r="L1715" s="76"/>
      <c r="M1715" s="76"/>
      <c r="N1715" s="76"/>
      <c r="O1715" s="76"/>
      <c r="P1715" s="76"/>
      <c r="Q1715" s="76"/>
      <c r="V1715" s="76"/>
      <c r="W1715" s="76"/>
    </row>
    <row r="1716" spans="1:23" x14ac:dyDescent="0.25">
      <c r="A1716" s="76"/>
      <c r="B1716" s="76"/>
      <c r="C1716" s="76"/>
      <c r="D1716" s="76"/>
      <c r="E1716" s="76"/>
      <c r="F1716" s="76"/>
      <c r="G1716" s="76"/>
      <c r="H1716" s="76"/>
      <c r="I1716" s="76"/>
      <c r="J1716" s="76"/>
      <c r="K1716" s="76"/>
      <c r="L1716" s="76"/>
      <c r="M1716" s="76"/>
      <c r="N1716" s="76"/>
      <c r="O1716" s="76"/>
      <c r="P1716" s="76"/>
      <c r="Q1716" s="76"/>
      <c r="V1716" s="76"/>
      <c r="W1716" s="76"/>
    </row>
    <row r="1717" spans="1:23" x14ac:dyDescent="0.25">
      <c r="A1717" s="76"/>
      <c r="B1717" s="76"/>
      <c r="C1717" s="76"/>
      <c r="D1717" s="76"/>
      <c r="E1717" s="76"/>
      <c r="F1717" s="76"/>
      <c r="G1717" s="76"/>
      <c r="H1717" s="76"/>
      <c r="I1717" s="76"/>
      <c r="J1717" s="76"/>
      <c r="K1717" s="76"/>
      <c r="L1717" s="76"/>
      <c r="M1717" s="76"/>
      <c r="N1717" s="76"/>
      <c r="O1717" s="76"/>
      <c r="P1717" s="76"/>
      <c r="Q1717" s="76"/>
      <c r="V1717" s="76"/>
      <c r="W1717" s="76"/>
    </row>
    <row r="1718" spans="1:23" x14ac:dyDescent="0.25">
      <c r="A1718" s="76"/>
      <c r="B1718" s="76"/>
      <c r="C1718" s="76"/>
      <c r="D1718" s="76"/>
      <c r="E1718" s="76"/>
      <c r="F1718" s="76"/>
      <c r="G1718" s="76"/>
      <c r="H1718" s="76"/>
      <c r="I1718" s="76"/>
      <c r="J1718" s="76"/>
      <c r="K1718" s="76"/>
      <c r="L1718" s="76"/>
      <c r="M1718" s="76"/>
      <c r="N1718" s="76"/>
      <c r="O1718" s="76"/>
      <c r="P1718" s="76"/>
      <c r="Q1718" s="76"/>
      <c r="V1718" s="76"/>
      <c r="W1718" s="76"/>
    </row>
    <row r="1719" spans="1:23" x14ac:dyDescent="0.25">
      <c r="A1719" s="76"/>
      <c r="B1719" s="76"/>
      <c r="C1719" s="76"/>
      <c r="D1719" s="76"/>
      <c r="E1719" s="76"/>
      <c r="F1719" s="76"/>
      <c r="G1719" s="76"/>
      <c r="H1719" s="76"/>
      <c r="I1719" s="76"/>
      <c r="J1719" s="76"/>
      <c r="K1719" s="76"/>
      <c r="L1719" s="76"/>
      <c r="M1719" s="76"/>
      <c r="N1719" s="76"/>
      <c r="O1719" s="76"/>
      <c r="P1719" s="76"/>
      <c r="Q1719" s="76"/>
      <c r="V1719" s="76"/>
      <c r="W1719" s="76"/>
    </row>
    <row r="1720" spans="1:23" x14ac:dyDescent="0.25">
      <c r="A1720" s="76"/>
      <c r="B1720" s="76"/>
      <c r="C1720" s="76"/>
      <c r="D1720" s="76"/>
      <c r="E1720" s="76"/>
      <c r="F1720" s="76"/>
      <c r="G1720" s="76"/>
      <c r="H1720" s="76"/>
      <c r="I1720" s="76"/>
      <c r="J1720" s="76"/>
      <c r="K1720" s="76"/>
      <c r="L1720" s="76"/>
      <c r="M1720" s="76"/>
      <c r="N1720" s="76"/>
      <c r="O1720" s="76"/>
      <c r="P1720" s="76"/>
      <c r="Q1720" s="76"/>
      <c r="V1720" s="76"/>
      <c r="W1720" s="76"/>
    </row>
    <row r="1721" spans="1:23" x14ac:dyDescent="0.25">
      <c r="A1721" s="76"/>
      <c r="B1721" s="76"/>
      <c r="C1721" s="76"/>
      <c r="D1721" s="76"/>
      <c r="E1721" s="76"/>
      <c r="F1721" s="76"/>
      <c r="G1721" s="76"/>
      <c r="H1721" s="76"/>
      <c r="I1721" s="76"/>
      <c r="J1721" s="76"/>
      <c r="K1721" s="76"/>
      <c r="L1721" s="76"/>
      <c r="M1721" s="76"/>
      <c r="N1721" s="76"/>
      <c r="O1721" s="76"/>
      <c r="P1721" s="76"/>
      <c r="Q1721" s="76"/>
      <c r="V1721" s="76"/>
      <c r="W1721" s="76"/>
    </row>
    <row r="1722" spans="1:23" x14ac:dyDescent="0.25">
      <c r="A1722" s="76"/>
      <c r="B1722" s="76"/>
      <c r="C1722" s="76"/>
      <c r="D1722" s="76"/>
      <c r="E1722" s="76"/>
      <c r="F1722" s="76"/>
      <c r="G1722" s="76"/>
      <c r="H1722" s="76"/>
      <c r="I1722" s="76"/>
      <c r="J1722" s="76"/>
      <c r="K1722" s="76"/>
      <c r="L1722" s="76"/>
      <c r="M1722" s="76"/>
      <c r="N1722" s="76"/>
      <c r="O1722" s="76"/>
      <c r="P1722" s="76"/>
      <c r="Q1722" s="76"/>
      <c r="V1722" s="76"/>
      <c r="W1722" s="76"/>
    </row>
    <row r="1723" spans="1:23" x14ac:dyDescent="0.25">
      <c r="A1723" s="76"/>
      <c r="B1723" s="76"/>
      <c r="C1723" s="76"/>
      <c r="D1723" s="76"/>
      <c r="E1723" s="76"/>
      <c r="F1723" s="76"/>
      <c r="G1723" s="76"/>
      <c r="H1723" s="76"/>
      <c r="I1723" s="76"/>
      <c r="J1723" s="76"/>
      <c r="K1723" s="76"/>
      <c r="L1723" s="76"/>
      <c r="M1723" s="76"/>
      <c r="N1723" s="76"/>
      <c r="O1723" s="76"/>
      <c r="P1723" s="76"/>
      <c r="Q1723" s="76"/>
      <c r="V1723" s="76"/>
      <c r="W1723" s="76"/>
    </row>
    <row r="1724" spans="1:23" x14ac:dyDescent="0.25">
      <c r="A1724" s="76"/>
      <c r="B1724" s="76"/>
      <c r="C1724" s="76"/>
      <c r="D1724" s="76"/>
      <c r="E1724" s="76"/>
      <c r="F1724" s="76"/>
      <c r="G1724" s="76"/>
      <c r="H1724" s="76"/>
      <c r="I1724" s="76"/>
      <c r="J1724" s="76"/>
      <c r="K1724" s="76"/>
      <c r="L1724" s="76"/>
      <c r="M1724" s="76"/>
      <c r="N1724" s="76"/>
      <c r="O1724" s="76"/>
      <c r="P1724" s="76"/>
      <c r="Q1724" s="76"/>
      <c r="V1724" s="76"/>
      <c r="W1724" s="76"/>
    </row>
    <row r="1725" spans="1:23" x14ac:dyDescent="0.25">
      <c r="A1725" s="76"/>
      <c r="B1725" s="76"/>
      <c r="C1725" s="76"/>
      <c r="D1725" s="76"/>
      <c r="E1725" s="76"/>
      <c r="F1725" s="76"/>
      <c r="G1725" s="76"/>
      <c r="H1725" s="76"/>
      <c r="I1725" s="76"/>
      <c r="J1725" s="76"/>
      <c r="K1725" s="76"/>
      <c r="L1725" s="76"/>
      <c r="M1725" s="76"/>
      <c r="N1725" s="76"/>
      <c r="O1725" s="76"/>
      <c r="P1725" s="76"/>
      <c r="Q1725" s="76"/>
      <c r="V1725" s="76"/>
      <c r="W1725" s="76"/>
    </row>
    <row r="1726" spans="1:23" x14ac:dyDescent="0.25">
      <c r="A1726" s="76"/>
      <c r="B1726" s="76"/>
      <c r="C1726" s="76"/>
      <c r="D1726" s="76"/>
      <c r="E1726" s="76"/>
      <c r="F1726" s="76"/>
      <c r="G1726" s="76"/>
      <c r="H1726" s="76"/>
      <c r="I1726" s="76"/>
      <c r="J1726" s="76"/>
      <c r="K1726" s="76"/>
      <c r="L1726" s="76"/>
      <c r="M1726" s="76"/>
      <c r="N1726" s="76"/>
      <c r="O1726" s="76"/>
      <c r="P1726" s="76"/>
      <c r="Q1726" s="76"/>
      <c r="V1726" s="76"/>
      <c r="W1726" s="76"/>
    </row>
    <row r="1727" spans="1:23" x14ac:dyDescent="0.25">
      <c r="A1727" s="76"/>
      <c r="B1727" s="76"/>
      <c r="C1727" s="76"/>
      <c r="D1727" s="76"/>
      <c r="E1727" s="76"/>
      <c r="F1727" s="76"/>
      <c r="G1727" s="76"/>
      <c r="H1727" s="76"/>
      <c r="I1727" s="76"/>
      <c r="J1727" s="76"/>
      <c r="K1727" s="76"/>
      <c r="L1727" s="76"/>
      <c r="M1727" s="76"/>
      <c r="N1727" s="76"/>
      <c r="O1727" s="76"/>
      <c r="P1727" s="76"/>
      <c r="Q1727" s="76"/>
      <c r="V1727" s="76"/>
      <c r="W1727" s="76"/>
    </row>
    <row r="1728" spans="1:23" x14ac:dyDescent="0.25">
      <c r="A1728" s="76"/>
      <c r="B1728" s="76"/>
      <c r="C1728" s="76"/>
      <c r="D1728" s="76"/>
      <c r="E1728" s="76"/>
      <c r="F1728" s="76"/>
      <c r="G1728" s="76"/>
      <c r="H1728" s="76"/>
      <c r="I1728" s="76"/>
      <c r="J1728" s="76"/>
      <c r="K1728" s="76"/>
      <c r="L1728" s="76"/>
      <c r="M1728" s="76"/>
      <c r="N1728" s="76"/>
      <c r="O1728" s="76"/>
      <c r="P1728" s="76"/>
      <c r="Q1728" s="76"/>
      <c r="V1728" s="76"/>
      <c r="W1728" s="76"/>
    </row>
    <row r="1729" spans="1:23" x14ac:dyDescent="0.25">
      <c r="A1729" s="76"/>
      <c r="B1729" s="76"/>
      <c r="C1729" s="76"/>
      <c r="D1729" s="76"/>
      <c r="E1729" s="76"/>
      <c r="F1729" s="76"/>
      <c r="G1729" s="76"/>
      <c r="H1729" s="76"/>
      <c r="I1729" s="76"/>
      <c r="J1729" s="76"/>
      <c r="K1729" s="76"/>
      <c r="L1729" s="76"/>
      <c r="M1729" s="76"/>
      <c r="N1729" s="76"/>
      <c r="O1729" s="76"/>
      <c r="P1729" s="76"/>
      <c r="Q1729" s="76"/>
      <c r="V1729" s="76"/>
      <c r="W1729" s="76"/>
    </row>
    <row r="1730" spans="1:23" x14ac:dyDescent="0.25">
      <c r="A1730" s="76"/>
      <c r="B1730" s="76"/>
      <c r="C1730" s="76"/>
      <c r="D1730" s="76"/>
      <c r="E1730" s="76"/>
      <c r="F1730" s="76"/>
      <c r="G1730" s="76"/>
      <c r="H1730" s="76"/>
      <c r="I1730" s="76"/>
      <c r="J1730" s="76"/>
      <c r="K1730" s="76"/>
      <c r="L1730" s="76"/>
      <c r="M1730" s="76"/>
      <c r="N1730" s="76"/>
      <c r="O1730" s="76"/>
      <c r="P1730" s="76"/>
      <c r="Q1730" s="76"/>
      <c r="V1730" s="76"/>
      <c r="W1730" s="76"/>
    </row>
    <row r="1731" spans="1:23" x14ac:dyDescent="0.25">
      <c r="A1731" s="76"/>
      <c r="B1731" s="76"/>
      <c r="C1731" s="76"/>
      <c r="D1731" s="76"/>
      <c r="E1731" s="76"/>
      <c r="F1731" s="76"/>
      <c r="G1731" s="76"/>
      <c r="H1731" s="76"/>
      <c r="I1731" s="76"/>
      <c r="J1731" s="76"/>
      <c r="K1731" s="76"/>
      <c r="L1731" s="76"/>
      <c r="M1731" s="76"/>
      <c r="N1731" s="76"/>
      <c r="O1731" s="76"/>
      <c r="P1731" s="76"/>
      <c r="Q1731" s="76"/>
      <c r="V1731" s="76"/>
      <c r="W1731" s="76"/>
    </row>
    <row r="1732" spans="1:23" x14ac:dyDescent="0.25">
      <c r="A1732" s="76"/>
      <c r="B1732" s="76"/>
      <c r="C1732" s="76"/>
      <c r="D1732" s="76"/>
      <c r="E1732" s="76"/>
      <c r="F1732" s="76"/>
      <c r="G1732" s="76"/>
      <c r="H1732" s="76"/>
      <c r="I1732" s="76"/>
      <c r="J1732" s="76"/>
      <c r="K1732" s="76"/>
      <c r="L1732" s="76"/>
      <c r="M1732" s="76"/>
      <c r="N1732" s="76"/>
      <c r="O1732" s="76"/>
      <c r="P1732" s="76"/>
      <c r="Q1732" s="76"/>
      <c r="V1732" s="76"/>
      <c r="W1732" s="76"/>
    </row>
    <row r="1733" spans="1:23" x14ac:dyDescent="0.25">
      <c r="A1733" s="76"/>
      <c r="B1733" s="76"/>
      <c r="C1733" s="76"/>
      <c r="D1733" s="76"/>
      <c r="E1733" s="76"/>
      <c r="F1733" s="76"/>
      <c r="G1733" s="76"/>
      <c r="H1733" s="76"/>
      <c r="I1733" s="76"/>
      <c r="J1733" s="76"/>
      <c r="K1733" s="76"/>
      <c r="L1733" s="76"/>
      <c r="M1733" s="76"/>
      <c r="N1733" s="76"/>
      <c r="O1733" s="76"/>
      <c r="P1733" s="76"/>
      <c r="Q1733" s="76"/>
      <c r="V1733" s="76"/>
      <c r="W1733" s="76"/>
    </row>
    <row r="1734" spans="1:23" x14ac:dyDescent="0.25">
      <c r="A1734" s="76"/>
      <c r="B1734" s="76"/>
      <c r="C1734" s="76"/>
      <c r="D1734" s="76"/>
      <c r="E1734" s="76"/>
      <c r="F1734" s="76"/>
      <c r="G1734" s="76"/>
      <c r="H1734" s="76"/>
      <c r="I1734" s="76"/>
      <c r="J1734" s="76"/>
      <c r="K1734" s="76"/>
      <c r="L1734" s="76"/>
      <c r="M1734" s="76"/>
      <c r="N1734" s="76"/>
      <c r="O1734" s="76"/>
      <c r="P1734" s="76"/>
      <c r="Q1734" s="76"/>
      <c r="V1734" s="76"/>
      <c r="W1734" s="76"/>
    </row>
    <row r="1735" spans="1:23" x14ac:dyDescent="0.25">
      <c r="A1735" s="76"/>
      <c r="B1735" s="76"/>
      <c r="C1735" s="76"/>
      <c r="D1735" s="76"/>
      <c r="E1735" s="76"/>
      <c r="F1735" s="76"/>
      <c r="G1735" s="76"/>
      <c r="H1735" s="76"/>
      <c r="I1735" s="76"/>
      <c r="J1735" s="76"/>
      <c r="K1735" s="76"/>
      <c r="L1735" s="76"/>
      <c r="M1735" s="76"/>
      <c r="N1735" s="76"/>
      <c r="O1735" s="76"/>
      <c r="P1735" s="76"/>
      <c r="Q1735" s="76"/>
      <c r="V1735" s="76"/>
      <c r="W1735" s="76"/>
    </row>
    <row r="1736" spans="1:23" x14ac:dyDescent="0.25">
      <c r="A1736" s="76"/>
      <c r="B1736" s="76"/>
      <c r="C1736" s="76"/>
      <c r="D1736" s="76"/>
      <c r="E1736" s="76"/>
      <c r="F1736" s="76"/>
      <c r="G1736" s="76"/>
      <c r="H1736" s="76"/>
      <c r="I1736" s="76"/>
      <c r="J1736" s="76"/>
      <c r="K1736" s="76"/>
      <c r="L1736" s="76"/>
      <c r="M1736" s="76"/>
      <c r="N1736" s="76"/>
      <c r="O1736" s="76"/>
      <c r="P1736" s="76"/>
      <c r="Q1736" s="76"/>
      <c r="V1736" s="76"/>
      <c r="W1736" s="76"/>
    </row>
    <row r="1737" spans="1:23" x14ac:dyDescent="0.25">
      <c r="A1737" s="76"/>
      <c r="B1737" s="76"/>
      <c r="C1737" s="76"/>
      <c r="D1737" s="76"/>
      <c r="E1737" s="76"/>
      <c r="F1737" s="76"/>
      <c r="G1737" s="76"/>
      <c r="H1737" s="76"/>
      <c r="I1737" s="76"/>
      <c r="J1737" s="76"/>
      <c r="K1737" s="76"/>
      <c r="L1737" s="76"/>
      <c r="M1737" s="76"/>
      <c r="N1737" s="76"/>
      <c r="O1737" s="76"/>
      <c r="P1737" s="76"/>
      <c r="Q1737" s="76"/>
      <c r="V1737" s="76"/>
      <c r="W1737" s="76"/>
    </row>
    <row r="1738" spans="1:23" x14ac:dyDescent="0.25">
      <c r="A1738" s="76"/>
      <c r="B1738" s="76"/>
      <c r="C1738" s="76"/>
      <c r="D1738" s="76"/>
      <c r="E1738" s="76"/>
      <c r="F1738" s="76"/>
      <c r="G1738" s="76"/>
      <c r="H1738" s="76"/>
      <c r="I1738" s="76"/>
      <c r="J1738" s="76"/>
      <c r="K1738" s="76"/>
      <c r="L1738" s="76"/>
      <c r="M1738" s="76"/>
      <c r="N1738" s="76"/>
      <c r="O1738" s="76"/>
      <c r="P1738" s="76"/>
      <c r="Q1738" s="76"/>
      <c r="V1738" s="76"/>
      <c r="W1738" s="76"/>
    </row>
    <row r="1739" spans="1:23" x14ac:dyDescent="0.25">
      <c r="A1739" s="76"/>
      <c r="B1739" s="76"/>
      <c r="C1739" s="76"/>
      <c r="D1739" s="76"/>
      <c r="E1739" s="76"/>
      <c r="F1739" s="76"/>
      <c r="G1739" s="76"/>
      <c r="H1739" s="76"/>
      <c r="I1739" s="76"/>
      <c r="J1739" s="76"/>
      <c r="K1739" s="76"/>
      <c r="L1739" s="76"/>
      <c r="M1739" s="76"/>
      <c r="N1739" s="76"/>
      <c r="O1739" s="76"/>
      <c r="P1739" s="76"/>
      <c r="Q1739" s="76"/>
      <c r="V1739" s="76"/>
      <c r="W1739" s="76"/>
    </row>
    <row r="1740" spans="1:23" x14ac:dyDescent="0.25">
      <c r="A1740" s="76"/>
      <c r="B1740" s="76"/>
      <c r="C1740" s="76"/>
      <c r="D1740" s="76"/>
      <c r="E1740" s="76"/>
      <c r="F1740" s="76"/>
      <c r="G1740" s="76"/>
      <c r="H1740" s="76"/>
      <c r="I1740" s="76"/>
      <c r="J1740" s="76"/>
      <c r="K1740" s="76"/>
      <c r="L1740" s="76"/>
      <c r="M1740" s="76"/>
      <c r="N1740" s="76"/>
      <c r="O1740" s="76"/>
      <c r="P1740" s="76"/>
      <c r="Q1740" s="76"/>
      <c r="V1740" s="76"/>
      <c r="W1740" s="76"/>
    </row>
    <row r="1741" spans="1:23" x14ac:dyDescent="0.25">
      <c r="A1741" s="76"/>
      <c r="B1741" s="76"/>
      <c r="C1741" s="76"/>
      <c r="D1741" s="76"/>
      <c r="E1741" s="76"/>
      <c r="F1741" s="76"/>
      <c r="G1741" s="76"/>
      <c r="H1741" s="76"/>
      <c r="I1741" s="76"/>
      <c r="J1741" s="76"/>
      <c r="K1741" s="76"/>
      <c r="L1741" s="76"/>
      <c r="M1741" s="76"/>
      <c r="N1741" s="76"/>
      <c r="O1741" s="76"/>
      <c r="P1741" s="76"/>
      <c r="Q1741" s="76"/>
      <c r="V1741" s="76"/>
      <c r="W1741" s="76"/>
    </row>
    <row r="1742" spans="1:23" x14ac:dyDescent="0.25">
      <c r="A1742" s="76"/>
      <c r="B1742" s="76"/>
      <c r="C1742" s="76"/>
      <c r="D1742" s="76"/>
      <c r="E1742" s="76"/>
      <c r="F1742" s="76"/>
      <c r="G1742" s="76"/>
      <c r="H1742" s="76"/>
      <c r="I1742" s="76"/>
      <c r="J1742" s="76"/>
      <c r="K1742" s="76"/>
      <c r="L1742" s="76"/>
      <c r="M1742" s="76"/>
      <c r="N1742" s="76"/>
      <c r="O1742" s="76"/>
      <c r="P1742" s="76"/>
      <c r="Q1742" s="76"/>
      <c r="V1742" s="76"/>
      <c r="W1742" s="76"/>
    </row>
    <row r="1743" spans="1:23" x14ac:dyDescent="0.25">
      <c r="A1743" s="76"/>
      <c r="B1743" s="76"/>
      <c r="C1743" s="76"/>
      <c r="D1743" s="76"/>
      <c r="E1743" s="76"/>
      <c r="F1743" s="76"/>
      <c r="G1743" s="76"/>
      <c r="H1743" s="76"/>
      <c r="I1743" s="76"/>
      <c r="J1743" s="76"/>
      <c r="K1743" s="76"/>
      <c r="L1743" s="76"/>
      <c r="M1743" s="76"/>
      <c r="N1743" s="76"/>
      <c r="O1743" s="76"/>
      <c r="P1743" s="76"/>
      <c r="Q1743" s="76"/>
      <c r="V1743" s="76"/>
      <c r="W1743" s="76"/>
    </row>
    <row r="1744" spans="1:23" x14ac:dyDescent="0.25">
      <c r="A1744" s="76"/>
      <c r="B1744" s="76"/>
      <c r="C1744" s="76"/>
      <c r="D1744" s="76"/>
      <c r="E1744" s="76"/>
      <c r="F1744" s="76"/>
      <c r="G1744" s="76"/>
      <c r="H1744" s="76"/>
      <c r="I1744" s="76"/>
      <c r="J1744" s="76"/>
      <c r="K1744" s="76"/>
      <c r="L1744" s="76"/>
      <c r="M1744" s="76"/>
      <c r="N1744" s="76"/>
      <c r="O1744" s="76"/>
      <c r="P1744" s="76"/>
      <c r="Q1744" s="76"/>
      <c r="V1744" s="76"/>
      <c r="W1744" s="76"/>
    </row>
    <row r="1745" spans="1:23" x14ac:dyDescent="0.25">
      <c r="A1745" s="76"/>
      <c r="B1745" s="76"/>
      <c r="C1745" s="76"/>
      <c r="D1745" s="76"/>
      <c r="E1745" s="76"/>
      <c r="F1745" s="76"/>
      <c r="G1745" s="76"/>
      <c r="H1745" s="76"/>
      <c r="I1745" s="76"/>
      <c r="J1745" s="76"/>
      <c r="K1745" s="76"/>
      <c r="L1745" s="76"/>
      <c r="M1745" s="76"/>
      <c r="N1745" s="76"/>
      <c r="O1745" s="76"/>
      <c r="P1745" s="76"/>
      <c r="Q1745" s="76"/>
      <c r="V1745" s="76"/>
      <c r="W1745" s="76"/>
    </row>
    <row r="1746" spans="1:23" x14ac:dyDescent="0.25">
      <c r="A1746" s="76"/>
      <c r="B1746" s="76"/>
      <c r="C1746" s="76"/>
      <c r="D1746" s="76"/>
      <c r="E1746" s="76"/>
      <c r="F1746" s="76"/>
      <c r="G1746" s="76"/>
      <c r="H1746" s="76"/>
      <c r="I1746" s="76"/>
      <c r="J1746" s="76"/>
      <c r="K1746" s="76"/>
      <c r="L1746" s="76"/>
      <c r="M1746" s="76"/>
      <c r="N1746" s="76"/>
      <c r="O1746" s="76"/>
      <c r="P1746" s="76"/>
      <c r="Q1746" s="76"/>
      <c r="V1746" s="76"/>
      <c r="W1746" s="76"/>
    </row>
    <row r="1747" spans="1:23" x14ac:dyDescent="0.25">
      <c r="A1747" s="76"/>
      <c r="B1747" s="76"/>
      <c r="C1747" s="76"/>
      <c r="D1747" s="76"/>
      <c r="E1747" s="76"/>
      <c r="F1747" s="76"/>
      <c r="G1747" s="76"/>
      <c r="H1747" s="76"/>
      <c r="I1747" s="76"/>
      <c r="J1747" s="76"/>
      <c r="K1747" s="76"/>
      <c r="L1747" s="76"/>
      <c r="M1747" s="76"/>
      <c r="N1747" s="76"/>
      <c r="O1747" s="76"/>
      <c r="P1747" s="76"/>
      <c r="Q1747" s="76"/>
      <c r="V1747" s="76"/>
      <c r="W1747" s="76"/>
    </row>
    <row r="1748" spans="1:23" x14ac:dyDescent="0.25">
      <c r="A1748" s="76"/>
      <c r="B1748" s="76"/>
      <c r="C1748" s="76"/>
      <c r="D1748" s="76"/>
      <c r="E1748" s="76"/>
      <c r="F1748" s="76"/>
      <c r="G1748" s="76"/>
      <c r="H1748" s="76"/>
      <c r="I1748" s="76"/>
      <c r="J1748" s="76"/>
      <c r="K1748" s="76"/>
      <c r="L1748" s="76"/>
      <c r="M1748" s="76"/>
      <c r="N1748" s="76"/>
      <c r="O1748" s="76"/>
      <c r="P1748" s="76"/>
      <c r="Q1748" s="76"/>
      <c r="V1748" s="76"/>
      <c r="W1748" s="76"/>
    </row>
    <row r="1749" spans="1:23" x14ac:dyDescent="0.25">
      <c r="A1749" s="76"/>
      <c r="B1749" s="76"/>
      <c r="C1749" s="76"/>
      <c r="D1749" s="76"/>
      <c r="E1749" s="76"/>
      <c r="F1749" s="76"/>
      <c r="G1749" s="76"/>
      <c r="H1749" s="76"/>
      <c r="I1749" s="76"/>
      <c r="J1749" s="76"/>
      <c r="K1749" s="76"/>
      <c r="L1749" s="76"/>
      <c r="M1749" s="76"/>
      <c r="N1749" s="76"/>
      <c r="O1749" s="76"/>
      <c r="P1749" s="76"/>
      <c r="Q1749" s="76"/>
      <c r="V1749" s="76"/>
      <c r="W1749" s="76"/>
    </row>
    <row r="1750" spans="1:23" x14ac:dyDescent="0.25">
      <c r="A1750" s="76"/>
      <c r="B1750" s="76"/>
      <c r="C1750" s="76"/>
      <c r="D1750" s="76"/>
      <c r="E1750" s="76"/>
      <c r="F1750" s="76"/>
      <c r="G1750" s="76"/>
      <c r="H1750" s="76"/>
      <c r="I1750" s="76"/>
      <c r="J1750" s="76"/>
      <c r="K1750" s="76"/>
      <c r="L1750" s="76"/>
      <c r="M1750" s="76"/>
      <c r="N1750" s="76"/>
      <c r="O1750" s="76"/>
      <c r="P1750" s="76"/>
      <c r="Q1750" s="76"/>
      <c r="V1750" s="76"/>
      <c r="W1750" s="76"/>
    </row>
    <row r="1751" spans="1:23" x14ac:dyDescent="0.25">
      <c r="A1751" s="76"/>
      <c r="B1751" s="76"/>
      <c r="C1751" s="76"/>
      <c r="D1751" s="76"/>
      <c r="E1751" s="76"/>
      <c r="F1751" s="76"/>
      <c r="G1751" s="76"/>
      <c r="H1751" s="76"/>
      <c r="I1751" s="76"/>
      <c r="J1751" s="76"/>
      <c r="K1751" s="76"/>
      <c r="L1751" s="76"/>
      <c r="M1751" s="76"/>
      <c r="N1751" s="76"/>
      <c r="O1751" s="76"/>
      <c r="P1751" s="76"/>
      <c r="Q1751" s="76"/>
      <c r="V1751" s="76"/>
      <c r="W1751" s="76"/>
    </row>
    <row r="1752" spans="1:23" x14ac:dyDescent="0.25">
      <c r="A1752" s="76"/>
      <c r="B1752" s="76"/>
      <c r="C1752" s="76"/>
      <c r="D1752" s="76"/>
      <c r="E1752" s="76"/>
      <c r="F1752" s="76"/>
      <c r="G1752" s="76"/>
      <c r="H1752" s="76"/>
      <c r="I1752" s="76"/>
      <c r="J1752" s="76"/>
      <c r="K1752" s="76"/>
      <c r="L1752" s="76"/>
      <c r="M1752" s="76"/>
      <c r="N1752" s="76"/>
      <c r="O1752" s="76"/>
      <c r="P1752" s="76"/>
      <c r="Q1752" s="76"/>
      <c r="V1752" s="76"/>
      <c r="W1752" s="76"/>
    </row>
    <row r="1753" spans="1:23" x14ac:dyDescent="0.25">
      <c r="A1753" s="76"/>
      <c r="B1753" s="76"/>
      <c r="C1753" s="76"/>
      <c r="D1753" s="76"/>
      <c r="E1753" s="76"/>
      <c r="F1753" s="76"/>
      <c r="G1753" s="76"/>
      <c r="H1753" s="76"/>
      <c r="I1753" s="76"/>
      <c r="J1753" s="76"/>
      <c r="K1753" s="76"/>
      <c r="L1753" s="76"/>
      <c r="M1753" s="76"/>
      <c r="N1753" s="76"/>
      <c r="O1753" s="76"/>
      <c r="P1753" s="76"/>
      <c r="Q1753" s="76"/>
      <c r="V1753" s="76"/>
      <c r="W1753" s="76"/>
    </row>
    <row r="1754" spans="1:23" x14ac:dyDescent="0.25">
      <c r="A1754" s="76"/>
      <c r="B1754" s="76"/>
      <c r="C1754" s="76"/>
      <c r="D1754" s="76"/>
      <c r="E1754" s="76"/>
      <c r="F1754" s="76"/>
      <c r="G1754" s="76"/>
      <c r="H1754" s="76"/>
      <c r="I1754" s="76"/>
      <c r="J1754" s="76"/>
      <c r="K1754" s="76"/>
      <c r="L1754" s="76"/>
      <c r="M1754" s="76"/>
      <c r="N1754" s="76"/>
      <c r="O1754" s="76"/>
      <c r="P1754" s="76"/>
      <c r="Q1754" s="76"/>
      <c r="V1754" s="76"/>
      <c r="W1754" s="76"/>
    </row>
    <row r="1755" spans="1:23" x14ac:dyDescent="0.25">
      <c r="A1755" s="76"/>
      <c r="B1755" s="76"/>
      <c r="C1755" s="76"/>
      <c r="D1755" s="76"/>
      <c r="E1755" s="76"/>
      <c r="F1755" s="76"/>
      <c r="G1755" s="76"/>
      <c r="H1755" s="76"/>
      <c r="I1755" s="76"/>
      <c r="J1755" s="76"/>
      <c r="K1755" s="76"/>
      <c r="L1755" s="76"/>
      <c r="M1755" s="76"/>
      <c r="N1755" s="76"/>
      <c r="O1755" s="76"/>
      <c r="P1755" s="76"/>
      <c r="Q1755" s="76"/>
      <c r="V1755" s="76"/>
      <c r="W1755" s="76"/>
    </row>
    <row r="1756" spans="1:23" x14ac:dyDescent="0.25">
      <c r="A1756" s="76"/>
      <c r="B1756" s="76"/>
      <c r="C1756" s="76"/>
      <c r="D1756" s="76"/>
      <c r="E1756" s="76"/>
      <c r="F1756" s="76"/>
      <c r="G1756" s="76"/>
      <c r="H1756" s="76"/>
      <c r="I1756" s="76"/>
      <c r="J1756" s="76"/>
      <c r="K1756" s="76"/>
      <c r="L1756" s="76"/>
      <c r="M1756" s="76"/>
      <c r="N1756" s="76"/>
      <c r="O1756" s="76"/>
      <c r="P1756" s="76"/>
      <c r="Q1756" s="76"/>
      <c r="V1756" s="76"/>
      <c r="W1756" s="76"/>
    </row>
    <row r="1757" spans="1:23" x14ac:dyDescent="0.25">
      <c r="A1757" s="76"/>
      <c r="B1757" s="76"/>
      <c r="C1757" s="76"/>
      <c r="D1757" s="76"/>
      <c r="E1757" s="76"/>
      <c r="F1757" s="76"/>
      <c r="G1757" s="76"/>
      <c r="H1757" s="76"/>
      <c r="I1757" s="76"/>
      <c r="J1757" s="76"/>
      <c r="K1757" s="76"/>
      <c r="L1757" s="76"/>
      <c r="M1757" s="76"/>
      <c r="N1757" s="76"/>
      <c r="O1757" s="76"/>
      <c r="P1757" s="76"/>
      <c r="Q1757" s="76"/>
      <c r="V1757" s="76"/>
      <c r="W1757" s="76"/>
    </row>
    <row r="1758" spans="1:23" x14ac:dyDescent="0.25">
      <c r="A1758" s="76"/>
      <c r="B1758" s="76"/>
      <c r="C1758" s="76"/>
      <c r="D1758" s="76"/>
      <c r="E1758" s="76"/>
      <c r="F1758" s="76"/>
      <c r="G1758" s="76"/>
      <c r="H1758" s="76"/>
      <c r="I1758" s="76"/>
      <c r="J1758" s="76"/>
      <c r="K1758" s="76"/>
      <c r="L1758" s="76"/>
      <c r="M1758" s="76"/>
      <c r="N1758" s="76"/>
      <c r="O1758" s="76"/>
      <c r="P1758" s="76"/>
      <c r="Q1758" s="76"/>
      <c r="V1758" s="76"/>
      <c r="W1758" s="76"/>
    </row>
    <row r="1759" spans="1:23" x14ac:dyDescent="0.25">
      <c r="A1759" s="76"/>
      <c r="B1759" s="76"/>
      <c r="C1759" s="76"/>
      <c r="D1759" s="76"/>
      <c r="E1759" s="76"/>
      <c r="F1759" s="76"/>
      <c r="G1759" s="76"/>
      <c r="H1759" s="76"/>
      <c r="I1759" s="76"/>
      <c r="J1759" s="76"/>
      <c r="K1759" s="76"/>
      <c r="L1759" s="76"/>
      <c r="M1759" s="76"/>
      <c r="N1759" s="76"/>
      <c r="O1759" s="76"/>
      <c r="P1759" s="76"/>
      <c r="Q1759" s="76"/>
      <c r="V1759" s="76"/>
      <c r="W1759" s="76"/>
    </row>
    <row r="1760" spans="1:23" x14ac:dyDescent="0.25">
      <c r="A1760" s="76"/>
      <c r="B1760" s="76"/>
      <c r="C1760" s="76"/>
      <c r="D1760" s="76"/>
      <c r="E1760" s="76"/>
      <c r="F1760" s="76"/>
      <c r="G1760" s="76"/>
      <c r="H1760" s="76"/>
      <c r="I1760" s="76"/>
      <c r="J1760" s="76"/>
      <c r="K1760" s="76"/>
      <c r="L1760" s="76"/>
      <c r="M1760" s="76"/>
      <c r="N1760" s="76"/>
      <c r="O1760" s="76"/>
      <c r="P1760" s="76"/>
      <c r="Q1760" s="76"/>
      <c r="V1760" s="76"/>
      <c r="W1760" s="76"/>
    </row>
    <row r="1761" spans="1:23" x14ac:dyDescent="0.25">
      <c r="A1761" s="76"/>
      <c r="B1761" s="76"/>
      <c r="C1761" s="76"/>
      <c r="D1761" s="76"/>
      <c r="E1761" s="76"/>
      <c r="F1761" s="76"/>
      <c r="G1761" s="76"/>
      <c r="H1761" s="76"/>
      <c r="I1761" s="76"/>
      <c r="J1761" s="76"/>
      <c r="K1761" s="76"/>
      <c r="L1761" s="76"/>
      <c r="M1761" s="76"/>
      <c r="N1761" s="76"/>
      <c r="O1761" s="76"/>
      <c r="P1761" s="76"/>
      <c r="Q1761" s="76"/>
      <c r="V1761" s="76"/>
      <c r="W1761" s="76"/>
    </row>
    <row r="1762" spans="1:23" x14ac:dyDescent="0.25">
      <c r="A1762" s="76"/>
      <c r="B1762" s="76"/>
      <c r="C1762" s="76"/>
      <c r="D1762" s="76"/>
      <c r="E1762" s="76"/>
      <c r="F1762" s="76"/>
      <c r="G1762" s="76"/>
      <c r="H1762" s="76"/>
      <c r="I1762" s="76"/>
      <c r="J1762" s="76"/>
      <c r="K1762" s="76"/>
      <c r="L1762" s="76"/>
      <c r="M1762" s="76"/>
      <c r="N1762" s="76"/>
      <c r="O1762" s="76"/>
      <c r="P1762" s="76"/>
      <c r="Q1762" s="76"/>
      <c r="V1762" s="76"/>
      <c r="W1762" s="76"/>
    </row>
    <row r="1763" spans="1:23" x14ac:dyDescent="0.25">
      <c r="A1763" s="76"/>
      <c r="B1763" s="76"/>
      <c r="C1763" s="76"/>
      <c r="D1763" s="76"/>
      <c r="E1763" s="76"/>
      <c r="F1763" s="76"/>
      <c r="G1763" s="76"/>
      <c r="H1763" s="76"/>
      <c r="I1763" s="76"/>
      <c r="J1763" s="76"/>
      <c r="K1763" s="76"/>
      <c r="L1763" s="76"/>
      <c r="M1763" s="76"/>
      <c r="N1763" s="76"/>
      <c r="O1763" s="76"/>
      <c r="P1763" s="76"/>
      <c r="Q1763" s="76"/>
      <c r="V1763" s="76"/>
      <c r="W1763" s="76"/>
    </row>
    <row r="1764" spans="1:23" x14ac:dyDescent="0.25">
      <c r="A1764" s="76"/>
      <c r="B1764" s="76"/>
      <c r="C1764" s="76"/>
      <c r="D1764" s="76"/>
      <c r="E1764" s="76"/>
      <c r="F1764" s="76"/>
      <c r="G1764" s="76"/>
      <c r="H1764" s="76"/>
      <c r="I1764" s="76"/>
      <c r="J1764" s="76"/>
      <c r="K1764" s="76"/>
      <c r="L1764" s="76"/>
      <c r="M1764" s="76"/>
      <c r="N1764" s="76"/>
      <c r="O1764" s="76"/>
      <c r="P1764" s="76"/>
      <c r="Q1764" s="76"/>
      <c r="V1764" s="76"/>
      <c r="W1764" s="76"/>
    </row>
    <row r="1765" spans="1:23" x14ac:dyDescent="0.25">
      <c r="A1765" s="76"/>
      <c r="B1765" s="76"/>
      <c r="C1765" s="76"/>
      <c r="D1765" s="76"/>
      <c r="E1765" s="76"/>
      <c r="F1765" s="76"/>
      <c r="G1765" s="76"/>
      <c r="H1765" s="76"/>
      <c r="I1765" s="76"/>
      <c r="J1765" s="76"/>
      <c r="K1765" s="76"/>
      <c r="L1765" s="76"/>
      <c r="M1765" s="76"/>
      <c r="N1765" s="76"/>
      <c r="O1765" s="76"/>
      <c r="P1765" s="76"/>
      <c r="Q1765" s="76"/>
      <c r="V1765" s="76"/>
      <c r="W1765" s="76"/>
    </row>
    <row r="1766" spans="1:23" x14ac:dyDescent="0.25">
      <c r="A1766" s="76"/>
      <c r="B1766" s="76"/>
      <c r="C1766" s="76"/>
      <c r="D1766" s="76"/>
      <c r="E1766" s="76"/>
      <c r="F1766" s="76"/>
      <c r="G1766" s="76"/>
      <c r="H1766" s="76"/>
      <c r="I1766" s="76"/>
      <c r="J1766" s="76"/>
      <c r="K1766" s="76"/>
      <c r="L1766" s="76"/>
      <c r="M1766" s="76"/>
      <c r="N1766" s="76"/>
      <c r="O1766" s="76"/>
      <c r="P1766" s="76"/>
      <c r="Q1766" s="76"/>
      <c r="V1766" s="76"/>
      <c r="W1766" s="76"/>
    </row>
    <row r="1767" spans="1:23" x14ac:dyDescent="0.25">
      <c r="A1767" s="76"/>
      <c r="B1767" s="76"/>
      <c r="C1767" s="76"/>
      <c r="D1767" s="76"/>
      <c r="E1767" s="76"/>
      <c r="F1767" s="76"/>
      <c r="G1767" s="76"/>
      <c r="H1767" s="76"/>
      <c r="I1767" s="76"/>
      <c r="J1767" s="76"/>
      <c r="K1767" s="76"/>
      <c r="L1767" s="76"/>
      <c r="M1767" s="76"/>
      <c r="N1767" s="76"/>
      <c r="O1767" s="76"/>
      <c r="P1767" s="76"/>
      <c r="Q1767" s="76"/>
      <c r="V1767" s="76"/>
      <c r="W1767" s="76"/>
    </row>
    <row r="1768" spans="1:23" x14ac:dyDescent="0.25">
      <c r="A1768" s="76"/>
      <c r="B1768" s="76"/>
      <c r="C1768" s="76"/>
      <c r="D1768" s="76"/>
      <c r="E1768" s="76"/>
      <c r="F1768" s="76"/>
      <c r="G1768" s="76"/>
      <c r="H1768" s="76"/>
      <c r="I1768" s="76"/>
      <c r="J1768" s="76"/>
      <c r="K1768" s="76"/>
      <c r="L1768" s="76"/>
      <c r="M1768" s="76"/>
      <c r="N1768" s="76"/>
      <c r="O1768" s="76"/>
      <c r="P1768" s="76"/>
      <c r="Q1768" s="76"/>
      <c r="V1768" s="76"/>
      <c r="W1768" s="76"/>
    </row>
    <row r="1769" spans="1:23" x14ac:dyDescent="0.25">
      <c r="A1769" s="76"/>
      <c r="B1769" s="76"/>
      <c r="C1769" s="76"/>
      <c r="D1769" s="76"/>
      <c r="E1769" s="76"/>
      <c r="F1769" s="76"/>
      <c r="G1769" s="76"/>
      <c r="H1769" s="76"/>
      <c r="I1769" s="76"/>
      <c r="J1769" s="76"/>
      <c r="K1769" s="76"/>
      <c r="L1769" s="76"/>
      <c r="M1769" s="76"/>
      <c r="N1769" s="76"/>
      <c r="O1769" s="76"/>
      <c r="P1769" s="76"/>
      <c r="Q1769" s="76"/>
      <c r="V1769" s="76"/>
      <c r="W1769" s="76"/>
    </row>
    <row r="1770" spans="1:23" x14ac:dyDescent="0.25">
      <c r="A1770" s="76"/>
      <c r="B1770" s="76"/>
      <c r="C1770" s="76"/>
      <c r="D1770" s="76"/>
      <c r="E1770" s="76"/>
      <c r="F1770" s="76"/>
      <c r="G1770" s="76"/>
      <c r="H1770" s="76"/>
      <c r="I1770" s="76"/>
      <c r="J1770" s="76"/>
      <c r="K1770" s="76"/>
      <c r="L1770" s="76"/>
      <c r="M1770" s="76"/>
      <c r="N1770" s="76"/>
      <c r="O1770" s="76"/>
      <c r="P1770" s="76"/>
      <c r="Q1770" s="76"/>
      <c r="V1770" s="76"/>
      <c r="W1770" s="76"/>
    </row>
    <row r="1771" spans="1:23" x14ac:dyDescent="0.25">
      <c r="A1771" s="76"/>
      <c r="B1771" s="76"/>
      <c r="C1771" s="76"/>
      <c r="D1771" s="76"/>
      <c r="E1771" s="76"/>
      <c r="F1771" s="76"/>
      <c r="G1771" s="76"/>
      <c r="H1771" s="76"/>
      <c r="I1771" s="76"/>
      <c r="J1771" s="76"/>
      <c r="K1771" s="76"/>
      <c r="L1771" s="76"/>
      <c r="M1771" s="76"/>
      <c r="N1771" s="76"/>
      <c r="O1771" s="76"/>
      <c r="P1771" s="76"/>
      <c r="Q1771" s="76"/>
      <c r="V1771" s="76"/>
      <c r="W1771" s="76"/>
    </row>
    <row r="1772" spans="1:23" x14ac:dyDescent="0.25">
      <c r="A1772" s="76"/>
      <c r="B1772" s="76"/>
      <c r="C1772" s="76"/>
      <c r="D1772" s="76"/>
      <c r="E1772" s="76"/>
      <c r="F1772" s="76"/>
      <c r="G1772" s="76"/>
      <c r="H1772" s="76"/>
      <c r="I1772" s="76"/>
      <c r="J1772" s="76"/>
      <c r="K1772" s="76"/>
      <c r="L1772" s="76"/>
      <c r="M1772" s="76"/>
      <c r="N1772" s="76"/>
      <c r="O1772" s="76"/>
      <c r="P1772" s="76"/>
      <c r="Q1772" s="76"/>
      <c r="V1772" s="76"/>
      <c r="W1772" s="76"/>
    </row>
    <row r="1773" spans="1:23" x14ac:dyDescent="0.25">
      <c r="A1773" s="76"/>
      <c r="B1773" s="76"/>
      <c r="C1773" s="76"/>
      <c r="D1773" s="76"/>
      <c r="E1773" s="76"/>
      <c r="F1773" s="76"/>
      <c r="G1773" s="76"/>
      <c r="H1773" s="76"/>
      <c r="I1773" s="76"/>
      <c r="J1773" s="76"/>
      <c r="K1773" s="76"/>
      <c r="L1773" s="76"/>
      <c r="M1773" s="76"/>
      <c r="N1773" s="76"/>
      <c r="O1773" s="76"/>
      <c r="P1773" s="76"/>
      <c r="Q1773" s="76"/>
      <c r="V1773" s="76"/>
      <c r="W1773" s="76"/>
    </row>
    <row r="1774" spans="1:23" x14ac:dyDescent="0.25">
      <c r="A1774" s="76"/>
      <c r="B1774" s="76"/>
      <c r="C1774" s="76"/>
      <c r="D1774" s="76"/>
      <c r="E1774" s="76"/>
      <c r="F1774" s="76"/>
      <c r="G1774" s="76"/>
      <c r="H1774" s="76"/>
      <c r="I1774" s="76"/>
      <c r="J1774" s="76"/>
      <c r="K1774" s="76"/>
      <c r="L1774" s="76"/>
      <c r="M1774" s="76"/>
      <c r="N1774" s="76"/>
      <c r="O1774" s="76"/>
      <c r="P1774" s="76"/>
      <c r="Q1774" s="76"/>
      <c r="V1774" s="76"/>
      <c r="W1774" s="76"/>
    </row>
    <row r="1775" spans="1:23" x14ac:dyDescent="0.25">
      <c r="A1775" s="76"/>
      <c r="B1775" s="76"/>
      <c r="C1775" s="76"/>
      <c r="D1775" s="76"/>
      <c r="E1775" s="76"/>
      <c r="F1775" s="76"/>
      <c r="G1775" s="76"/>
      <c r="H1775" s="76"/>
      <c r="I1775" s="76"/>
      <c r="J1775" s="76"/>
      <c r="K1775" s="76"/>
      <c r="L1775" s="76"/>
      <c r="M1775" s="76"/>
      <c r="N1775" s="76"/>
      <c r="O1775" s="76"/>
      <c r="P1775" s="76"/>
      <c r="Q1775" s="76"/>
      <c r="V1775" s="76"/>
      <c r="W1775" s="76"/>
    </row>
    <row r="1776" spans="1:23" x14ac:dyDescent="0.25">
      <c r="A1776" s="76"/>
      <c r="B1776" s="76"/>
      <c r="C1776" s="76"/>
      <c r="D1776" s="76"/>
      <c r="E1776" s="76"/>
      <c r="F1776" s="76"/>
      <c r="G1776" s="76"/>
      <c r="H1776" s="76"/>
      <c r="I1776" s="76"/>
      <c r="J1776" s="76"/>
      <c r="K1776" s="76"/>
      <c r="L1776" s="76"/>
      <c r="M1776" s="76"/>
      <c r="N1776" s="76"/>
      <c r="O1776" s="76"/>
      <c r="P1776" s="76"/>
      <c r="Q1776" s="76"/>
      <c r="V1776" s="76"/>
      <c r="W1776" s="76"/>
    </row>
    <row r="1777" spans="1:23" x14ac:dyDescent="0.25">
      <c r="A1777" s="76"/>
      <c r="B1777" s="76"/>
      <c r="C1777" s="76"/>
      <c r="D1777" s="76"/>
      <c r="E1777" s="76"/>
      <c r="F1777" s="76"/>
      <c r="G1777" s="76"/>
      <c r="H1777" s="76"/>
      <c r="I1777" s="76"/>
      <c r="J1777" s="76"/>
      <c r="K1777" s="76"/>
      <c r="L1777" s="76"/>
      <c r="M1777" s="76"/>
      <c r="N1777" s="76"/>
      <c r="O1777" s="76"/>
      <c r="P1777" s="76"/>
      <c r="Q1777" s="76"/>
      <c r="V1777" s="76"/>
      <c r="W1777" s="76"/>
    </row>
    <row r="1778" spans="1:23" x14ac:dyDescent="0.25">
      <c r="A1778" s="76"/>
      <c r="B1778" s="76"/>
      <c r="C1778" s="76"/>
      <c r="D1778" s="76"/>
      <c r="E1778" s="76"/>
      <c r="F1778" s="76"/>
      <c r="G1778" s="76"/>
      <c r="H1778" s="76"/>
      <c r="I1778" s="76"/>
      <c r="J1778" s="76"/>
      <c r="K1778" s="76"/>
      <c r="L1778" s="76"/>
      <c r="M1778" s="76"/>
      <c r="N1778" s="76"/>
      <c r="O1778" s="76"/>
      <c r="P1778" s="76"/>
      <c r="Q1778" s="76"/>
      <c r="V1778" s="76"/>
      <c r="W1778" s="76"/>
    </row>
    <row r="1779" spans="1:23" x14ac:dyDescent="0.25">
      <c r="A1779" s="76"/>
      <c r="B1779" s="76"/>
      <c r="C1779" s="76"/>
      <c r="D1779" s="76"/>
      <c r="E1779" s="76"/>
      <c r="F1779" s="76"/>
      <c r="G1779" s="76"/>
      <c r="H1779" s="76"/>
      <c r="I1779" s="76"/>
      <c r="J1779" s="76"/>
      <c r="K1779" s="76"/>
      <c r="L1779" s="76"/>
      <c r="M1779" s="76"/>
      <c r="N1779" s="76"/>
      <c r="O1779" s="76"/>
      <c r="P1779" s="76"/>
      <c r="Q1779" s="76"/>
      <c r="V1779" s="76"/>
      <c r="W1779" s="76"/>
    </row>
    <row r="1780" spans="1:23" x14ac:dyDescent="0.25">
      <c r="A1780" s="76"/>
      <c r="B1780" s="76"/>
      <c r="C1780" s="76"/>
      <c r="D1780" s="76"/>
      <c r="E1780" s="76"/>
      <c r="F1780" s="76"/>
      <c r="G1780" s="76"/>
      <c r="H1780" s="76"/>
      <c r="I1780" s="76"/>
      <c r="J1780" s="76"/>
      <c r="K1780" s="76"/>
      <c r="L1780" s="76"/>
      <c r="M1780" s="76"/>
      <c r="N1780" s="76"/>
      <c r="O1780" s="76"/>
      <c r="P1780" s="76"/>
      <c r="Q1780" s="76"/>
      <c r="V1780" s="76"/>
      <c r="W1780" s="76"/>
    </row>
    <row r="1781" spans="1:23" x14ac:dyDescent="0.25">
      <c r="A1781" s="76"/>
      <c r="B1781" s="76"/>
      <c r="C1781" s="76"/>
      <c r="D1781" s="76"/>
      <c r="E1781" s="76"/>
      <c r="F1781" s="76"/>
      <c r="G1781" s="76"/>
      <c r="H1781" s="76"/>
      <c r="I1781" s="76"/>
      <c r="J1781" s="76"/>
      <c r="K1781" s="76"/>
      <c r="L1781" s="76"/>
      <c r="M1781" s="76"/>
      <c r="N1781" s="76"/>
      <c r="O1781" s="76"/>
      <c r="P1781" s="76"/>
      <c r="Q1781" s="76"/>
      <c r="V1781" s="76"/>
      <c r="W1781" s="76"/>
    </row>
    <row r="1782" spans="1:23" x14ac:dyDescent="0.25">
      <c r="A1782" s="76"/>
      <c r="B1782" s="76"/>
      <c r="C1782" s="76"/>
      <c r="D1782" s="76"/>
      <c r="E1782" s="76"/>
      <c r="F1782" s="76"/>
      <c r="G1782" s="76"/>
      <c r="H1782" s="76"/>
      <c r="I1782" s="76"/>
      <c r="J1782" s="76"/>
      <c r="K1782" s="76"/>
      <c r="L1782" s="76"/>
      <c r="M1782" s="76"/>
      <c r="N1782" s="76"/>
      <c r="O1782" s="76"/>
      <c r="P1782" s="76"/>
      <c r="Q1782" s="76"/>
      <c r="V1782" s="76"/>
      <c r="W1782" s="76"/>
    </row>
    <row r="1783" spans="1:23" x14ac:dyDescent="0.25">
      <c r="A1783" s="76"/>
      <c r="B1783" s="76"/>
      <c r="C1783" s="76"/>
      <c r="D1783" s="76"/>
      <c r="E1783" s="76"/>
      <c r="F1783" s="76"/>
      <c r="G1783" s="76"/>
      <c r="H1783" s="76"/>
      <c r="I1783" s="76"/>
      <c r="J1783" s="76"/>
      <c r="K1783" s="76"/>
      <c r="L1783" s="76"/>
      <c r="M1783" s="76"/>
      <c r="N1783" s="76"/>
      <c r="O1783" s="76"/>
      <c r="P1783" s="76"/>
      <c r="Q1783" s="76"/>
      <c r="V1783" s="76"/>
      <c r="W1783" s="76"/>
    </row>
    <row r="1784" spans="1:23" x14ac:dyDescent="0.25">
      <c r="A1784" s="76"/>
      <c r="B1784" s="76"/>
      <c r="C1784" s="76"/>
      <c r="D1784" s="76"/>
      <c r="E1784" s="76"/>
      <c r="F1784" s="76"/>
      <c r="G1784" s="76"/>
      <c r="H1784" s="76"/>
      <c r="I1784" s="76"/>
      <c r="J1784" s="76"/>
      <c r="K1784" s="76"/>
      <c r="L1784" s="76"/>
      <c r="M1784" s="76"/>
      <c r="N1784" s="76"/>
      <c r="O1784" s="76"/>
      <c r="P1784" s="76"/>
      <c r="Q1784" s="76"/>
      <c r="V1784" s="76"/>
      <c r="W1784" s="76"/>
    </row>
    <row r="1785" spans="1:23" x14ac:dyDescent="0.25">
      <c r="A1785" s="76"/>
      <c r="B1785" s="76"/>
      <c r="C1785" s="76"/>
      <c r="D1785" s="76"/>
      <c r="E1785" s="76"/>
      <c r="F1785" s="76"/>
      <c r="G1785" s="76"/>
      <c r="H1785" s="76"/>
      <c r="I1785" s="76"/>
      <c r="J1785" s="76"/>
      <c r="K1785" s="76"/>
      <c r="L1785" s="76"/>
      <c r="M1785" s="76"/>
      <c r="N1785" s="76"/>
      <c r="O1785" s="76"/>
      <c r="P1785" s="76"/>
      <c r="Q1785" s="76"/>
      <c r="V1785" s="76"/>
      <c r="W1785" s="76"/>
    </row>
    <row r="1786" spans="1:23" x14ac:dyDescent="0.25">
      <c r="A1786" s="76"/>
      <c r="B1786" s="76"/>
      <c r="C1786" s="76"/>
      <c r="D1786" s="76"/>
      <c r="E1786" s="76"/>
      <c r="F1786" s="76"/>
      <c r="G1786" s="76"/>
      <c r="H1786" s="76"/>
      <c r="I1786" s="76"/>
      <c r="J1786" s="76"/>
      <c r="K1786" s="76"/>
      <c r="L1786" s="76"/>
      <c r="M1786" s="76"/>
      <c r="N1786" s="76"/>
      <c r="O1786" s="76"/>
      <c r="P1786" s="76"/>
      <c r="Q1786" s="76"/>
      <c r="V1786" s="76"/>
      <c r="W1786" s="76"/>
    </row>
    <row r="1787" spans="1:23" x14ac:dyDescent="0.25">
      <c r="A1787" s="76"/>
      <c r="B1787" s="76"/>
      <c r="C1787" s="76"/>
      <c r="D1787" s="76"/>
      <c r="E1787" s="76"/>
      <c r="F1787" s="76"/>
      <c r="G1787" s="76"/>
      <c r="H1787" s="76"/>
      <c r="I1787" s="76"/>
      <c r="J1787" s="76"/>
      <c r="K1787" s="76"/>
      <c r="L1787" s="76"/>
      <c r="M1787" s="76"/>
      <c r="N1787" s="76"/>
      <c r="O1787" s="76"/>
      <c r="P1787" s="76"/>
      <c r="Q1787" s="76"/>
      <c r="V1787" s="76"/>
      <c r="W1787" s="76"/>
    </row>
    <row r="1788" spans="1:23" x14ac:dyDescent="0.25">
      <c r="A1788" s="76"/>
      <c r="B1788" s="76"/>
      <c r="C1788" s="76"/>
      <c r="D1788" s="76"/>
      <c r="E1788" s="76"/>
      <c r="F1788" s="76"/>
      <c r="G1788" s="76"/>
      <c r="H1788" s="76"/>
      <c r="I1788" s="76"/>
      <c r="J1788" s="76"/>
      <c r="K1788" s="76"/>
      <c r="L1788" s="76"/>
      <c r="M1788" s="76"/>
      <c r="N1788" s="76"/>
      <c r="O1788" s="76"/>
      <c r="P1788" s="76"/>
      <c r="Q1788" s="76"/>
      <c r="V1788" s="76"/>
      <c r="W1788" s="76"/>
    </row>
    <row r="1789" spans="1:23" x14ac:dyDescent="0.25">
      <c r="A1789" s="76"/>
      <c r="B1789" s="76"/>
      <c r="C1789" s="76"/>
      <c r="D1789" s="76"/>
      <c r="E1789" s="76"/>
      <c r="F1789" s="76"/>
      <c r="G1789" s="76"/>
      <c r="H1789" s="76"/>
      <c r="I1789" s="76"/>
      <c r="J1789" s="76"/>
      <c r="K1789" s="76"/>
      <c r="L1789" s="76"/>
      <c r="M1789" s="76"/>
      <c r="N1789" s="76"/>
      <c r="O1789" s="76"/>
      <c r="P1789" s="76"/>
      <c r="Q1789" s="76"/>
      <c r="V1789" s="76"/>
      <c r="W1789" s="76"/>
    </row>
    <row r="1790" spans="1:23" x14ac:dyDescent="0.25">
      <c r="A1790" s="76"/>
      <c r="B1790" s="76"/>
      <c r="C1790" s="76"/>
      <c r="D1790" s="76"/>
      <c r="E1790" s="76"/>
      <c r="F1790" s="76"/>
      <c r="G1790" s="76"/>
      <c r="H1790" s="76"/>
      <c r="I1790" s="76"/>
      <c r="J1790" s="76"/>
      <c r="K1790" s="76"/>
      <c r="L1790" s="76"/>
      <c r="M1790" s="76"/>
      <c r="N1790" s="76"/>
      <c r="O1790" s="76"/>
      <c r="P1790" s="76"/>
      <c r="Q1790" s="76"/>
      <c r="V1790" s="76"/>
      <c r="W1790" s="76"/>
    </row>
    <row r="1791" spans="1:23" x14ac:dyDescent="0.25">
      <c r="A1791" s="76"/>
      <c r="B1791" s="76"/>
      <c r="C1791" s="76"/>
      <c r="D1791" s="76"/>
      <c r="E1791" s="76"/>
      <c r="F1791" s="76"/>
      <c r="G1791" s="76"/>
      <c r="H1791" s="76"/>
      <c r="I1791" s="76"/>
      <c r="J1791" s="76"/>
      <c r="K1791" s="76"/>
      <c r="L1791" s="76"/>
      <c r="M1791" s="76"/>
      <c r="N1791" s="76"/>
      <c r="O1791" s="76"/>
      <c r="P1791" s="76"/>
      <c r="Q1791" s="76"/>
      <c r="V1791" s="76"/>
      <c r="W1791" s="76"/>
    </row>
    <row r="1792" spans="1:23" x14ac:dyDescent="0.25">
      <c r="A1792" s="76"/>
      <c r="B1792" s="76"/>
      <c r="C1792" s="76"/>
      <c r="D1792" s="76"/>
      <c r="E1792" s="76"/>
      <c r="F1792" s="76"/>
      <c r="G1792" s="76"/>
      <c r="H1792" s="76"/>
      <c r="I1792" s="76"/>
      <c r="J1792" s="76"/>
      <c r="K1792" s="76"/>
      <c r="L1792" s="76"/>
      <c r="M1792" s="76"/>
      <c r="N1792" s="76"/>
      <c r="O1792" s="76"/>
      <c r="P1792" s="76"/>
      <c r="Q1792" s="76"/>
      <c r="V1792" s="76"/>
      <c r="W1792" s="76"/>
    </row>
    <row r="1793" spans="1:23" x14ac:dyDescent="0.25">
      <c r="A1793" s="76"/>
      <c r="B1793" s="76"/>
      <c r="C1793" s="76"/>
      <c r="D1793" s="76"/>
      <c r="E1793" s="76"/>
      <c r="F1793" s="76"/>
      <c r="G1793" s="76"/>
      <c r="H1793" s="76"/>
      <c r="I1793" s="76"/>
      <c r="J1793" s="76"/>
      <c r="K1793" s="76"/>
      <c r="L1793" s="76"/>
      <c r="M1793" s="76"/>
      <c r="N1793" s="76"/>
      <c r="O1793" s="76"/>
      <c r="P1793" s="76"/>
      <c r="Q1793" s="76"/>
      <c r="V1793" s="76"/>
      <c r="W1793" s="76"/>
    </row>
    <row r="1794" spans="1:23" x14ac:dyDescent="0.25">
      <c r="A1794" s="76"/>
      <c r="B1794" s="76"/>
      <c r="C1794" s="76"/>
      <c r="D1794" s="76"/>
      <c r="E1794" s="76"/>
      <c r="F1794" s="76"/>
      <c r="G1794" s="76"/>
      <c r="H1794" s="76"/>
      <c r="I1794" s="76"/>
      <c r="J1794" s="76"/>
      <c r="K1794" s="76"/>
      <c r="L1794" s="76"/>
      <c r="M1794" s="76"/>
      <c r="N1794" s="76"/>
      <c r="O1794" s="76"/>
      <c r="P1794" s="76"/>
      <c r="Q1794" s="76"/>
      <c r="V1794" s="76"/>
      <c r="W1794" s="76"/>
    </row>
    <row r="1795" spans="1:23" x14ac:dyDescent="0.25">
      <c r="A1795" s="76"/>
      <c r="B1795" s="76"/>
      <c r="C1795" s="76"/>
      <c r="D1795" s="76"/>
      <c r="E1795" s="76"/>
      <c r="F1795" s="76"/>
      <c r="G1795" s="76"/>
      <c r="H1795" s="76"/>
      <c r="I1795" s="76"/>
      <c r="J1795" s="76"/>
      <c r="K1795" s="76"/>
      <c r="L1795" s="76"/>
      <c r="M1795" s="76"/>
      <c r="N1795" s="76"/>
      <c r="O1795" s="76"/>
      <c r="P1795" s="76"/>
      <c r="Q1795" s="76"/>
      <c r="V1795" s="76"/>
      <c r="W1795" s="76"/>
    </row>
    <row r="1796" spans="1:23" x14ac:dyDescent="0.25">
      <c r="A1796" s="76"/>
      <c r="B1796" s="76"/>
      <c r="C1796" s="76"/>
      <c r="D1796" s="76"/>
      <c r="E1796" s="76"/>
      <c r="F1796" s="76"/>
      <c r="G1796" s="76"/>
      <c r="H1796" s="76"/>
      <c r="I1796" s="76"/>
      <c r="J1796" s="76"/>
      <c r="K1796" s="76"/>
      <c r="L1796" s="76"/>
      <c r="M1796" s="76"/>
      <c r="N1796" s="76"/>
      <c r="O1796" s="76"/>
      <c r="P1796" s="76"/>
      <c r="Q1796" s="76"/>
      <c r="V1796" s="76"/>
      <c r="W1796" s="76"/>
    </row>
    <row r="1797" spans="1:23" x14ac:dyDescent="0.25">
      <c r="A1797" s="76"/>
      <c r="B1797" s="76"/>
      <c r="C1797" s="76"/>
      <c r="D1797" s="76"/>
      <c r="E1797" s="76"/>
      <c r="F1797" s="76"/>
      <c r="G1797" s="76"/>
      <c r="H1797" s="76"/>
      <c r="I1797" s="76"/>
      <c r="J1797" s="76"/>
      <c r="K1797" s="76"/>
      <c r="L1797" s="76"/>
      <c r="M1797" s="76"/>
      <c r="N1797" s="76"/>
      <c r="O1797" s="76"/>
      <c r="P1797" s="76"/>
      <c r="Q1797" s="76"/>
      <c r="V1797" s="76"/>
      <c r="W1797" s="76"/>
    </row>
    <row r="1798" spans="1:23" x14ac:dyDescent="0.25">
      <c r="A1798" s="76"/>
      <c r="B1798" s="76"/>
      <c r="C1798" s="76"/>
      <c r="D1798" s="76"/>
      <c r="E1798" s="76"/>
      <c r="F1798" s="76"/>
      <c r="G1798" s="76"/>
      <c r="H1798" s="76"/>
      <c r="I1798" s="76"/>
      <c r="J1798" s="76"/>
      <c r="K1798" s="76"/>
      <c r="L1798" s="76"/>
      <c r="M1798" s="76"/>
      <c r="N1798" s="76"/>
      <c r="O1798" s="76"/>
      <c r="P1798" s="76"/>
      <c r="Q1798" s="76"/>
      <c r="V1798" s="76"/>
      <c r="W1798" s="76"/>
    </row>
    <row r="1799" spans="1:23" x14ac:dyDescent="0.25">
      <c r="A1799" s="76"/>
      <c r="B1799" s="76"/>
      <c r="C1799" s="76"/>
      <c r="D1799" s="76"/>
      <c r="E1799" s="76"/>
      <c r="F1799" s="76"/>
      <c r="G1799" s="76"/>
      <c r="H1799" s="76"/>
      <c r="I1799" s="76"/>
      <c r="J1799" s="76"/>
      <c r="K1799" s="76"/>
      <c r="L1799" s="76"/>
      <c r="M1799" s="76"/>
      <c r="N1799" s="76"/>
      <c r="O1799" s="76"/>
      <c r="P1799" s="76"/>
      <c r="Q1799" s="76"/>
      <c r="V1799" s="76"/>
      <c r="W1799" s="76"/>
    </row>
    <row r="1800" spans="1:23" x14ac:dyDescent="0.25">
      <c r="A1800" s="76"/>
      <c r="B1800" s="76"/>
      <c r="C1800" s="76"/>
      <c r="D1800" s="76"/>
      <c r="E1800" s="76"/>
      <c r="F1800" s="76"/>
      <c r="G1800" s="76"/>
      <c r="H1800" s="76"/>
      <c r="I1800" s="76"/>
      <c r="J1800" s="76"/>
      <c r="K1800" s="76"/>
      <c r="L1800" s="76"/>
      <c r="M1800" s="76"/>
      <c r="N1800" s="76"/>
      <c r="O1800" s="76"/>
      <c r="P1800" s="76"/>
      <c r="Q1800" s="76"/>
      <c r="V1800" s="76"/>
      <c r="W1800" s="76"/>
    </row>
    <row r="1801" spans="1:23" x14ac:dyDescent="0.25">
      <c r="A1801" s="76"/>
      <c r="B1801" s="76"/>
      <c r="C1801" s="76"/>
      <c r="D1801" s="76"/>
      <c r="E1801" s="76"/>
      <c r="F1801" s="76"/>
      <c r="G1801" s="76"/>
      <c r="H1801" s="76"/>
      <c r="I1801" s="76"/>
      <c r="J1801" s="76"/>
      <c r="K1801" s="76"/>
      <c r="L1801" s="76"/>
      <c r="M1801" s="76"/>
      <c r="N1801" s="76"/>
      <c r="O1801" s="76"/>
      <c r="P1801" s="76"/>
      <c r="Q1801" s="76"/>
      <c r="V1801" s="76"/>
      <c r="W1801" s="76"/>
    </row>
    <row r="1802" spans="1:23" x14ac:dyDescent="0.25">
      <c r="A1802" s="76"/>
      <c r="B1802" s="76"/>
      <c r="C1802" s="76"/>
      <c r="D1802" s="76"/>
      <c r="E1802" s="76"/>
      <c r="F1802" s="76"/>
      <c r="G1802" s="76"/>
      <c r="H1802" s="76"/>
      <c r="I1802" s="76"/>
      <c r="J1802" s="76"/>
      <c r="K1802" s="76"/>
      <c r="L1802" s="76"/>
      <c r="M1802" s="76"/>
      <c r="N1802" s="76"/>
      <c r="O1802" s="76"/>
      <c r="P1802" s="76"/>
      <c r="Q1802" s="76"/>
      <c r="V1802" s="76"/>
      <c r="W1802" s="76"/>
    </row>
    <row r="1803" spans="1:23" x14ac:dyDescent="0.25">
      <c r="A1803" s="76"/>
      <c r="B1803" s="76"/>
      <c r="C1803" s="76"/>
      <c r="D1803" s="76"/>
      <c r="E1803" s="76"/>
      <c r="F1803" s="76"/>
      <c r="G1803" s="76"/>
      <c r="H1803" s="76"/>
      <c r="I1803" s="76"/>
      <c r="J1803" s="76"/>
      <c r="K1803" s="76"/>
      <c r="L1803" s="76"/>
      <c r="M1803" s="76"/>
      <c r="N1803" s="76"/>
      <c r="O1803" s="76"/>
      <c r="P1803" s="76"/>
      <c r="Q1803" s="76"/>
      <c r="V1803" s="76"/>
      <c r="W1803" s="76"/>
    </row>
    <row r="1804" spans="1:23" x14ac:dyDescent="0.25">
      <c r="A1804" s="76"/>
      <c r="B1804" s="76"/>
      <c r="C1804" s="76"/>
      <c r="D1804" s="76"/>
      <c r="E1804" s="76"/>
      <c r="F1804" s="76"/>
      <c r="G1804" s="76"/>
      <c r="H1804" s="76"/>
      <c r="I1804" s="76"/>
      <c r="J1804" s="76"/>
      <c r="K1804" s="76"/>
      <c r="L1804" s="76"/>
      <c r="M1804" s="76"/>
      <c r="N1804" s="76"/>
      <c r="O1804" s="76"/>
      <c r="P1804" s="76"/>
      <c r="Q1804" s="76"/>
      <c r="V1804" s="76"/>
      <c r="W1804" s="76"/>
    </row>
    <row r="1805" spans="1:23" x14ac:dyDescent="0.25">
      <c r="A1805" s="76"/>
      <c r="B1805" s="76"/>
      <c r="C1805" s="76"/>
      <c r="D1805" s="76"/>
      <c r="E1805" s="76"/>
      <c r="F1805" s="76"/>
      <c r="G1805" s="76"/>
      <c r="H1805" s="76"/>
      <c r="I1805" s="76"/>
      <c r="J1805" s="76"/>
      <c r="K1805" s="76"/>
      <c r="L1805" s="76"/>
      <c r="M1805" s="76"/>
      <c r="N1805" s="76"/>
      <c r="O1805" s="76"/>
      <c r="P1805" s="76"/>
      <c r="Q1805" s="76"/>
      <c r="V1805" s="76"/>
      <c r="W1805" s="76"/>
    </row>
    <row r="1806" spans="1:23" x14ac:dyDescent="0.25">
      <c r="A1806" s="76"/>
      <c r="B1806" s="76"/>
      <c r="C1806" s="76"/>
      <c r="D1806" s="76"/>
      <c r="E1806" s="76"/>
      <c r="F1806" s="76"/>
      <c r="G1806" s="76"/>
      <c r="H1806" s="76"/>
      <c r="I1806" s="76"/>
      <c r="J1806" s="76"/>
      <c r="K1806" s="76"/>
      <c r="L1806" s="76"/>
      <c r="M1806" s="76"/>
      <c r="N1806" s="76"/>
      <c r="O1806" s="76"/>
      <c r="P1806" s="76"/>
      <c r="Q1806" s="76"/>
      <c r="V1806" s="76"/>
      <c r="W1806" s="76"/>
    </row>
    <row r="1807" spans="1:23" x14ac:dyDescent="0.25">
      <c r="A1807" s="76"/>
      <c r="B1807" s="76"/>
      <c r="C1807" s="76"/>
      <c r="D1807" s="76"/>
      <c r="E1807" s="76"/>
      <c r="F1807" s="76"/>
      <c r="G1807" s="76"/>
      <c r="H1807" s="76"/>
      <c r="I1807" s="76"/>
      <c r="J1807" s="76"/>
      <c r="K1807" s="76"/>
      <c r="L1807" s="76"/>
      <c r="M1807" s="76"/>
      <c r="N1807" s="76"/>
      <c r="O1807" s="76"/>
      <c r="P1807" s="76"/>
      <c r="Q1807" s="76"/>
      <c r="V1807" s="76"/>
      <c r="W1807" s="76"/>
    </row>
    <row r="1808" spans="1:23" x14ac:dyDescent="0.25">
      <c r="A1808" s="76"/>
      <c r="B1808" s="76"/>
      <c r="C1808" s="76"/>
      <c r="D1808" s="76"/>
      <c r="E1808" s="76"/>
      <c r="F1808" s="76"/>
      <c r="G1808" s="76"/>
      <c r="H1808" s="76"/>
      <c r="I1808" s="76"/>
      <c r="J1808" s="76"/>
      <c r="K1808" s="76"/>
      <c r="L1808" s="76"/>
      <c r="M1808" s="76"/>
      <c r="N1808" s="76"/>
      <c r="O1808" s="76"/>
      <c r="P1808" s="76"/>
      <c r="Q1808" s="76"/>
      <c r="V1808" s="76"/>
      <c r="W1808" s="76"/>
    </row>
    <row r="1809" spans="1:23" x14ac:dyDescent="0.25">
      <c r="A1809" s="76"/>
      <c r="B1809" s="76"/>
      <c r="C1809" s="76"/>
      <c r="D1809" s="76"/>
      <c r="E1809" s="76"/>
      <c r="F1809" s="76"/>
      <c r="G1809" s="76"/>
      <c r="H1809" s="76"/>
      <c r="I1809" s="76"/>
      <c r="J1809" s="76"/>
      <c r="K1809" s="76"/>
      <c r="L1809" s="76"/>
      <c r="M1809" s="76"/>
      <c r="N1809" s="76"/>
      <c r="O1809" s="76"/>
      <c r="P1809" s="76"/>
      <c r="Q1809" s="76"/>
      <c r="V1809" s="76"/>
      <c r="W1809" s="76"/>
    </row>
    <row r="1810" spans="1:23" x14ac:dyDescent="0.25">
      <c r="A1810" s="76"/>
      <c r="B1810" s="76"/>
      <c r="C1810" s="76"/>
      <c r="D1810" s="76"/>
      <c r="E1810" s="76"/>
      <c r="F1810" s="76"/>
      <c r="G1810" s="76"/>
      <c r="H1810" s="76"/>
      <c r="I1810" s="76"/>
      <c r="J1810" s="76"/>
      <c r="K1810" s="76"/>
      <c r="L1810" s="76"/>
      <c r="M1810" s="76"/>
      <c r="N1810" s="76"/>
      <c r="O1810" s="76"/>
      <c r="P1810" s="76"/>
      <c r="Q1810" s="76"/>
      <c r="V1810" s="76"/>
      <c r="W1810" s="76"/>
    </row>
    <row r="1811" spans="1:23" x14ac:dyDescent="0.25">
      <c r="A1811" s="76"/>
      <c r="B1811" s="76"/>
      <c r="C1811" s="76"/>
      <c r="D1811" s="76"/>
      <c r="E1811" s="76"/>
      <c r="F1811" s="76"/>
      <c r="G1811" s="76"/>
      <c r="H1811" s="76"/>
      <c r="I1811" s="76"/>
      <c r="J1811" s="76"/>
      <c r="K1811" s="76"/>
      <c r="L1811" s="76"/>
      <c r="M1811" s="76"/>
      <c r="N1811" s="76"/>
      <c r="O1811" s="76"/>
      <c r="P1811" s="76"/>
      <c r="Q1811" s="76"/>
      <c r="V1811" s="76"/>
      <c r="W1811" s="76"/>
    </row>
    <row r="1812" spans="1:23" x14ac:dyDescent="0.25">
      <c r="A1812" s="76"/>
      <c r="B1812" s="76"/>
      <c r="C1812" s="76"/>
      <c r="D1812" s="76"/>
      <c r="E1812" s="76"/>
      <c r="F1812" s="76"/>
      <c r="G1812" s="76"/>
      <c r="H1812" s="76"/>
      <c r="I1812" s="76"/>
      <c r="J1812" s="76"/>
      <c r="K1812" s="76"/>
      <c r="L1812" s="76"/>
      <c r="M1812" s="76"/>
      <c r="N1812" s="76"/>
      <c r="O1812" s="76"/>
      <c r="P1812" s="76"/>
      <c r="Q1812" s="76"/>
      <c r="V1812" s="76"/>
      <c r="W1812" s="76"/>
    </row>
    <row r="1813" spans="1:23" x14ac:dyDescent="0.25">
      <c r="A1813" s="76"/>
      <c r="B1813" s="76"/>
      <c r="C1813" s="76"/>
      <c r="D1813" s="76"/>
      <c r="E1813" s="76"/>
      <c r="F1813" s="76"/>
      <c r="G1813" s="76"/>
      <c r="H1813" s="76"/>
      <c r="I1813" s="76"/>
      <c r="J1813" s="76"/>
      <c r="K1813" s="76"/>
      <c r="L1813" s="76"/>
      <c r="M1813" s="76"/>
      <c r="N1813" s="76"/>
      <c r="O1813" s="76"/>
      <c r="P1813" s="76"/>
      <c r="Q1813" s="76"/>
      <c r="V1813" s="76"/>
      <c r="W1813" s="76"/>
    </row>
    <row r="1814" spans="1:23" x14ac:dyDescent="0.25">
      <c r="A1814" s="76"/>
      <c r="B1814" s="76"/>
      <c r="C1814" s="76"/>
      <c r="D1814" s="76"/>
      <c r="E1814" s="76"/>
      <c r="F1814" s="76"/>
      <c r="G1814" s="76"/>
      <c r="H1814" s="76"/>
      <c r="I1814" s="76"/>
      <c r="J1814" s="76"/>
      <c r="K1814" s="76"/>
      <c r="L1814" s="76"/>
      <c r="M1814" s="76"/>
      <c r="N1814" s="76"/>
      <c r="O1814" s="76"/>
      <c r="P1814" s="76"/>
      <c r="Q1814" s="76"/>
      <c r="V1814" s="76"/>
      <c r="W1814" s="76"/>
    </row>
    <row r="1815" spans="1:23" x14ac:dyDescent="0.25">
      <c r="A1815" s="76"/>
      <c r="B1815" s="76"/>
      <c r="C1815" s="76"/>
      <c r="D1815" s="76"/>
      <c r="E1815" s="76"/>
      <c r="F1815" s="76"/>
      <c r="G1815" s="76"/>
      <c r="H1815" s="76"/>
      <c r="I1815" s="76"/>
      <c r="J1815" s="76"/>
      <c r="K1815" s="76"/>
      <c r="L1815" s="76"/>
      <c r="M1815" s="76"/>
      <c r="N1815" s="76"/>
      <c r="O1815" s="76"/>
      <c r="P1815" s="76"/>
      <c r="Q1815" s="76"/>
      <c r="V1815" s="76"/>
      <c r="W1815" s="76"/>
    </row>
    <row r="1816" spans="1:23" x14ac:dyDescent="0.25">
      <c r="A1816" s="76"/>
      <c r="B1816" s="76"/>
      <c r="C1816" s="76"/>
      <c r="D1816" s="76"/>
      <c r="E1816" s="76"/>
      <c r="F1816" s="76"/>
      <c r="G1816" s="76"/>
      <c r="H1816" s="76"/>
      <c r="I1816" s="76"/>
      <c r="J1816" s="76"/>
      <c r="K1816" s="76"/>
      <c r="L1816" s="76"/>
      <c r="M1816" s="76"/>
      <c r="N1816" s="76"/>
      <c r="O1816" s="76"/>
      <c r="P1816" s="76"/>
      <c r="Q1816" s="76"/>
      <c r="V1816" s="76"/>
      <c r="W1816" s="76"/>
    </row>
    <row r="1817" spans="1:23" x14ac:dyDescent="0.25">
      <c r="A1817" s="76"/>
      <c r="B1817" s="76"/>
      <c r="C1817" s="76"/>
      <c r="D1817" s="76"/>
      <c r="E1817" s="76"/>
      <c r="F1817" s="76"/>
      <c r="G1817" s="76"/>
      <c r="H1817" s="76"/>
      <c r="I1817" s="76"/>
      <c r="J1817" s="76"/>
      <c r="K1817" s="76"/>
      <c r="L1817" s="76"/>
      <c r="M1817" s="76"/>
      <c r="N1817" s="76"/>
      <c r="O1817" s="76"/>
      <c r="P1817" s="76"/>
      <c r="Q1817" s="76"/>
      <c r="V1817" s="76"/>
      <c r="W1817" s="76"/>
    </row>
    <row r="1818" spans="1:23" x14ac:dyDescent="0.25">
      <c r="A1818" s="76"/>
      <c r="B1818" s="76"/>
      <c r="C1818" s="76"/>
      <c r="D1818" s="76"/>
      <c r="E1818" s="76"/>
      <c r="F1818" s="76"/>
      <c r="G1818" s="76"/>
      <c r="H1818" s="76"/>
      <c r="I1818" s="76"/>
      <c r="J1818" s="76"/>
      <c r="K1818" s="76"/>
      <c r="L1818" s="76"/>
      <c r="M1818" s="76"/>
      <c r="N1818" s="76"/>
      <c r="O1818" s="76"/>
      <c r="P1818" s="76"/>
      <c r="Q1818" s="76"/>
      <c r="V1818" s="76"/>
      <c r="W1818" s="76"/>
    </row>
    <row r="1819" spans="1:23" x14ac:dyDescent="0.25">
      <c r="A1819" s="76"/>
      <c r="B1819" s="76"/>
      <c r="C1819" s="76"/>
      <c r="D1819" s="76"/>
      <c r="E1819" s="76"/>
      <c r="F1819" s="76"/>
      <c r="G1819" s="76"/>
      <c r="H1819" s="76"/>
      <c r="I1819" s="76"/>
      <c r="J1819" s="76"/>
      <c r="K1819" s="76"/>
      <c r="L1819" s="76"/>
      <c r="M1819" s="76"/>
      <c r="N1819" s="76"/>
      <c r="O1819" s="76"/>
      <c r="P1819" s="76"/>
      <c r="Q1819" s="76"/>
      <c r="V1819" s="76"/>
      <c r="W1819" s="76"/>
    </row>
    <row r="1820" spans="1:23" x14ac:dyDescent="0.25">
      <c r="A1820" s="76"/>
      <c r="B1820" s="76"/>
      <c r="C1820" s="76"/>
      <c r="D1820" s="76"/>
      <c r="E1820" s="76"/>
      <c r="F1820" s="76"/>
      <c r="G1820" s="76"/>
      <c r="H1820" s="76"/>
      <c r="I1820" s="76"/>
      <c r="J1820" s="76"/>
      <c r="K1820" s="76"/>
      <c r="L1820" s="76"/>
      <c r="M1820" s="76"/>
      <c r="N1820" s="76"/>
      <c r="O1820" s="76"/>
      <c r="P1820" s="76"/>
      <c r="Q1820" s="76"/>
      <c r="V1820" s="76"/>
      <c r="W1820" s="76"/>
    </row>
    <row r="1821" spans="1:23" x14ac:dyDescent="0.25">
      <c r="A1821" s="76"/>
      <c r="B1821" s="76"/>
      <c r="C1821" s="76"/>
      <c r="D1821" s="76"/>
      <c r="E1821" s="76"/>
      <c r="F1821" s="76"/>
      <c r="G1821" s="76"/>
      <c r="H1821" s="76"/>
      <c r="I1821" s="76"/>
      <c r="J1821" s="76"/>
      <c r="K1821" s="76"/>
      <c r="L1821" s="76"/>
      <c r="M1821" s="76"/>
      <c r="N1821" s="76"/>
      <c r="O1821" s="76"/>
      <c r="P1821" s="76"/>
      <c r="Q1821" s="76"/>
      <c r="V1821" s="76"/>
      <c r="W1821" s="76"/>
    </row>
    <row r="1822" spans="1:23" x14ac:dyDescent="0.25">
      <c r="A1822" s="76"/>
      <c r="B1822" s="76"/>
      <c r="C1822" s="76"/>
      <c r="D1822" s="76"/>
      <c r="E1822" s="76"/>
      <c r="F1822" s="76"/>
      <c r="G1822" s="76"/>
      <c r="H1822" s="76"/>
      <c r="I1822" s="76"/>
      <c r="J1822" s="76"/>
      <c r="K1822" s="76"/>
      <c r="L1822" s="76"/>
      <c r="M1822" s="76"/>
      <c r="N1822" s="76"/>
      <c r="O1822" s="76"/>
      <c r="P1822" s="76"/>
      <c r="Q1822" s="76"/>
      <c r="V1822" s="76"/>
      <c r="W1822" s="76"/>
    </row>
    <row r="1823" spans="1:23" x14ac:dyDescent="0.25">
      <c r="A1823" s="76"/>
      <c r="B1823" s="76"/>
      <c r="C1823" s="76"/>
      <c r="D1823" s="76"/>
      <c r="E1823" s="76"/>
      <c r="F1823" s="76"/>
      <c r="G1823" s="76"/>
      <c r="H1823" s="76"/>
      <c r="I1823" s="76"/>
      <c r="J1823" s="76"/>
      <c r="K1823" s="76"/>
      <c r="L1823" s="76"/>
      <c r="M1823" s="76"/>
      <c r="N1823" s="76"/>
      <c r="O1823" s="76"/>
      <c r="P1823" s="76"/>
      <c r="Q1823" s="76"/>
      <c r="V1823" s="76"/>
      <c r="W1823" s="76"/>
    </row>
    <row r="1824" spans="1:23" x14ac:dyDescent="0.25">
      <c r="A1824" s="76"/>
      <c r="B1824" s="76"/>
      <c r="C1824" s="76"/>
      <c r="D1824" s="76"/>
      <c r="E1824" s="76"/>
      <c r="F1824" s="76"/>
      <c r="G1824" s="76"/>
      <c r="H1824" s="76"/>
      <c r="I1824" s="76"/>
      <c r="J1824" s="76"/>
      <c r="K1824" s="76"/>
      <c r="L1824" s="76"/>
      <c r="M1824" s="76"/>
      <c r="N1824" s="76"/>
      <c r="O1824" s="76"/>
      <c r="P1824" s="76"/>
      <c r="Q1824" s="76"/>
      <c r="V1824" s="76"/>
      <c r="W1824" s="76"/>
    </row>
    <row r="1825" spans="1:23" x14ac:dyDescent="0.25">
      <c r="A1825" s="76"/>
      <c r="B1825" s="76"/>
      <c r="C1825" s="76"/>
      <c r="D1825" s="76"/>
      <c r="E1825" s="76"/>
      <c r="F1825" s="76"/>
      <c r="G1825" s="76"/>
      <c r="H1825" s="76"/>
      <c r="I1825" s="76"/>
      <c r="J1825" s="76"/>
      <c r="K1825" s="76"/>
      <c r="L1825" s="76"/>
      <c r="M1825" s="76"/>
      <c r="N1825" s="76"/>
      <c r="O1825" s="76"/>
      <c r="P1825" s="76"/>
      <c r="Q1825" s="76"/>
      <c r="V1825" s="76"/>
      <c r="W1825" s="76"/>
    </row>
    <row r="1826" spans="1:23" x14ac:dyDescent="0.25">
      <c r="A1826" s="76"/>
      <c r="B1826" s="76"/>
      <c r="C1826" s="76"/>
      <c r="D1826" s="76"/>
      <c r="E1826" s="76"/>
      <c r="F1826" s="76"/>
      <c r="G1826" s="76"/>
      <c r="H1826" s="76"/>
      <c r="I1826" s="76"/>
      <c r="J1826" s="76"/>
      <c r="K1826" s="76"/>
      <c r="L1826" s="76"/>
      <c r="M1826" s="76"/>
      <c r="N1826" s="76"/>
      <c r="O1826" s="76"/>
      <c r="P1826" s="76"/>
      <c r="Q1826" s="76"/>
      <c r="V1826" s="76"/>
      <c r="W1826" s="76"/>
    </row>
    <row r="1827" spans="1:23" x14ac:dyDescent="0.25">
      <c r="A1827" s="76"/>
      <c r="B1827" s="76"/>
      <c r="C1827" s="76"/>
      <c r="D1827" s="76"/>
      <c r="E1827" s="76"/>
      <c r="F1827" s="76"/>
      <c r="G1827" s="76"/>
      <c r="H1827" s="76"/>
      <c r="I1827" s="76"/>
      <c r="J1827" s="76"/>
      <c r="K1827" s="76"/>
      <c r="L1827" s="76"/>
      <c r="M1827" s="76"/>
      <c r="N1827" s="76"/>
      <c r="O1827" s="76"/>
      <c r="P1827" s="76"/>
      <c r="Q1827" s="76"/>
      <c r="V1827" s="76"/>
      <c r="W1827" s="76"/>
    </row>
    <row r="1828" spans="1:23" x14ac:dyDescent="0.25">
      <c r="A1828" s="76"/>
      <c r="B1828" s="76"/>
      <c r="C1828" s="76"/>
      <c r="D1828" s="76"/>
      <c r="E1828" s="76"/>
      <c r="F1828" s="76"/>
      <c r="G1828" s="76"/>
      <c r="H1828" s="76"/>
      <c r="I1828" s="76"/>
      <c r="J1828" s="76"/>
      <c r="K1828" s="76"/>
      <c r="L1828" s="76"/>
      <c r="M1828" s="76"/>
      <c r="N1828" s="76"/>
      <c r="O1828" s="76"/>
      <c r="P1828" s="76"/>
      <c r="Q1828" s="76"/>
      <c r="V1828" s="76"/>
      <c r="W1828" s="76"/>
    </row>
    <row r="1829" spans="1:23" x14ac:dyDescent="0.25">
      <c r="A1829" s="76"/>
      <c r="B1829" s="76"/>
      <c r="C1829" s="76"/>
      <c r="D1829" s="76"/>
      <c r="E1829" s="76"/>
      <c r="F1829" s="76"/>
      <c r="G1829" s="76"/>
      <c r="H1829" s="76"/>
      <c r="I1829" s="76"/>
      <c r="J1829" s="76"/>
      <c r="K1829" s="76"/>
      <c r="L1829" s="76"/>
      <c r="M1829" s="76"/>
      <c r="N1829" s="76"/>
      <c r="O1829" s="76"/>
      <c r="P1829" s="76"/>
      <c r="Q1829" s="76"/>
      <c r="V1829" s="76"/>
      <c r="W1829" s="76"/>
    </row>
    <row r="1830" spans="1:23" x14ac:dyDescent="0.25">
      <c r="A1830" s="76"/>
      <c r="B1830" s="76"/>
      <c r="C1830" s="76"/>
      <c r="D1830" s="76"/>
      <c r="E1830" s="76"/>
      <c r="F1830" s="76"/>
      <c r="G1830" s="76"/>
      <c r="H1830" s="76"/>
      <c r="I1830" s="76"/>
      <c r="J1830" s="76"/>
      <c r="K1830" s="76"/>
      <c r="L1830" s="76"/>
      <c r="M1830" s="76"/>
      <c r="N1830" s="76"/>
      <c r="O1830" s="76"/>
      <c r="P1830" s="76"/>
      <c r="Q1830" s="76"/>
      <c r="V1830" s="76"/>
      <c r="W1830" s="76"/>
    </row>
    <row r="1831" spans="1:23" x14ac:dyDescent="0.25">
      <c r="A1831" s="76"/>
      <c r="B1831" s="76"/>
      <c r="C1831" s="76"/>
      <c r="D1831" s="76"/>
      <c r="E1831" s="76"/>
      <c r="F1831" s="76"/>
      <c r="G1831" s="76"/>
      <c r="H1831" s="76"/>
      <c r="I1831" s="76"/>
      <c r="J1831" s="76"/>
      <c r="K1831" s="76"/>
      <c r="L1831" s="76"/>
      <c r="M1831" s="76"/>
      <c r="N1831" s="76"/>
      <c r="O1831" s="76"/>
      <c r="P1831" s="76"/>
      <c r="Q1831" s="76"/>
      <c r="V1831" s="76"/>
      <c r="W1831" s="76"/>
    </row>
    <row r="1832" spans="1:23" x14ac:dyDescent="0.25">
      <c r="A1832" s="76"/>
      <c r="B1832" s="76"/>
      <c r="C1832" s="76"/>
      <c r="D1832" s="76"/>
      <c r="E1832" s="76"/>
      <c r="F1832" s="76"/>
      <c r="G1832" s="76"/>
      <c r="H1832" s="76"/>
      <c r="I1832" s="76"/>
      <c r="J1832" s="76"/>
      <c r="K1832" s="76"/>
      <c r="L1832" s="76"/>
      <c r="M1832" s="76"/>
      <c r="N1832" s="76"/>
      <c r="O1832" s="76"/>
      <c r="P1832" s="76"/>
      <c r="Q1832" s="76"/>
      <c r="V1832" s="76"/>
      <c r="W1832" s="76"/>
    </row>
    <row r="1833" spans="1:23" x14ac:dyDescent="0.25">
      <c r="A1833" s="76"/>
      <c r="B1833" s="76"/>
      <c r="C1833" s="76"/>
      <c r="D1833" s="76"/>
      <c r="E1833" s="76"/>
      <c r="F1833" s="76"/>
      <c r="G1833" s="76"/>
      <c r="H1833" s="76"/>
      <c r="I1833" s="76"/>
      <c r="J1833" s="76"/>
      <c r="K1833" s="76"/>
      <c r="L1833" s="76"/>
      <c r="M1833" s="76"/>
      <c r="N1833" s="76"/>
      <c r="O1833" s="76"/>
      <c r="P1833" s="76"/>
      <c r="Q1833" s="76"/>
      <c r="V1833" s="76"/>
      <c r="W1833" s="76"/>
    </row>
    <row r="1834" spans="1:23" x14ac:dyDescent="0.25">
      <c r="A1834" s="76"/>
      <c r="B1834" s="76"/>
      <c r="C1834" s="76"/>
      <c r="D1834" s="76"/>
      <c r="E1834" s="76"/>
      <c r="F1834" s="76"/>
      <c r="G1834" s="76"/>
      <c r="H1834" s="76"/>
      <c r="I1834" s="76"/>
      <c r="J1834" s="76"/>
      <c r="K1834" s="76"/>
      <c r="L1834" s="76"/>
      <c r="M1834" s="76"/>
      <c r="N1834" s="76"/>
      <c r="O1834" s="76"/>
      <c r="P1834" s="76"/>
      <c r="Q1834" s="76"/>
      <c r="V1834" s="76"/>
      <c r="W1834" s="76"/>
    </row>
    <row r="1835" spans="1:23" x14ac:dyDescent="0.25">
      <c r="A1835" s="76"/>
      <c r="B1835" s="76"/>
      <c r="C1835" s="76"/>
      <c r="D1835" s="76"/>
      <c r="E1835" s="76"/>
      <c r="F1835" s="76"/>
      <c r="G1835" s="76"/>
      <c r="H1835" s="76"/>
      <c r="I1835" s="76"/>
      <c r="J1835" s="76"/>
      <c r="K1835" s="76"/>
      <c r="L1835" s="76"/>
      <c r="M1835" s="76"/>
      <c r="N1835" s="76"/>
      <c r="O1835" s="76"/>
      <c r="P1835" s="76"/>
      <c r="Q1835" s="76"/>
      <c r="V1835" s="76"/>
      <c r="W1835" s="76"/>
    </row>
    <row r="1836" spans="1:23" x14ac:dyDescent="0.25">
      <c r="A1836" s="76"/>
      <c r="B1836" s="76"/>
      <c r="C1836" s="76"/>
      <c r="D1836" s="76"/>
      <c r="E1836" s="76"/>
      <c r="F1836" s="76"/>
      <c r="G1836" s="76"/>
      <c r="H1836" s="76"/>
      <c r="I1836" s="76"/>
      <c r="J1836" s="76"/>
      <c r="K1836" s="76"/>
      <c r="L1836" s="76"/>
      <c r="M1836" s="76"/>
      <c r="N1836" s="76"/>
      <c r="O1836" s="76"/>
      <c r="P1836" s="76"/>
      <c r="Q1836" s="76"/>
      <c r="V1836" s="76"/>
      <c r="W1836" s="76"/>
    </row>
    <row r="1837" spans="1:23" x14ac:dyDescent="0.25">
      <c r="A1837" s="76"/>
      <c r="B1837" s="76"/>
      <c r="C1837" s="76"/>
      <c r="D1837" s="76"/>
      <c r="E1837" s="76"/>
      <c r="F1837" s="76"/>
      <c r="G1837" s="76"/>
      <c r="H1837" s="76"/>
      <c r="I1837" s="76"/>
      <c r="J1837" s="76"/>
      <c r="K1837" s="76"/>
      <c r="L1837" s="76"/>
      <c r="M1837" s="76"/>
      <c r="N1837" s="76"/>
      <c r="O1837" s="76"/>
      <c r="P1837" s="76"/>
      <c r="Q1837" s="76"/>
      <c r="V1837" s="76"/>
      <c r="W1837" s="76"/>
    </row>
    <row r="1838" spans="1:23" x14ac:dyDescent="0.25">
      <c r="A1838" s="76"/>
      <c r="B1838" s="76"/>
      <c r="C1838" s="76"/>
      <c r="D1838" s="76"/>
      <c r="E1838" s="76"/>
      <c r="F1838" s="76"/>
      <c r="G1838" s="76"/>
      <c r="H1838" s="76"/>
      <c r="I1838" s="76"/>
      <c r="J1838" s="76"/>
      <c r="K1838" s="76"/>
      <c r="L1838" s="76"/>
      <c r="M1838" s="76"/>
      <c r="N1838" s="76"/>
      <c r="O1838" s="76"/>
      <c r="P1838" s="76"/>
      <c r="Q1838" s="76"/>
      <c r="V1838" s="76"/>
      <c r="W1838" s="76"/>
    </row>
    <row r="1839" spans="1:23" x14ac:dyDescent="0.25">
      <c r="A1839" s="76"/>
      <c r="B1839" s="76"/>
      <c r="C1839" s="76"/>
      <c r="D1839" s="76"/>
      <c r="E1839" s="76"/>
      <c r="F1839" s="76"/>
      <c r="G1839" s="76"/>
      <c r="H1839" s="76"/>
      <c r="I1839" s="76"/>
      <c r="J1839" s="76"/>
      <c r="K1839" s="76"/>
      <c r="L1839" s="76"/>
      <c r="M1839" s="76"/>
      <c r="N1839" s="76"/>
      <c r="O1839" s="76"/>
      <c r="P1839" s="76"/>
      <c r="Q1839" s="76"/>
      <c r="V1839" s="76"/>
      <c r="W1839" s="76"/>
    </row>
    <row r="1840" spans="1:23" x14ac:dyDescent="0.25">
      <c r="A1840" s="76"/>
      <c r="B1840" s="76"/>
      <c r="C1840" s="76"/>
      <c r="D1840" s="76"/>
      <c r="E1840" s="76"/>
      <c r="F1840" s="76"/>
      <c r="G1840" s="76"/>
      <c r="H1840" s="76"/>
      <c r="I1840" s="76"/>
      <c r="J1840" s="76"/>
      <c r="K1840" s="76"/>
      <c r="L1840" s="76"/>
      <c r="M1840" s="76"/>
      <c r="N1840" s="76"/>
      <c r="O1840" s="76"/>
      <c r="P1840" s="76"/>
      <c r="Q1840" s="76"/>
      <c r="V1840" s="76"/>
      <c r="W1840" s="76"/>
    </row>
    <row r="1841" spans="1:23" x14ac:dyDescent="0.25">
      <c r="A1841" s="76"/>
      <c r="B1841" s="76"/>
      <c r="C1841" s="76"/>
      <c r="D1841" s="76"/>
      <c r="E1841" s="76"/>
      <c r="F1841" s="76"/>
      <c r="G1841" s="76"/>
      <c r="H1841" s="76"/>
      <c r="I1841" s="76"/>
      <c r="J1841" s="76"/>
      <c r="K1841" s="76"/>
      <c r="L1841" s="76"/>
      <c r="M1841" s="76"/>
      <c r="N1841" s="76"/>
      <c r="O1841" s="76"/>
      <c r="P1841" s="76"/>
      <c r="Q1841" s="76"/>
      <c r="V1841" s="76"/>
      <c r="W1841" s="76"/>
    </row>
    <row r="1842" spans="1:23" x14ac:dyDescent="0.25">
      <c r="A1842" s="76"/>
      <c r="B1842" s="76"/>
      <c r="C1842" s="76"/>
      <c r="D1842" s="76"/>
      <c r="E1842" s="76"/>
      <c r="F1842" s="76"/>
      <c r="G1842" s="76"/>
      <c r="H1842" s="76"/>
      <c r="I1842" s="76"/>
      <c r="J1842" s="76"/>
      <c r="K1842" s="76"/>
      <c r="L1842" s="76"/>
      <c r="M1842" s="76"/>
      <c r="N1842" s="76"/>
      <c r="O1842" s="76"/>
      <c r="P1842" s="76"/>
      <c r="Q1842" s="76"/>
      <c r="V1842" s="76"/>
      <c r="W1842" s="76"/>
    </row>
    <row r="1843" spans="1:23" x14ac:dyDescent="0.25">
      <c r="A1843" s="76"/>
      <c r="B1843" s="76"/>
      <c r="C1843" s="76"/>
      <c r="D1843" s="76"/>
      <c r="E1843" s="76"/>
      <c r="F1843" s="76"/>
      <c r="G1843" s="76"/>
      <c r="H1843" s="76"/>
      <c r="I1843" s="76"/>
      <c r="J1843" s="76"/>
      <c r="K1843" s="76"/>
      <c r="L1843" s="76"/>
      <c r="M1843" s="76"/>
      <c r="N1843" s="76"/>
      <c r="O1843" s="76"/>
      <c r="P1843" s="76"/>
      <c r="Q1843" s="76"/>
      <c r="V1843" s="76"/>
      <c r="W1843" s="76"/>
    </row>
    <row r="1844" spans="1:23" x14ac:dyDescent="0.25">
      <c r="A1844" s="76"/>
      <c r="B1844" s="76"/>
      <c r="C1844" s="76"/>
      <c r="D1844" s="76"/>
      <c r="E1844" s="76"/>
      <c r="F1844" s="76"/>
      <c r="G1844" s="76"/>
      <c r="H1844" s="76"/>
      <c r="I1844" s="76"/>
      <c r="J1844" s="76"/>
      <c r="K1844" s="76"/>
      <c r="L1844" s="76"/>
      <c r="M1844" s="76"/>
      <c r="N1844" s="76"/>
      <c r="O1844" s="76"/>
      <c r="P1844" s="76"/>
      <c r="Q1844" s="76"/>
      <c r="V1844" s="76"/>
      <c r="W1844" s="76"/>
    </row>
    <row r="1845" spans="1:23" x14ac:dyDescent="0.25">
      <c r="A1845" s="76"/>
      <c r="B1845" s="76"/>
      <c r="C1845" s="76"/>
      <c r="D1845" s="76"/>
      <c r="E1845" s="76"/>
      <c r="F1845" s="76"/>
      <c r="G1845" s="76"/>
      <c r="H1845" s="76"/>
      <c r="I1845" s="76"/>
      <c r="J1845" s="76"/>
      <c r="K1845" s="76"/>
      <c r="L1845" s="76"/>
      <c r="M1845" s="76"/>
      <c r="N1845" s="76"/>
      <c r="O1845" s="76"/>
      <c r="P1845" s="76"/>
      <c r="Q1845" s="76"/>
      <c r="V1845" s="76"/>
      <c r="W1845" s="76"/>
    </row>
    <row r="1846" spans="1:23" x14ac:dyDescent="0.25">
      <c r="A1846" s="76"/>
      <c r="B1846" s="76"/>
      <c r="C1846" s="76"/>
      <c r="D1846" s="76"/>
      <c r="E1846" s="76"/>
      <c r="F1846" s="76"/>
      <c r="G1846" s="76"/>
      <c r="H1846" s="76"/>
      <c r="I1846" s="76"/>
      <c r="J1846" s="76"/>
      <c r="K1846" s="76"/>
      <c r="L1846" s="76"/>
      <c r="M1846" s="76"/>
      <c r="N1846" s="76"/>
      <c r="O1846" s="76"/>
      <c r="P1846" s="76"/>
      <c r="Q1846" s="76"/>
      <c r="V1846" s="76"/>
      <c r="W1846" s="76"/>
    </row>
    <row r="1847" spans="1:23" x14ac:dyDescent="0.25">
      <c r="A1847" s="76"/>
      <c r="B1847" s="76"/>
      <c r="C1847" s="76"/>
      <c r="D1847" s="76"/>
      <c r="E1847" s="76"/>
      <c r="F1847" s="76"/>
      <c r="G1847" s="76"/>
      <c r="H1847" s="76"/>
      <c r="I1847" s="76"/>
      <c r="J1847" s="76"/>
      <c r="K1847" s="76"/>
      <c r="L1847" s="76"/>
      <c r="M1847" s="76"/>
      <c r="N1847" s="76"/>
      <c r="O1847" s="76"/>
      <c r="P1847" s="76"/>
      <c r="Q1847" s="76"/>
      <c r="V1847" s="76"/>
      <c r="W1847" s="76"/>
    </row>
    <row r="1848" spans="1:23" x14ac:dyDescent="0.25">
      <c r="A1848" s="76"/>
      <c r="B1848" s="76"/>
      <c r="C1848" s="76"/>
      <c r="D1848" s="76"/>
      <c r="E1848" s="76"/>
      <c r="F1848" s="76"/>
      <c r="G1848" s="76"/>
      <c r="H1848" s="76"/>
      <c r="I1848" s="76"/>
      <c r="J1848" s="76"/>
      <c r="K1848" s="76"/>
      <c r="L1848" s="76"/>
      <c r="M1848" s="76"/>
      <c r="N1848" s="76"/>
      <c r="O1848" s="76"/>
      <c r="P1848" s="76"/>
      <c r="Q1848" s="76"/>
      <c r="V1848" s="76"/>
      <c r="W1848" s="76"/>
    </row>
    <row r="1849" spans="1:23" x14ac:dyDescent="0.25">
      <c r="A1849" s="76"/>
      <c r="B1849" s="76"/>
      <c r="C1849" s="76"/>
      <c r="D1849" s="76"/>
      <c r="E1849" s="76"/>
      <c r="F1849" s="76"/>
      <c r="G1849" s="76"/>
      <c r="H1849" s="76"/>
      <c r="I1849" s="76"/>
      <c r="J1849" s="76"/>
      <c r="K1849" s="76"/>
      <c r="L1849" s="76"/>
      <c r="M1849" s="76"/>
      <c r="N1849" s="76"/>
      <c r="O1849" s="76"/>
      <c r="P1849" s="76"/>
      <c r="Q1849" s="76"/>
      <c r="V1849" s="76"/>
      <c r="W1849" s="76"/>
    </row>
    <row r="1850" spans="1:23" x14ac:dyDescent="0.25">
      <c r="A1850" s="76"/>
      <c r="B1850" s="76"/>
      <c r="C1850" s="76"/>
      <c r="D1850" s="76"/>
      <c r="E1850" s="76"/>
      <c r="F1850" s="76"/>
      <c r="G1850" s="76"/>
      <c r="H1850" s="76"/>
      <c r="I1850" s="76"/>
      <c r="J1850" s="76"/>
      <c r="K1850" s="76"/>
      <c r="L1850" s="76"/>
      <c r="M1850" s="76"/>
      <c r="N1850" s="76"/>
      <c r="O1850" s="76"/>
      <c r="P1850" s="76"/>
      <c r="Q1850" s="76"/>
      <c r="V1850" s="76"/>
      <c r="W1850" s="76"/>
    </row>
    <row r="1851" spans="1:23" x14ac:dyDescent="0.25">
      <c r="A1851" s="76"/>
      <c r="B1851" s="76"/>
      <c r="C1851" s="76"/>
      <c r="D1851" s="76"/>
      <c r="E1851" s="76"/>
      <c r="F1851" s="76"/>
      <c r="G1851" s="76"/>
      <c r="H1851" s="76"/>
      <c r="I1851" s="76"/>
      <c r="J1851" s="76"/>
      <c r="K1851" s="76"/>
      <c r="L1851" s="76"/>
      <c r="M1851" s="76"/>
      <c r="N1851" s="76"/>
      <c r="O1851" s="76"/>
      <c r="P1851" s="76"/>
      <c r="Q1851" s="76"/>
      <c r="V1851" s="76"/>
      <c r="W1851" s="76"/>
    </row>
    <row r="1852" spans="1:23" x14ac:dyDescent="0.25">
      <c r="A1852" s="76"/>
      <c r="B1852" s="76"/>
      <c r="C1852" s="76"/>
      <c r="D1852" s="76"/>
      <c r="E1852" s="76"/>
      <c r="F1852" s="76"/>
      <c r="G1852" s="76"/>
      <c r="H1852" s="76"/>
      <c r="I1852" s="76"/>
      <c r="J1852" s="76"/>
      <c r="K1852" s="76"/>
      <c r="L1852" s="76"/>
      <c r="M1852" s="76"/>
      <c r="N1852" s="76"/>
      <c r="O1852" s="76"/>
      <c r="P1852" s="76"/>
      <c r="Q1852" s="76"/>
      <c r="V1852" s="76"/>
      <c r="W1852" s="76"/>
    </row>
    <row r="1853" spans="1:23" x14ac:dyDescent="0.25">
      <c r="A1853" s="76"/>
      <c r="B1853" s="76"/>
      <c r="C1853" s="76"/>
      <c r="D1853" s="76"/>
      <c r="E1853" s="76"/>
      <c r="F1853" s="76"/>
      <c r="G1853" s="76"/>
      <c r="H1853" s="76"/>
      <c r="I1853" s="76"/>
      <c r="J1853" s="76"/>
      <c r="K1853" s="76"/>
      <c r="L1853" s="76"/>
      <c r="M1853" s="76"/>
      <c r="N1853" s="76"/>
      <c r="O1853" s="76"/>
      <c r="P1853" s="76"/>
      <c r="Q1853" s="76"/>
      <c r="V1853" s="76"/>
      <c r="W1853" s="76"/>
    </row>
    <row r="1854" spans="1:23" x14ac:dyDescent="0.25">
      <c r="A1854" s="76"/>
      <c r="B1854" s="76"/>
      <c r="C1854" s="76"/>
      <c r="D1854" s="76"/>
      <c r="E1854" s="76"/>
      <c r="F1854" s="76"/>
      <c r="G1854" s="76"/>
      <c r="H1854" s="76"/>
      <c r="I1854" s="76"/>
      <c r="J1854" s="76"/>
      <c r="K1854" s="76"/>
      <c r="L1854" s="76"/>
      <c r="M1854" s="76"/>
      <c r="N1854" s="76"/>
      <c r="O1854" s="76"/>
      <c r="P1854" s="76"/>
      <c r="Q1854" s="76"/>
      <c r="V1854" s="76"/>
      <c r="W1854" s="76"/>
    </row>
    <row r="1855" spans="1:23" x14ac:dyDescent="0.25">
      <c r="A1855" s="76"/>
      <c r="B1855" s="76"/>
      <c r="C1855" s="76"/>
      <c r="D1855" s="76"/>
      <c r="E1855" s="76"/>
      <c r="F1855" s="76"/>
      <c r="G1855" s="76"/>
      <c r="H1855" s="76"/>
      <c r="I1855" s="76"/>
      <c r="J1855" s="76"/>
      <c r="K1855" s="76"/>
      <c r="L1855" s="76"/>
      <c r="M1855" s="76"/>
      <c r="N1855" s="76"/>
      <c r="O1855" s="76"/>
      <c r="P1855" s="76"/>
      <c r="Q1855" s="76"/>
      <c r="V1855" s="76"/>
      <c r="W1855" s="76"/>
    </row>
    <row r="1856" spans="1:23" x14ac:dyDescent="0.25">
      <c r="A1856" s="76"/>
      <c r="B1856" s="76"/>
      <c r="C1856" s="76"/>
      <c r="D1856" s="76"/>
      <c r="E1856" s="76"/>
      <c r="F1856" s="76"/>
      <c r="G1856" s="76"/>
      <c r="H1856" s="76"/>
      <c r="I1856" s="76"/>
      <c r="J1856" s="76"/>
      <c r="K1856" s="76"/>
      <c r="L1856" s="76"/>
      <c r="M1856" s="76"/>
      <c r="N1856" s="76"/>
      <c r="O1856" s="76"/>
      <c r="P1856" s="76"/>
      <c r="Q1856" s="76"/>
      <c r="V1856" s="76"/>
      <c r="W1856" s="76"/>
    </row>
    <row r="1857" spans="1:23" x14ac:dyDescent="0.25">
      <c r="A1857" s="76"/>
      <c r="B1857" s="76"/>
      <c r="C1857" s="76"/>
      <c r="D1857" s="76"/>
      <c r="E1857" s="76"/>
      <c r="F1857" s="76"/>
      <c r="G1857" s="76"/>
      <c r="H1857" s="76"/>
      <c r="I1857" s="76"/>
      <c r="J1857" s="76"/>
      <c r="K1857" s="76"/>
      <c r="L1857" s="76"/>
      <c r="M1857" s="76"/>
      <c r="N1857" s="76"/>
      <c r="O1857" s="76"/>
      <c r="P1857" s="76"/>
      <c r="Q1857" s="76"/>
      <c r="V1857" s="76"/>
      <c r="W1857" s="76"/>
    </row>
    <row r="1858" spans="1:23" x14ac:dyDescent="0.25">
      <c r="A1858" s="76"/>
      <c r="B1858" s="76"/>
      <c r="C1858" s="76"/>
      <c r="D1858" s="76"/>
      <c r="E1858" s="76"/>
      <c r="F1858" s="76"/>
      <c r="G1858" s="76"/>
      <c r="H1858" s="76"/>
      <c r="I1858" s="76"/>
      <c r="J1858" s="76"/>
      <c r="K1858" s="76"/>
      <c r="L1858" s="76"/>
      <c r="M1858" s="76"/>
      <c r="N1858" s="76"/>
      <c r="O1858" s="76"/>
      <c r="P1858" s="76"/>
      <c r="Q1858" s="76"/>
      <c r="V1858" s="76"/>
      <c r="W1858" s="76"/>
    </row>
    <row r="1859" spans="1:23" x14ac:dyDescent="0.25">
      <c r="A1859" s="76"/>
      <c r="B1859" s="76"/>
      <c r="C1859" s="76"/>
      <c r="D1859" s="76"/>
      <c r="E1859" s="76"/>
      <c r="F1859" s="76"/>
      <c r="G1859" s="76"/>
      <c r="H1859" s="76"/>
      <c r="I1859" s="76"/>
      <c r="J1859" s="76"/>
      <c r="K1859" s="76"/>
      <c r="L1859" s="76"/>
      <c r="M1859" s="76"/>
      <c r="N1859" s="76"/>
      <c r="O1859" s="76"/>
      <c r="P1859" s="76"/>
      <c r="Q1859" s="76"/>
      <c r="V1859" s="76"/>
      <c r="W1859" s="76"/>
    </row>
    <row r="1860" spans="1:23" x14ac:dyDescent="0.25">
      <c r="A1860" s="76"/>
      <c r="B1860" s="76"/>
      <c r="C1860" s="76"/>
      <c r="D1860" s="76"/>
      <c r="E1860" s="76"/>
      <c r="F1860" s="76"/>
      <c r="G1860" s="76"/>
      <c r="H1860" s="76"/>
      <c r="I1860" s="76"/>
      <c r="J1860" s="76"/>
      <c r="K1860" s="76"/>
      <c r="L1860" s="76"/>
      <c r="M1860" s="76"/>
      <c r="N1860" s="76"/>
      <c r="O1860" s="76"/>
      <c r="P1860" s="76"/>
      <c r="Q1860" s="76"/>
      <c r="V1860" s="76"/>
      <c r="W1860" s="76"/>
    </row>
    <row r="1861" spans="1:23" x14ac:dyDescent="0.25">
      <c r="A1861" s="76"/>
      <c r="B1861" s="76"/>
      <c r="C1861" s="76"/>
      <c r="D1861" s="76"/>
      <c r="E1861" s="76"/>
      <c r="F1861" s="76"/>
      <c r="G1861" s="76"/>
      <c r="H1861" s="76"/>
      <c r="I1861" s="76"/>
      <c r="J1861" s="76"/>
      <c r="K1861" s="76"/>
      <c r="L1861" s="76"/>
      <c r="M1861" s="76"/>
      <c r="N1861" s="76"/>
      <c r="O1861" s="76"/>
      <c r="P1861" s="76"/>
      <c r="Q1861" s="76"/>
      <c r="V1861" s="76"/>
      <c r="W1861" s="76"/>
    </row>
    <row r="1862" spans="1:23" x14ac:dyDescent="0.25">
      <c r="A1862" s="76"/>
      <c r="B1862" s="76"/>
      <c r="C1862" s="76"/>
      <c r="D1862" s="76"/>
      <c r="E1862" s="76"/>
      <c r="F1862" s="76"/>
      <c r="G1862" s="76"/>
      <c r="H1862" s="76"/>
      <c r="I1862" s="76"/>
      <c r="J1862" s="76"/>
      <c r="K1862" s="76"/>
      <c r="L1862" s="76"/>
      <c r="M1862" s="76"/>
      <c r="N1862" s="76"/>
      <c r="O1862" s="76"/>
      <c r="P1862" s="76"/>
      <c r="Q1862" s="76"/>
      <c r="V1862" s="76"/>
      <c r="W1862" s="76"/>
    </row>
    <row r="1863" spans="1:23" x14ac:dyDescent="0.25">
      <c r="A1863" s="76"/>
      <c r="B1863" s="76"/>
      <c r="C1863" s="76"/>
      <c r="D1863" s="76"/>
      <c r="E1863" s="76"/>
      <c r="F1863" s="76"/>
      <c r="G1863" s="76"/>
      <c r="H1863" s="76"/>
      <c r="I1863" s="76"/>
      <c r="J1863" s="76"/>
      <c r="K1863" s="76"/>
      <c r="L1863" s="76"/>
      <c r="M1863" s="76"/>
      <c r="N1863" s="76"/>
      <c r="O1863" s="76"/>
      <c r="P1863" s="76"/>
      <c r="Q1863" s="76"/>
      <c r="V1863" s="76"/>
      <c r="W1863" s="76"/>
    </row>
    <row r="1864" spans="1:23" x14ac:dyDescent="0.25">
      <c r="A1864" s="76"/>
      <c r="B1864" s="76"/>
      <c r="C1864" s="76"/>
      <c r="D1864" s="76"/>
      <c r="E1864" s="76"/>
      <c r="F1864" s="76"/>
      <c r="G1864" s="76"/>
      <c r="H1864" s="76"/>
      <c r="I1864" s="76"/>
      <c r="J1864" s="76"/>
      <c r="K1864" s="76"/>
      <c r="L1864" s="76"/>
      <c r="M1864" s="76"/>
      <c r="N1864" s="76"/>
      <c r="O1864" s="76"/>
      <c r="P1864" s="76"/>
      <c r="Q1864" s="76"/>
      <c r="V1864" s="76"/>
      <c r="W1864" s="76"/>
    </row>
    <row r="1865" spans="1:23" x14ac:dyDescent="0.25">
      <c r="A1865" s="76"/>
      <c r="B1865" s="76"/>
      <c r="C1865" s="76"/>
      <c r="D1865" s="76"/>
      <c r="E1865" s="76"/>
      <c r="F1865" s="76"/>
      <c r="G1865" s="76"/>
      <c r="H1865" s="76"/>
      <c r="I1865" s="76"/>
      <c r="J1865" s="76"/>
      <c r="K1865" s="76"/>
      <c r="L1865" s="76"/>
      <c r="M1865" s="76"/>
      <c r="N1865" s="76"/>
      <c r="O1865" s="76"/>
      <c r="P1865" s="76"/>
      <c r="Q1865" s="76"/>
      <c r="V1865" s="76"/>
      <c r="W1865" s="76"/>
    </row>
    <row r="1866" spans="1:23" x14ac:dyDescent="0.25">
      <c r="A1866" s="76"/>
      <c r="B1866" s="76"/>
      <c r="C1866" s="76"/>
      <c r="D1866" s="76"/>
      <c r="E1866" s="76"/>
      <c r="F1866" s="76"/>
      <c r="G1866" s="76"/>
      <c r="H1866" s="76"/>
      <c r="I1866" s="76"/>
      <c r="J1866" s="76"/>
      <c r="K1866" s="76"/>
      <c r="L1866" s="76"/>
      <c r="M1866" s="76"/>
      <c r="N1866" s="76"/>
      <c r="O1866" s="76"/>
      <c r="P1866" s="76"/>
      <c r="Q1866" s="76"/>
      <c r="V1866" s="76"/>
      <c r="W1866" s="76"/>
    </row>
    <row r="1867" spans="1:23" x14ac:dyDescent="0.25">
      <c r="A1867" s="76"/>
      <c r="B1867" s="76"/>
      <c r="C1867" s="76"/>
      <c r="D1867" s="76"/>
      <c r="E1867" s="76"/>
      <c r="F1867" s="76"/>
      <c r="G1867" s="76"/>
      <c r="H1867" s="76"/>
      <c r="I1867" s="76"/>
      <c r="J1867" s="76"/>
      <c r="K1867" s="76"/>
      <c r="L1867" s="76"/>
      <c r="M1867" s="76"/>
      <c r="N1867" s="76"/>
      <c r="O1867" s="76"/>
      <c r="P1867" s="76"/>
      <c r="Q1867" s="76"/>
      <c r="V1867" s="76"/>
      <c r="W1867" s="76"/>
    </row>
    <row r="1868" spans="1:23" x14ac:dyDescent="0.25">
      <c r="A1868" s="76"/>
      <c r="B1868" s="76"/>
      <c r="C1868" s="76"/>
      <c r="D1868" s="76"/>
      <c r="E1868" s="76"/>
      <c r="F1868" s="76"/>
      <c r="G1868" s="76"/>
      <c r="H1868" s="76"/>
      <c r="I1868" s="76"/>
      <c r="J1868" s="76"/>
      <c r="K1868" s="76"/>
      <c r="L1868" s="76"/>
      <c r="M1868" s="76"/>
      <c r="N1868" s="76"/>
      <c r="O1868" s="76"/>
      <c r="P1868" s="76"/>
      <c r="Q1868" s="76"/>
      <c r="V1868" s="76"/>
      <c r="W1868" s="76"/>
    </row>
    <row r="1869" spans="1:23" x14ac:dyDescent="0.25">
      <c r="A1869" s="76"/>
      <c r="B1869" s="76"/>
      <c r="C1869" s="76"/>
      <c r="D1869" s="76"/>
      <c r="E1869" s="76"/>
      <c r="F1869" s="76"/>
      <c r="G1869" s="76"/>
      <c r="H1869" s="76"/>
      <c r="I1869" s="76"/>
      <c r="J1869" s="76"/>
      <c r="K1869" s="76"/>
      <c r="L1869" s="76"/>
      <c r="M1869" s="76"/>
      <c r="N1869" s="76"/>
      <c r="O1869" s="76"/>
      <c r="P1869" s="76"/>
      <c r="Q1869" s="76"/>
      <c r="V1869" s="76"/>
      <c r="W1869" s="76"/>
    </row>
    <row r="1870" spans="1:23" x14ac:dyDescent="0.25">
      <c r="A1870" s="76"/>
      <c r="B1870" s="76"/>
      <c r="C1870" s="76"/>
      <c r="D1870" s="76"/>
      <c r="E1870" s="76"/>
      <c r="F1870" s="76"/>
      <c r="G1870" s="76"/>
      <c r="H1870" s="76"/>
      <c r="I1870" s="76"/>
      <c r="J1870" s="76"/>
      <c r="K1870" s="76"/>
      <c r="L1870" s="76"/>
      <c r="M1870" s="76"/>
      <c r="N1870" s="76"/>
      <c r="O1870" s="76"/>
      <c r="P1870" s="76"/>
      <c r="Q1870" s="76"/>
      <c r="V1870" s="76"/>
      <c r="W1870" s="76"/>
    </row>
    <row r="1871" spans="1:23" x14ac:dyDescent="0.25">
      <c r="A1871" s="76"/>
      <c r="B1871" s="76"/>
      <c r="C1871" s="76"/>
      <c r="D1871" s="76"/>
      <c r="E1871" s="76"/>
      <c r="F1871" s="76"/>
      <c r="G1871" s="76"/>
      <c r="H1871" s="76"/>
      <c r="I1871" s="76"/>
      <c r="J1871" s="76"/>
      <c r="K1871" s="76"/>
      <c r="L1871" s="76"/>
      <c r="M1871" s="76"/>
      <c r="N1871" s="76"/>
      <c r="O1871" s="76"/>
      <c r="P1871" s="76"/>
      <c r="Q1871" s="76"/>
      <c r="V1871" s="76"/>
      <c r="W1871" s="76"/>
    </row>
    <row r="1872" spans="1:23" x14ac:dyDescent="0.25">
      <c r="A1872" s="76"/>
      <c r="B1872" s="76"/>
      <c r="C1872" s="76"/>
      <c r="D1872" s="76"/>
      <c r="E1872" s="76"/>
      <c r="F1872" s="76"/>
      <c r="G1872" s="76"/>
      <c r="H1872" s="76"/>
      <c r="I1872" s="76"/>
      <c r="J1872" s="76"/>
      <c r="K1872" s="76"/>
      <c r="L1872" s="76"/>
      <c r="M1872" s="76"/>
      <c r="N1872" s="76"/>
      <c r="O1872" s="76"/>
      <c r="P1872" s="76"/>
      <c r="Q1872" s="76"/>
      <c r="V1872" s="76"/>
      <c r="W1872" s="76"/>
    </row>
    <row r="1873" spans="1:23" x14ac:dyDescent="0.25">
      <c r="A1873" s="76"/>
      <c r="B1873" s="76"/>
      <c r="C1873" s="76"/>
      <c r="D1873" s="76"/>
      <c r="E1873" s="76"/>
      <c r="F1873" s="76"/>
      <c r="G1873" s="76"/>
      <c r="H1873" s="76"/>
      <c r="I1873" s="76"/>
      <c r="J1873" s="76"/>
      <c r="K1873" s="76"/>
      <c r="L1873" s="76"/>
      <c r="M1873" s="76"/>
      <c r="N1873" s="76"/>
      <c r="O1873" s="76"/>
      <c r="P1873" s="76"/>
      <c r="Q1873" s="76"/>
      <c r="V1873" s="76"/>
      <c r="W1873" s="76"/>
    </row>
    <row r="1874" spans="1:23" x14ac:dyDescent="0.25">
      <c r="A1874" s="76"/>
      <c r="B1874" s="76"/>
      <c r="C1874" s="76"/>
      <c r="D1874" s="76"/>
      <c r="E1874" s="76"/>
      <c r="F1874" s="76"/>
      <c r="G1874" s="76"/>
      <c r="H1874" s="76"/>
      <c r="I1874" s="76"/>
      <c r="J1874" s="76"/>
      <c r="K1874" s="76"/>
      <c r="L1874" s="76"/>
      <c r="M1874" s="76"/>
      <c r="N1874" s="76"/>
      <c r="O1874" s="76"/>
      <c r="P1874" s="76"/>
      <c r="Q1874" s="76"/>
      <c r="V1874" s="76"/>
      <c r="W1874" s="76"/>
    </row>
    <row r="1875" spans="1:23" x14ac:dyDescent="0.25">
      <c r="A1875" s="76"/>
      <c r="B1875" s="76"/>
      <c r="C1875" s="76"/>
      <c r="D1875" s="76"/>
      <c r="E1875" s="76"/>
      <c r="F1875" s="76"/>
      <c r="G1875" s="76"/>
      <c r="H1875" s="76"/>
      <c r="I1875" s="76"/>
      <c r="J1875" s="76"/>
      <c r="K1875" s="76"/>
      <c r="L1875" s="76"/>
      <c r="M1875" s="76"/>
      <c r="N1875" s="76"/>
      <c r="O1875" s="76"/>
      <c r="P1875" s="76"/>
      <c r="Q1875" s="76"/>
      <c r="V1875" s="76"/>
      <c r="W1875" s="76"/>
    </row>
    <row r="1876" spans="1:23" x14ac:dyDescent="0.25">
      <c r="A1876" s="76"/>
      <c r="B1876" s="76"/>
      <c r="C1876" s="76"/>
      <c r="D1876" s="76"/>
      <c r="E1876" s="76"/>
      <c r="F1876" s="76"/>
      <c r="G1876" s="76"/>
      <c r="H1876" s="76"/>
      <c r="I1876" s="76"/>
      <c r="J1876" s="76"/>
      <c r="K1876" s="76"/>
      <c r="L1876" s="76"/>
      <c r="M1876" s="76"/>
      <c r="N1876" s="76"/>
      <c r="O1876" s="76"/>
      <c r="P1876" s="76"/>
      <c r="Q1876" s="76"/>
      <c r="V1876" s="76"/>
      <c r="W1876" s="76"/>
    </row>
    <row r="1877" spans="1:23" x14ac:dyDescent="0.25">
      <c r="A1877" s="76"/>
      <c r="B1877" s="76"/>
      <c r="C1877" s="76"/>
      <c r="D1877" s="76"/>
      <c r="E1877" s="76"/>
      <c r="F1877" s="76"/>
      <c r="G1877" s="76"/>
      <c r="H1877" s="76"/>
      <c r="I1877" s="76"/>
      <c r="J1877" s="76"/>
      <c r="K1877" s="76"/>
      <c r="L1877" s="76"/>
      <c r="M1877" s="76"/>
      <c r="N1877" s="76"/>
      <c r="O1877" s="76"/>
      <c r="P1877" s="76"/>
      <c r="Q1877" s="76"/>
      <c r="V1877" s="76"/>
      <c r="W1877" s="76"/>
    </row>
    <row r="1878" spans="1:23" x14ac:dyDescent="0.25">
      <c r="A1878" s="76"/>
      <c r="B1878" s="76"/>
      <c r="C1878" s="76"/>
      <c r="D1878" s="76"/>
      <c r="E1878" s="76"/>
      <c r="F1878" s="76"/>
      <c r="G1878" s="76"/>
      <c r="H1878" s="76"/>
      <c r="I1878" s="76"/>
      <c r="J1878" s="76"/>
      <c r="K1878" s="76"/>
      <c r="L1878" s="76"/>
      <c r="M1878" s="76"/>
      <c r="N1878" s="76"/>
      <c r="O1878" s="76"/>
      <c r="P1878" s="76"/>
      <c r="Q1878" s="76"/>
      <c r="V1878" s="76"/>
      <c r="W1878" s="76"/>
    </row>
    <row r="1879" spans="1:23" x14ac:dyDescent="0.25">
      <c r="A1879" s="76"/>
      <c r="B1879" s="76"/>
      <c r="C1879" s="76"/>
      <c r="D1879" s="76"/>
      <c r="E1879" s="76"/>
      <c r="F1879" s="76"/>
      <c r="G1879" s="76"/>
      <c r="H1879" s="76"/>
      <c r="I1879" s="76"/>
      <c r="J1879" s="76"/>
      <c r="K1879" s="76"/>
      <c r="L1879" s="76"/>
      <c r="M1879" s="76"/>
      <c r="N1879" s="76"/>
      <c r="O1879" s="76"/>
      <c r="P1879" s="76"/>
      <c r="Q1879" s="76"/>
      <c r="V1879" s="76"/>
      <c r="W1879" s="76"/>
    </row>
    <row r="1880" spans="1:23" x14ac:dyDescent="0.25">
      <c r="A1880" s="76"/>
      <c r="B1880" s="76"/>
      <c r="C1880" s="76"/>
      <c r="D1880" s="76"/>
      <c r="E1880" s="76"/>
      <c r="F1880" s="76"/>
      <c r="G1880" s="76"/>
      <c r="H1880" s="76"/>
      <c r="I1880" s="76"/>
      <c r="J1880" s="76"/>
      <c r="K1880" s="76"/>
      <c r="L1880" s="76"/>
      <c r="M1880" s="76"/>
      <c r="N1880" s="76"/>
      <c r="O1880" s="76"/>
      <c r="P1880" s="76"/>
      <c r="Q1880" s="76"/>
      <c r="V1880" s="76"/>
      <c r="W1880" s="76"/>
    </row>
    <row r="1881" spans="1:23" x14ac:dyDescent="0.25">
      <c r="A1881" s="76"/>
      <c r="B1881" s="76"/>
      <c r="C1881" s="76"/>
      <c r="D1881" s="76"/>
      <c r="E1881" s="76"/>
      <c r="F1881" s="76"/>
      <c r="G1881" s="76"/>
      <c r="H1881" s="76"/>
      <c r="I1881" s="76"/>
      <c r="J1881" s="76"/>
      <c r="K1881" s="76"/>
      <c r="L1881" s="76"/>
      <c r="M1881" s="76"/>
      <c r="N1881" s="76"/>
      <c r="O1881" s="76"/>
      <c r="P1881" s="76"/>
      <c r="Q1881" s="76"/>
      <c r="V1881" s="76"/>
      <c r="W1881" s="76"/>
    </row>
    <row r="1882" spans="1:23" x14ac:dyDescent="0.25">
      <c r="A1882" s="76"/>
      <c r="B1882" s="76"/>
      <c r="C1882" s="76"/>
      <c r="D1882" s="76"/>
      <c r="E1882" s="76"/>
      <c r="F1882" s="76"/>
      <c r="G1882" s="76"/>
      <c r="H1882" s="76"/>
      <c r="I1882" s="76"/>
      <c r="J1882" s="76"/>
      <c r="K1882" s="76"/>
      <c r="L1882" s="76"/>
      <c r="M1882" s="76"/>
      <c r="N1882" s="76"/>
      <c r="O1882" s="76"/>
      <c r="P1882" s="76"/>
      <c r="Q1882" s="76"/>
      <c r="V1882" s="76"/>
      <c r="W1882" s="76"/>
    </row>
    <row r="1883" spans="1:23" x14ac:dyDescent="0.25">
      <c r="A1883" s="76"/>
      <c r="B1883" s="76"/>
      <c r="C1883" s="76"/>
      <c r="D1883" s="76"/>
      <c r="E1883" s="76"/>
      <c r="F1883" s="76"/>
      <c r="G1883" s="76"/>
      <c r="H1883" s="76"/>
      <c r="I1883" s="76"/>
      <c r="J1883" s="76"/>
      <c r="K1883" s="76"/>
      <c r="L1883" s="76"/>
      <c r="M1883" s="76"/>
      <c r="N1883" s="76"/>
      <c r="O1883" s="76"/>
      <c r="P1883" s="76"/>
      <c r="Q1883" s="76"/>
      <c r="V1883" s="76"/>
      <c r="W1883" s="76"/>
    </row>
    <row r="1884" spans="1:23" x14ac:dyDescent="0.25">
      <c r="A1884" s="76"/>
      <c r="B1884" s="76"/>
      <c r="C1884" s="76"/>
      <c r="D1884" s="76"/>
      <c r="E1884" s="76"/>
      <c r="F1884" s="76"/>
      <c r="G1884" s="76"/>
      <c r="H1884" s="76"/>
      <c r="I1884" s="76"/>
      <c r="J1884" s="76"/>
      <c r="K1884" s="76"/>
      <c r="L1884" s="76"/>
      <c r="M1884" s="76"/>
      <c r="N1884" s="76"/>
      <c r="O1884" s="76"/>
      <c r="P1884" s="76"/>
      <c r="Q1884" s="76"/>
      <c r="V1884" s="76"/>
      <c r="W1884" s="76"/>
    </row>
    <row r="1885" spans="1:23" x14ac:dyDescent="0.25">
      <c r="A1885" s="76"/>
      <c r="B1885" s="76"/>
      <c r="C1885" s="76"/>
      <c r="D1885" s="76"/>
      <c r="E1885" s="76"/>
      <c r="F1885" s="76"/>
      <c r="G1885" s="76"/>
      <c r="H1885" s="76"/>
      <c r="I1885" s="76"/>
      <c r="J1885" s="76"/>
      <c r="K1885" s="76"/>
      <c r="L1885" s="76"/>
      <c r="M1885" s="76"/>
      <c r="N1885" s="76"/>
      <c r="O1885" s="76"/>
      <c r="P1885" s="76"/>
      <c r="Q1885" s="76"/>
      <c r="V1885" s="76"/>
      <c r="W1885" s="76"/>
    </row>
    <row r="1886" spans="1:23" x14ac:dyDescent="0.25">
      <c r="A1886" s="76"/>
      <c r="B1886" s="76"/>
      <c r="C1886" s="76"/>
      <c r="D1886" s="76"/>
      <c r="E1886" s="76"/>
      <c r="F1886" s="76"/>
      <c r="G1886" s="76"/>
      <c r="H1886" s="76"/>
      <c r="I1886" s="76"/>
      <c r="J1886" s="76"/>
      <c r="K1886" s="76"/>
      <c r="L1886" s="76"/>
      <c r="M1886" s="76"/>
      <c r="N1886" s="76"/>
      <c r="O1886" s="76"/>
      <c r="P1886" s="76"/>
      <c r="Q1886" s="76"/>
      <c r="V1886" s="76"/>
      <c r="W1886" s="76"/>
    </row>
    <row r="1887" spans="1:23" x14ac:dyDescent="0.25">
      <c r="A1887" s="76"/>
      <c r="B1887" s="76"/>
      <c r="C1887" s="76"/>
      <c r="D1887" s="76"/>
      <c r="E1887" s="76"/>
      <c r="F1887" s="76"/>
      <c r="G1887" s="76"/>
      <c r="H1887" s="76"/>
      <c r="I1887" s="76"/>
      <c r="J1887" s="76"/>
      <c r="K1887" s="76"/>
      <c r="L1887" s="76"/>
      <c r="M1887" s="76"/>
      <c r="N1887" s="76"/>
      <c r="O1887" s="76"/>
      <c r="P1887" s="76"/>
      <c r="Q1887" s="76"/>
      <c r="V1887" s="76"/>
      <c r="W1887" s="76"/>
    </row>
    <row r="1888" spans="1:23" x14ac:dyDescent="0.25">
      <c r="A1888" s="76"/>
      <c r="B1888" s="76"/>
      <c r="C1888" s="76"/>
      <c r="D1888" s="76"/>
      <c r="E1888" s="76"/>
      <c r="F1888" s="76"/>
      <c r="G1888" s="76"/>
      <c r="H1888" s="76"/>
      <c r="I1888" s="76"/>
      <c r="J1888" s="76"/>
      <c r="K1888" s="76"/>
      <c r="L1888" s="76"/>
      <c r="M1888" s="76"/>
      <c r="N1888" s="76"/>
      <c r="O1888" s="76"/>
      <c r="P1888" s="76"/>
      <c r="Q1888" s="76"/>
      <c r="V1888" s="76"/>
      <c r="W1888" s="76"/>
    </row>
    <row r="1889" spans="1:23" x14ac:dyDescent="0.25">
      <c r="A1889" s="76"/>
      <c r="B1889" s="76"/>
      <c r="C1889" s="76"/>
      <c r="D1889" s="76"/>
      <c r="E1889" s="76"/>
      <c r="F1889" s="76"/>
      <c r="G1889" s="76"/>
      <c r="H1889" s="76"/>
      <c r="I1889" s="76"/>
      <c r="J1889" s="76"/>
      <c r="K1889" s="76"/>
      <c r="L1889" s="76"/>
      <c r="M1889" s="76"/>
      <c r="N1889" s="76"/>
      <c r="O1889" s="76"/>
      <c r="P1889" s="76"/>
      <c r="Q1889" s="76"/>
      <c r="V1889" s="76"/>
      <c r="W1889" s="76"/>
    </row>
    <row r="1890" spans="1:23" x14ac:dyDescent="0.25">
      <c r="A1890" s="76"/>
      <c r="B1890" s="76"/>
      <c r="C1890" s="76"/>
      <c r="D1890" s="76"/>
      <c r="E1890" s="76"/>
      <c r="F1890" s="76"/>
      <c r="G1890" s="76"/>
      <c r="H1890" s="76"/>
      <c r="I1890" s="76"/>
      <c r="J1890" s="76"/>
      <c r="K1890" s="76"/>
      <c r="L1890" s="76"/>
      <c r="M1890" s="76"/>
      <c r="N1890" s="76"/>
      <c r="O1890" s="76"/>
      <c r="P1890" s="76"/>
      <c r="Q1890" s="76"/>
      <c r="V1890" s="76"/>
      <c r="W1890" s="76"/>
    </row>
    <row r="1891" spans="1:23" x14ac:dyDescent="0.25">
      <c r="A1891" s="76"/>
      <c r="B1891" s="76"/>
      <c r="C1891" s="76"/>
      <c r="D1891" s="76"/>
      <c r="E1891" s="76"/>
      <c r="F1891" s="76"/>
      <c r="G1891" s="76"/>
      <c r="H1891" s="76"/>
      <c r="I1891" s="76"/>
      <c r="J1891" s="76"/>
      <c r="K1891" s="76"/>
      <c r="L1891" s="76"/>
      <c r="M1891" s="76"/>
      <c r="N1891" s="76"/>
      <c r="O1891" s="76"/>
      <c r="P1891" s="76"/>
      <c r="Q1891" s="76"/>
      <c r="V1891" s="76"/>
      <c r="W1891" s="76"/>
    </row>
    <row r="1892" spans="1:23" x14ac:dyDescent="0.25">
      <c r="A1892" s="76"/>
      <c r="B1892" s="76"/>
      <c r="C1892" s="76"/>
      <c r="D1892" s="76"/>
      <c r="E1892" s="76"/>
      <c r="F1892" s="76"/>
      <c r="G1892" s="76"/>
      <c r="H1892" s="76"/>
      <c r="I1892" s="76"/>
      <c r="J1892" s="76"/>
      <c r="K1892" s="76"/>
      <c r="L1892" s="76"/>
      <c r="M1892" s="76"/>
      <c r="N1892" s="76"/>
      <c r="O1892" s="76"/>
      <c r="P1892" s="76"/>
      <c r="Q1892" s="76"/>
      <c r="V1892" s="76"/>
      <c r="W1892" s="76"/>
    </row>
    <row r="1893" spans="1:23" x14ac:dyDescent="0.25">
      <c r="A1893" s="76"/>
      <c r="B1893" s="76"/>
      <c r="C1893" s="76"/>
      <c r="D1893" s="76"/>
      <c r="E1893" s="76"/>
      <c r="F1893" s="76"/>
      <c r="G1893" s="76"/>
      <c r="H1893" s="76"/>
      <c r="I1893" s="76"/>
      <c r="J1893" s="76"/>
      <c r="K1893" s="76"/>
      <c r="L1893" s="76"/>
      <c r="M1893" s="76"/>
      <c r="N1893" s="76"/>
      <c r="O1893" s="76"/>
      <c r="P1893" s="76"/>
      <c r="Q1893" s="76"/>
      <c r="V1893" s="76"/>
      <c r="W1893" s="76"/>
    </row>
    <row r="1894" spans="1:23" x14ac:dyDescent="0.25">
      <c r="A1894" s="76"/>
      <c r="B1894" s="76"/>
      <c r="C1894" s="76"/>
      <c r="D1894" s="76"/>
      <c r="E1894" s="76"/>
      <c r="F1894" s="76"/>
      <c r="G1894" s="76"/>
      <c r="H1894" s="76"/>
      <c r="I1894" s="76"/>
      <c r="J1894" s="76"/>
      <c r="K1894" s="76"/>
      <c r="L1894" s="76"/>
      <c r="M1894" s="76"/>
      <c r="N1894" s="76"/>
      <c r="O1894" s="76"/>
      <c r="P1894" s="76"/>
      <c r="Q1894" s="76"/>
      <c r="V1894" s="76"/>
      <c r="W1894" s="76"/>
    </row>
    <row r="1895" spans="1:23" x14ac:dyDescent="0.25">
      <c r="A1895" s="76"/>
      <c r="B1895" s="76"/>
      <c r="C1895" s="76"/>
      <c r="D1895" s="76"/>
      <c r="E1895" s="76"/>
      <c r="F1895" s="76"/>
      <c r="G1895" s="76"/>
      <c r="H1895" s="76"/>
      <c r="I1895" s="76"/>
      <c r="J1895" s="76"/>
      <c r="K1895" s="76"/>
      <c r="L1895" s="76"/>
      <c r="M1895" s="76"/>
      <c r="N1895" s="76"/>
      <c r="O1895" s="76"/>
      <c r="P1895" s="76"/>
      <c r="Q1895" s="76"/>
      <c r="V1895" s="76"/>
      <c r="W1895" s="76"/>
    </row>
    <row r="1896" spans="1:23" x14ac:dyDescent="0.25">
      <c r="A1896" s="76"/>
      <c r="B1896" s="76"/>
      <c r="C1896" s="76"/>
      <c r="D1896" s="76"/>
      <c r="E1896" s="76"/>
      <c r="F1896" s="76"/>
      <c r="G1896" s="76"/>
      <c r="H1896" s="76"/>
      <c r="I1896" s="76"/>
      <c r="J1896" s="76"/>
      <c r="K1896" s="76"/>
      <c r="L1896" s="76"/>
      <c r="M1896" s="76"/>
      <c r="N1896" s="76"/>
      <c r="O1896" s="76"/>
      <c r="P1896" s="76"/>
      <c r="Q1896" s="76"/>
      <c r="V1896" s="76"/>
      <c r="W1896" s="76"/>
    </row>
    <row r="1897" spans="1:23" x14ac:dyDescent="0.25">
      <c r="A1897" s="76"/>
      <c r="B1897" s="76"/>
      <c r="C1897" s="76"/>
      <c r="D1897" s="76"/>
      <c r="E1897" s="76"/>
      <c r="F1897" s="76"/>
      <c r="G1897" s="76"/>
      <c r="H1897" s="76"/>
      <c r="I1897" s="76"/>
      <c r="J1897" s="76"/>
      <c r="K1897" s="76"/>
      <c r="L1897" s="76"/>
      <c r="M1897" s="76"/>
      <c r="N1897" s="76"/>
      <c r="O1897" s="76"/>
      <c r="P1897" s="76"/>
      <c r="Q1897" s="76"/>
      <c r="V1897" s="76"/>
      <c r="W1897" s="76"/>
    </row>
    <row r="1898" spans="1:23" x14ac:dyDescent="0.25">
      <c r="A1898" s="76"/>
      <c r="B1898" s="76"/>
      <c r="C1898" s="76"/>
      <c r="D1898" s="76"/>
      <c r="E1898" s="76"/>
      <c r="F1898" s="76"/>
      <c r="G1898" s="76"/>
      <c r="H1898" s="76"/>
      <c r="I1898" s="76"/>
      <c r="J1898" s="76"/>
      <c r="K1898" s="76"/>
      <c r="L1898" s="76"/>
      <c r="M1898" s="76"/>
      <c r="N1898" s="76"/>
      <c r="O1898" s="76"/>
      <c r="P1898" s="76"/>
      <c r="Q1898" s="76"/>
      <c r="V1898" s="76"/>
      <c r="W1898" s="76"/>
    </row>
    <row r="1899" spans="1:23" x14ac:dyDescent="0.25">
      <c r="A1899" s="76"/>
      <c r="B1899" s="76"/>
      <c r="C1899" s="76"/>
      <c r="D1899" s="76"/>
      <c r="E1899" s="76"/>
      <c r="F1899" s="76"/>
      <c r="G1899" s="76"/>
      <c r="H1899" s="76"/>
      <c r="I1899" s="76"/>
      <c r="J1899" s="76"/>
      <c r="K1899" s="76"/>
      <c r="L1899" s="76"/>
      <c r="M1899" s="76"/>
      <c r="N1899" s="76"/>
      <c r="O1899" s="76"/>
      <c r="P1899" s="76"/>
      <c r="Q1899" s="76"/>
      <c r="V1899" s="76"/>
      <c r="W1899" s="76"/>
    </row>
    <row r="1900" spans="1:23" x14ac:dyDescent="0.25">
      <c r="A1900" s="76"/>
      <c r="B1900" s="76"/>
      <c r="C1900" s="76"/>
      <c r="D1900" s="76"/>
      <c r="E1900" s="76"/>
      <c r="F1900" s="76"/>
      <c r="G1900" s="76"/>
      <c r="H1900" s="76"/>
      <c r="I1900" s="76"/>
      <c r="J1900" s="76"/>
      <c r="K1900" s="76"/>
      <c r="L1900" s="76"/>
      <c r="M1900" s="76"/>
      <c r="N1900" s="76"/>
      <c r="O1900" s="76"/>
      <c r="P1900" s="76"/>
      <c r="Q1900" s="76"/>
      <c r="V1900" s="76"/>
      <c r="W1900" s="76"/>
    </row>
    <row r="1901" spans="1:23" x14ac:dyDescent="0.25">
      <c r="A1901" s="76"/>
      <c r="B1901" s="76"/>
      <c r="C1901" s="76"/>
      <c r="D1901" s="76"/>
      <c r="E1901" s="76"/>
      <c r="F1901" s="76"/>
      <c r="G1901" s="76"/>
      <c r="H1901" s="76"/>
      <c r="I1901" s="76"/>
      <c r="J1901" s="76"/>
      <c r="K1901" s="76"/>
      <c r="L1901" s="76"/>
      <c r="M1901" s="76"/>
      <c r="N1901" s="76"/>
      <c r="O1901" s="76"/>
      <c r="P1901" s="76"/>
      <c r="Q1901" s="76"/>
      <c r="V1901" s="76"/>
      <c r="W1901" s="76"/>
    </row>
    <row r="1902" spans="1:23" x14ac:dyDescent="0.25">
      <c r="A1902" s="76"/>
      <c r="B1902" s="76"/>
      <c r="C1902" s="76"/>
      <c r="D1902" s="76"/>
      <c r="E1902" s="76"/>
      <c r="F1902" s="76"/>
      <c r="G1902" s="76"/>
      <c r="H1902" s="76"/>
      <c r="I1902" s="76"/>
      <c r="J1902" s="76"/>
      <c r="K1902" s="76"/>
      <c r="L1902" s="76"/>
      <c r="M1902" s="76"/>
      <c r="N1902" s="76"/>
      <c r="O1902" s="76"/>
      <c r="P1902" s="76"/>
      <c r="Q1902" s="76"/>
      <c r="V1902" s="76"/>
      <c r="W1902" s="76"/>
    </row>
    <row r="1903" spans="1:23" x14ac:dyDescent="0.25">
      <c r="A1903" s="76"/>
      <c r="B1903" s="76"/>
      <c r="C1903" s="76"/>
      <c r="D1903" s="76"/>
      <c r="E1903" s="76"/>
      <c r="F1903" s="76"/>
      <c r="G1903" s="76"/>
      <c r="H1903" s="76"/>
      <c r="I1903" s="76"/>
      <c r="J1903" s="76"/>
      <c r="K1903" s="76"/>
      <c r="L1903" s="76"/>
      <c r="M1903" s="76"/>
      <c r="N1903" s="76"/>
      <c r="O1903" s="76"/>
      <c r="P1903" s="76"/>
      <c r="Q1903" s="76"/>
      <c r="V1903" s="76"/>
      <c r="W1903" s="76"/>
    </row>
    <row r="1904" spans="1:23" x14ac:dyDescent="0.25">
      <c r="A1904" s="76"/>
      <c r="B1904" s="76"/>
      <c r="C1904" s="76"/>
      <c r="D1904" s="76"/>
      <c r="E1904" s="76"/>
      <c r="F1904" s="76"/>
      <c r="G1904" s="76"/>
      <c r="H1904" s="76"/>
      <c r="I1904" s="76"/>
      <c r="J1904" s="76"/>
      <c r="K1904" s="76"/>
      <c r="L1904" s="76"/>
      <c r="M1904" s="76"/>
      <c r="N1904" s="76"/>
      <c r="O1904" s="76"/>
      <c r="P1904" s="76"/>
      <c r="Q1904" s="76"/>
      <c r="V1904" s="76"/>
      <c r="W1904" s="76"/>
    </row>
    <row r="1905" spans="1:23" x14ac:dyDescent="0.25">
      <c r="A1905" s="76"/>
      <c r="B1905" s="76"/>
      <c r="C1905" s="76"/>
      <c r="D1905" s="76"/>
      <c r="E1905" s="76"/>
      <c r="F1905" s="76"/>
      <c r="G1905" s="76"/>
      <c r="H1905" s="76"/>
      <c r="I1905" s="76"/>
      <c r="J1905" s="76"/>
      <c r="K1905" s="76"/>
      <c r="L1905" s="76"/>
      <c r="M1905" s="76"/>
      <c r="N1905" s="76"/>
      <c r="O1905" s="76"/>
      <c r="P1905" s="76"/>
      <c r="Q1905" s="76"/>
      <c r="V1905" s="76"/>
      <c r="W1905" s="76"/>
    </row>
    <row r="1906" spans="1:23" x14ac:dyDescent="0.25">
      <c r="A1906" s="76"/>
      <c r="B1906" s="76"/>
      <c r="C1906" s="76"/>
      <c r="D1906" s="76"/>
      <c r="E1906" s="76"/>
      <c r="F1906" s="76"/>
      <c r="G1906" s="76"/>
      <c r="H1906" s="76"/>
      <c r="I1906" s="76"/>
      <c r="J1906" s="76"/>
      <c r="K1906" s="76"/>
      <c r="L1906" s="76"/>
      <c r="M1906" s="76"/>
      <c r="N1906" s="76"/>
      <c r="O1906" s="76"/>
      <c r="P1906" s="76"/>
      <c r="Q1906" s="76"/>
      <c r="V1906" s="76"/>
      <c r="W1906" s="76"/>
    </row>
    <row r="1907" spans="1:23" x14ac:dyDescent="0.25">
      <c r="A1907" s="76"/>
      <c r="B1907" s="76"/>
      <c r="C1907" s="76"/>
      <c r="D1907" s="76"/>
      <c r="E1907" s="76"/>
      <c r="F1907" s="76"/>
      <c r="G1907" s="76"/>
      <c r="H1907" s="76"/>
      <c r="I1907" s="76"/>
      <c r="J1907" s="76"/>
      <c r="K1907" s="76"/>
      <c r="L1907" s="76"/>
      <c r="M1907" s="76"/>
      <c r="N1907" s="76"/>
      <c r="O1907" s="76"/>
      <c r="P1907" s="76"/>
      <c r="Q1907" s="76"/>
      <c r="V1907" s="76"/>
      <c r="W1907" s="76"/>
    </row>
    <row r="1908" spans="1:23" x14ac:dyDescent="0.25">
      <c r="A1908" s="76"/>
      <c r="B1908" s="76"/>
      <c r="C1908" s="76"/>
      <c r="D1908" s="76"/>
      <c r="E1908" s="76"/>
      <c r="F1908" s="76"/>
      <c r="G1908" s="76"/>
      <c r="H1908" s="76"/>
      <c r="I1908" s="76"/>
      <c r="J1908" s="76"/>
      <c r="K1908" s="76"/>
      <c r="L1908" s="76"/>
      <c r="M1908" s="76"/>
      <c r="N1908" s="76"/>
      <c r="O1908" s="76"/>
      <c r="P1908" s="76"/>
      <c r="Q1908" s="76"/>
      <c r="V1908" s="76"/>
      <c r="W1908" s="76"/>
    </row>
    <row r="1909" spans="1:23" x14ac:dyDescent="0.25">
      <c r="A1909" s="76"/>
      <c r="B1909" s="76"/>
      <c r="C1909" s="76"/>
      <c r="D1909" s="76"/>
      <c r="E1909" s="76"/>
      <c r="F1909" s="76"/>
      <c r="G1909" s="76"/>
      <c r="H1909" s="76"/>
      <c r="I1909" s="76"/>
      <c r="J1909" s="76"/>
      <c r="K1909" s="76"/>
      <c r="L1909" s="76"/>
      <c r="M1909" s="76"/>
      <c r="N1909" s="76"/>
      <c r="O1909" s="76"/>
      <c r="P1909" s="76"/>
      <c r="Q1909" s="76"/>
      <c r="V1909" s="76"/>
      <c r="W1909" s="76"/>
    </row>
    <row r="1910" spans="1:23" x14ac:dyDescent="0.25">
      <c r="A1910" s="76"/>
      <c r="B1910" s="76"/>
      <c r="C1910" s="76"/>
      <c r="D1910" s="76"/>
      <c r="E1910" s="76"/>
      <c r="F1910" s="76"/>
      <c r="G1910" s="76"/>
      <c r="H1910" s="76"/>
      <c r="I1910" s="76"/>
      <c r="J1910" s="76"/>
      <c r="K1910" s="76"/>
      <c r="L1910" s="76"/>
      <c r="M1910" s="76"/>
      <c r="N1910" s="76"/>
      <c r="O1910" s="76"/>
      <c r="P1910" s="76"/>
      <c r="Q1910" s="76"/>
      <c r="V1910" s="76"/>
      <c r="W1910" s="76"/>
    </row>
    <row r="1911" spans="1:23" x14ac:dyDescent="0.25">
      <c r="A1911" s="76"/>
      <c r="B1911" s="76"/>
      <c r="C1911" s="76"/>
      <c r="D1911" s="76"/>
      <c r="E1911" s="76"/>
      <c r="F1911" s="76"/>
      <c r="G1911" s="76"/>
      <c r="H1911" s="76"/>
      <c r="I1911" s="76"/>
      <c r="J1911" s="76"/>
      <c r="K1911" s="76"/>
      <c r="L1911" s="76"/>
      <c r="M1911" s="76"/>
      <c r="N1911" s="76"/>
      <c r="O1911" s="76"/>
      <c r="P1911" s="76"/>
      <c r="Q1911" s="76"/>
      <c r="V1911" s="76"/>
      <c r="W1911" s="76"/>
    </row>
    <row r="1912" spans="1:23" x14ac:dyDescent="0.25">
      <c r="A1912" s="76"/>
      <c r="B1912" s="76"/>
      <c r="C1912" s="76"/>
      <c r="D1912" s="76"/>
      <c r="E1912" s="76"/>
      <c r="F1912" s="76"/>
      <c r="G1912" s="76"/>
      <c r="H1912" s="76"/>
      <c r="I1912" s="76"/>
      <c r="J1912" s="76"/>
      <c r="K1912" s="76"/>
      <c r="L1912" s="76"/>
      <c r="M1912" s="76"/>
      <c r="N1912" s="76"/>
      <c r="O1912" s="76"/>
      <c r="P1912" s="76"/>
      <c r="Q1912" s="76"/>
      <c r="V1912" s="76"/>
      <c r="W1912" s="76"/>
    </row>
    <row r="1913" spans="1:23" x14ac:dyDescent="0.25">
      <c r="A1913" s="76"/>
      <c r="B1913" s="76"/>
      <c r="C1913" s="76"/>
      <c r="D1913" s="76"/>
      <c r="E1913" s="76"/>
      <c r="F1913" s="76"/>
      <c r="G1913" s="76"/>
      <c r="H1913" s="76"/>
      <c r="I1913" s="76"/>
      <c r="J1913" s="76"/>
      <c r="K1913" s="76"/>
      <c r="L1913" s="76"/>
      <c r="M1913" s="76"/>
      <c r="N1913" s="76"/>
      <c r="O1913" s="76"/>
      <c r="P1913" s="76"/>
      <c r="Q1913" s="76"/>
      <c r="V1913" s="76"/>
      <c r="W1913" s="76"/>
    </row>
    <row r="1914" spans="1:23" x14ac:dyDescent="0.25">
      <c r="A1914" s="76"/>
      <c r="B1914" s="76"/>
      <c r="C1914" s="76"/>
      <c r="D1914" s="76"/>
      <c r="E1914" s="76"/>
      <c r="F1914" s="76"/>
      <c r="G1914" s="76"/>
      <c r="H1914" s="76"/>
      <c r="I1914" s="76"/>
      <c r="J1914" s="76"/>
      <c r="K1914" s="76"/>
      <c r="L1914" s="76"/>
      <c r="M1914" s="76"/>
      <c r="N1914" s="76"/>
      <c r="O1914" s="76"/>
      <c r="P1914" s="76"/>
      <c r="Q1914" s="76"/>
      <c r="V1914" s="76"/>
      <c r="W1914" s="76"/>
    </row>
    <row r="1915" spans="1:23" x14ac:dyDescent="0.25">
      <c r="A1915" s="76"/>
      <c r="B1915" s="76"/>
      <c r="C1915" s="76"/>
      <c r="D1915" s="76"/>
      <c r="E1915" s="76"/>
      <c r="F1915" s="76"/>
      <c r="G1915" s="76"/>
      <c r="H1915" s="76"/>
      <c r="I1915" s="76"/>
      <c r="J1915" s="76"/>
      <c r="K1915" s="76"/>
      <c r="L1915" s="76"/>
      <c r="M1915" s="76"/>
      <c r="N1915" s="76"/>
      <c r="O1915" s="76"/>
      <c r="P1915" s="76"/>
      <c r="Q1915" s="76"/>
      <c r="V1915" s="76"/>
      <c r="W1915" s="76"/>
    </row>
    <row r="1916" spans="1:23" x14ac:dyDescent="0.25">
      <c r="A1916" s="76"/>
      <c r="B1916" s="76"/>
      <c r="C1916" s="76"/>
      <c r="D1916" s="76"/>
      <c r="E1916" s="76"/>
      <c r="F1916" s="76"/>
      <c r="G1916" s="76"/>
      <c r="H1916" s="76"/>
      <c r="I1916" s="76"/>
      <c r="J1916" s="76"/>
      <c r="K1916" s="76"/>
      <c r="L1916" s="76"/>
      <c r="M1916" s="76"/>
      <c r="N1916" s="76"/>
      <c r="O1916" s="76"/>
      <c r="P1916" s="76"/>
      <c r="Q1916" s="76"/>
      <c r="V1916" s="76"/>
      <c r="W1916" s="76"/>
    </row>
    <row r="1917" spans="1:23" x14ac:dyDescent="0.25">
      <c r="A1917" s="76"/>
      <c r="B1917" s="76"/>
      <c r="C1917" s="76"/>
      <c r="D1917" s="76"/>
      <c r="E1917" s="76"/>
      <c r="F1917" s="76"/>
      <c r="G1917" s="76"/>
      <c r="H1917" s="76"/>
      <c r="I1917" s="76"/>
      <c r="J1917" s="76"/>
      <c r="K1917" s="76"/>
      <c r="L1917" s="76"/>
      <c r="M1917" s="76"/>
      <c r="N1917" s="76"/>
      <c r="O1917" s="76"/>
      <c r="P1917" s="76"/>
      <c r="Q1917" s="76"/>
      <c r="V1917" s="76"/>
      <c r="W1917" s="76"/>
    </row>
    <row r="1918" spans="1:23" x14ac:dyDescent="0.25">
      <c r="A1918" s="76"/>
      <c r="B1918" s="76"/>
      <c r="C1918" s="76"/>
      <c r="D1918" s="76"/>
      <c r="E1918" s="76"/>
      <c r="F1918" s="76"/>
      <c r="G1918" s="76"/>
      <c r="H1918" s="76"/>
      <c r="I1918" s="76"/>
      <c r="J1918" s="76"/>
      <c r="K1918" s="76"/>
      <c r="L1918" s="76"/>
      <c r="M1918" s="76"/>
      <c r="N1918" s="76"/>
      <c r="O1918" s="76"/>
      <c r="P1918" s="76"/>
      <c r="Q1918" s="76"/>
      <c r="V1918" s="76"/>
      <c r="W1918" s="76"/>
    </row>
    <row r="1919" spans="1:23" x14ac:dyDescent="0.25">
      <c r="A1919" s="76"/>
      <c r="B1919" s="76"/>
      <c r="C1919" s="76"/>
      <c r="D1919" s="76"/>
      <c r="E1919" s="76"/>
      <c r="F1919" s="76"/>
      <c r="G1919" s="76"/>
      <c r="H1919" s="76"/>
      <c r="I1919" s="76"/>
      <c r="J1919" s="76"/>
      <c r="K1919" s="76"/>
      <c r="L1919" s="76"/>
      <c r="M1919" s="76"/>
      <c r="N1919" s="76"/>
      <c r="O1919" s="76"/>
      <c r="P1919" s="76"/>
      <c r="Q1919" s="76"/>
      <c r="V1919" s="76"/>
      <c r="W1919" s="76"/>
    </row>
    <row r="1920" spans="1:23" x14ac:dyDescent="0.25">
      <c r="A1920" s="76"/>
      <c r="B1920" s="76"/>
      <c r="C1920" s="76"/>
      <c r="D1920" s="76"/>
      <c r="E1920" s="76"/>
      <c r="F1920" s="76"/>
      <c r="G1920" s="76"/>
      <c r="H1920" s="76"/>
      <c r="I1920" s="76"/>
      <c r="J1920" s="76"/>
      <c r="K1920" s="76"/>
      <c r="L1920" s="76"/>
      <c r="M1920" s="76"/>
      <c r="N1920" s="76"/>
      <c r="O1920" s="76"/>
      <c r="P1920" s="76"/>
      <c r="Q1920" s="76"/>
      <c r="V1920" s="76"/>
      <c r="W1920" s="76"/>
    </row>
    <row r="1921" spans="1:23" x14ac:dyDescent="0.25">
      <c r="A1921" s="76"/>
      <c r="B1921" s="76"/>
      <c r="C1921" s="76"/>
      <c r="D1921" s="76"/>
      <c r="E1921" s="76"/>
      <c r="F1921" s="76"/>
      <c r="G1921" s="76"/>
      <c r="H1921" s="76"/>
      <c r="I1921" s="76"/>
      <c r="J1921" s="76"/>
      <c r="K1921" s="76"/>
      <c r="L1921" s="76"/>
      <c r="M1921" s="76"/>
      <c r="N1921" s="76"/>
      <c r="O1921" s="76"/>
      <c r="P1921" s="76"/>
      <c r="Q1921" s="76"/>
      <c r="V1921" s="76"/>
      <c r="W1921" s="76"/>
    </row>
    <row r="1922" spans="1:23" x14ac:dyDescent="0.25">
      <c r="A1922" s="76"/>
      <c r="B1922" s="76"/>
      <c r="C1922" s="76"/>
      <c r="D1922" s="76"/>
      <c r="E1922" s="76"/>
      <c r="F1922" s="76"/>
      <c r="G1922" s="76"/>
      <c r="H1922" s="76"/>
      <c r="I1922" s="76"/>
      <c r="J1922" s="76"/>
      <c r="K1922" s="76"/>
      <c r="L1922" s="76"/>
      <c r="M1922" s="76"/>
      <c r="N1922" s="76"/>
      <c r="O1922" s="76"/>
      <c r="P1922" s="76"/>
      <c r="Q1922" s="76"/>
      <c r="V1922" s="76"/>
      <c r="W1922" s="76"/>
    </row>
    <row r="1923" spans="1:23" x14ac:dyDescent="0.25">
      <c r="A1923" s="76"/>
      <c r="B1923" s="76"/>
      <c r="C1923" s="76"/>
      <c r="D1923" s="76"/>
      <c r="E1923" s="76"/>
      <c r="F1923" s="76"/>
      <c r="G1923" s="76"/>
      <c r="H1923" s="76"/>
      <c r="I1923" s="76"/>
      <c r="J1923" s="76"/>
      <c r="K1923" s="76"/>
      <c r="L1923" s="76"/>
      <c r="M1923" s="76"/>
      <c r="N1923" s="76"/>
      <c r="O1923" s="76"/>
      <c r="P1923" s="76"/>
      <c r="Q1923" s="76"/>
      <c r="V1923" s="76"/>
      <c r="W1923" s="76"/>
    </row>
    <row r="1924" spans="1:23" x14ac:dyDescent="0.25">
      <c r="A1924" s="76"/>
      <c r="B1924" s="76"/>
      <c r="C1924" s="76"/>
      <c r="D1924" s="76"/>
      <c r="E1924" s="76"/>
      <c r="F1924" s="76"/>
      <c r="G1924" s="76"/>
      <c r="H1924" s="76"/>
      <c r="I1924" s="76"/>
      <c r="J1924" s="76"/>
      <c r="K1924" s="76"/>
      <c r="L1924" s="76"/>
      <c r="M1924" s="76"/>
      <c r="N1924" s="76"/>
      <c r="O1924" s="76"/>
      <c r="P1924" s="76"/>
      <c r="Q1924" s="76"/>
      <c r="V1924" s="76"/>
      <c r="W1924" s="76"/>
    </row>
    <row r="1925" spans="1:23" x14ac:dyDescent="0.25">
      <c r="A1925" s="76"/>
      <c r="B1925" s="76"/>
      <c r="C1925" s="76"/>
      <c r="D1925" s="76"/>
      <c r="E1925" s="76"/>
      <c r="F1925" s="76"/>
      <c r="G1925" s="76"/>
      <c r="H1925" s="76"/>
      <c r="I1925" s="76"/>
      <c r="J1925" s="76"/>
      <c r="K1925" s="76"/>
      <c r="L1925" s="76"/>
      <c r="M1925" s="76"/>
      <c r="N1925" s="76"/>
      <c r="O1925" s="76"/>
      <c r="P1925" s="76"/>
      <c r="Q1925" s="76"/>
      <c r="V1925" s="76"/>
      <c r="W1925" s="76"/>
    </row>
    <row r="1926" spans="1:23" x14ac:dyDescent="0.25">
      <c r="A1926" s="76"/>
      <c r="B1926" s="76"/>
      <c r="C1926" s="76"/>
      <c r="D1926" s="76"/>
      <c r="E1926" s="76"/>
      <c r="F1926" s="76"/>
      <c r="G1926" s="76"/>
      <c r="H1926" s="76"/>
      <c r="I1926" s="76"/>
      <c r="J1926" s="76"/>
      <c r="K1926" s="76"/>
      <c r="L1926" s="76"/>
      <c r="M1926" s="76"/>
      <c r="N1926" s="76"/>
      <c r="O1926" s="76"/>
      <c r="P1926" s="76"/>
      <c r="Q1926" s="76"/>
      <c r="V1926" s="76"/>
      <c r="W1926" s="76"/>
    </row>
    <row r="1927" spans="1:23" x14ac:dyDescent="0.25">
      <c r="A1927" s="76"/>
      <c r="B1927" s="76"/>
      <c r="C1927" s="76"/>
      <c r="D1927" s="76"/>
      <c r="E1927" s="76"/>
      <c r="F1927" s="76"/>
      <c r="G1927" s="76"/>
      <c r="H1927" s="76"/>
      <c r="I1927" s="76"/>
      <c r="J1927" s="76"/>
      <c r="K1927" s="76"/>
      <c r="L1927" s="76"/>
      <c r="M1927" s="76"/>
      <c r="N1927" s="76"/>
      <c r="O1927" s="76"/>
      <c r="P1927" s="76"/>
      <c r="Q1927" s="76"/>
      <c r="V1927" s="76"/>
      <c r="W1927" s="76"/>
    </row>
    <row r="1928" spans="1:23" x14ac:dyDescent="0.25">
      <c r="A1928" s="76"/>
      <c r="B1928" s="76"/>
      <c r="C1928" s="76"/>
      <c r="D1928" s="76"/>
      <c r="E1928" s="76"/>
      <c r="F1928" s="76"/>
      <c r="G1928" s="76"/>
      <c r="H1928" s="76"/>
      <c r="I1928" s="76"/>
      <c r="J1928" s="76"/>
      <c r="K1928" s="76"/>
      <c r="L1928" s="76"/>
      <c r="M1928" s="76"/>
      <c r="N1928" s="76"/>
      <c r="O1928" s="76"/>
      <c r="P1928" s="76"/>
      <c r="Q1928" s="76"/>
      <c r="V1928" s="76"/>
      <c r="W1928" s="76"/>
    </row>
    <row r="1929" spans="1:23" x14ac:dyDescent="0.25">
      <c r="A1929" s="76"/>
      <c r="B1929" s="76"/>
      <c r="C1929" s="76"/>
      <c r="D1929" s="76"/>
      <c r="E1929" s="76"/>
      <c r="F1929" s="76"/>
      <c r="G1929" s="76"/>
      <c r="H1929" s="76"/>
      <c r="I1929" s="76"/>
      <c r="J1929" s="76"/>
      <c r="K1929" s="76"/>
      <c r="L1929" s="76"/>
      <c r="M1929" s="76"/>
      <c r="N1929" s="76"/>
      <c r="O1929" s="76"/>
      <c r="P1929" s="76"/>
      <c r="Q1929" s="76"/>
      <c r="V1929" s="76"/>
      <c r="W1929" s="76"/>
    </row>
    <row r="1930" spans="1:23" x14ac:dyDescent="0.25">
      <c r="A1930" s="76"/>
      <c r="B1930" s="76"/>
      <c r="C1930" s="76"/>
      <c r="D1930" s="76"/>
      <c r="E1930" s="76"/>
      <c r="F1930" s="76"/>
      <c r="G1930" s="76"/>
      <c r="H1930" s="76"/>
      <c r="I1930" s="76"/>
      <c r="J1930" s="76"/>
      <c r="K1930" s="76"/>
      <c r="L1930" s="76"/>
      <c r="M1930" s="76"/>
      <c r="N1930" s="76"/>
      <c r="O1930" s="76"/>
      <c r="P1930" s="76"/>
      <c r="Q1930" s="76"/>
      <c r="V1930" s="76"/>
      <c r="W1930" s="76"/>
    </row>
    <row r="1931" spans="1:23" x14ac:dyDescent="0.25">
      <c r="A1931" s="76"/>
      <c r="B1931" s="76"/>
      <c r="C1931" s="76"/>
      <c r="D1931" s="76"/>
      <c r="E1931" s="76"/>
      <c r="F1931" s="76"/>
      <c r="G1931" s="76"/>
      <c r="H1931" s="76"/>
      <c r="I1931" s="76"/>
      <c r="J1931" s="76"/>
      <c r="K1931" s="76"/>
      <c r="L1931" s="76"/>
      <c r="M1931" s="76"/>
      <c r="N1931" s="76"/>
      <c r="O1931" s="76"/>
      <c r="P1931" s="76"/>
      <c r="Q1931" s="76"/>
      <c r="V1931" s="76"/>
      <c r="W1931" s="76"/>
    </row>
    <row r="1932" spans="1:23" x14ac:dyDescent="0.25">
      <c r="A1932" s="76"/>
      <c r="B1932" s="76"/>
      <c r="C1932" s="76"/>
      <c r="D1932" s="76"/>
      <c r="E1932" s="76"/>
      <c r="F1932" s="76"/>
      <c r="G1932" s="76"/>
      <c r="H1932" s="76"/>
      <c r="I1932" s="76"/>
      <c r="J1932" s="76"/>
      <c r="K1932" s="76"/>
      <c r="L1932" s="76"/>
      <c r="M1932" s="76"/>
      <c r="N1932" s="76"/>
      <c r="O1932" s="76"/>
      <c r="P1932" s="76"/>
      <c r="Q1932" s="76"/>
      <c r="V1932" s="76"/>
      <c r="W1932" s="76"/>
    </row>
    <row r="1933" spans="1:23" x14ac:dyDescent="0.25">
      <c r="A1933" s="76"/>
      <c r="B1933" s="76"/>
      <c r="C1933" s="76"/>
      <c r="D1933" s="76"/>
      <c r="E1933" s="76"/>
      <c r="F1933" s="76"/>
      <c r="G1933" s="76"/>
      <c r="H1933" s="76"/>
      <c r="I1933" s="76"/>
      <c r="J1933" s="76"/>
      <c r="K1933" s="76"/>
      <c r="L1933" s="76"/>
      <c r="M1933" s="76"/>
      <c r="N1933" s="76"/>
      <c r="O1933" s="76"/>
      <c r="P1933" s="76"/>
      <c r="Q1933" s="76"/>
      <c r="V1933" s="76"/>
      <c r="W1933" s="76"/>
    </row>
    <row r="1934" spans="1:23" x14ac:dyDescent="0.25">
      <c r="A1934" s="76"/>
      <c r="B1934" s="76"/>
      <c r="C1934" s="76"/>
      <c r="D1934" s="76"/>
      <c r="E1934" s="76"/>
      <c r="F1934" s="76"/>
      <c r="G1934" s="76"/>
      <c r="H1934" s="76"/>
      <c r="I1934" s="76"/>
      <c r="J1934" s="76"/>
      <c r="K1934" s="76"/>
      <c r="L1934" s="76"/>
      <c r="M1934" s="76"/>
      <c r="N1934" s="76"/>
      <c r="O1934" s="76"/>
      <c r="P1934" s="76"/>
      <c r="Q1934" s="76"/>
      <c r="V1934" s="76"/>
      <c r="W1934" s="76"/>
    </row>
    <row r="1935" spans="1:23" x14ac:dyDescent="0.25">
      <c r="A1935" s="76"/>
      <c r="B1935" s="76"/>
      <c r="C1935" s="76"/>
      <c r="D1935" s="76"/>
      <c r="E1935" s="76"/>
      <c r="F1935" s="76"/>
      <c r="G1935" s="76"/>
      <c r="H1935" s="76"/>
      <c r="I1935" s="76"/>
      <c r="J1935" s="76"/>
      <c r="K1935" s="76"/>
      <c r="L1935" s="76"/>
      <c r="M1935" s="76"/>
      <c r="N1935" s="76"/>
      <c r="O1935" s="76"/>
      <c r="P1935" s="76"/>
      <c r="Q1935" s="76"/>
      <c r="V1935" s="76"/>
      <c r="W1935" s="76"/>
    </row>
    <row r="1936" spans="1:23" x14ac:dyDescent="0.25">
      <c r="A1936" s="76"/>
      <c r="B1936" s="76"/>
      <c r="C1936" s="76"/>
      <c r="D1936" s="76"/>
      <c r="E1936" s="76"/>
      <c r="F1936" s="76"/>
      <c r="G1936" s="76"/>
      <c r="H1936" s="76"/>
      <c r="I1936" s="76"/>
      <c r="J1936" s="76"/>
      <c r="K1936" s="76"/>
      <c r="L1936" s="76"/>
      <c r="M1936" s="76"/>
      <c r="N1936" s="76"/>
      <c r="O1936" s="76"/>
      <c r="P1936" s="76"/>
      <c r="Q1936" s="76"/>
      <c r="V1936" s="76"/>
      <c r="W1936" s="76"/>
    </row>
    <row r="1937" spans="1:23" x14ac:dyDescent="0.25">
      <c r="A1937" s="76"/>
      <c r="B1937" s="76"/>
      <c r="C1937" s="76"/>
      <c r="D1937" s="76"/>
      <c r="E1937" s="76"/>
      <c r="F1937" s="76"/>
      <c r="G1937" s="76"/>
      <c r="H1937" s="76"/>
      <c r="I1937" s="76"/>
      <c r="J1937" s="76"/>
      <c r="K1937" s="76"/>
      <c r="L1937" s="76"/>
      <c r="M1937" s="76"/>
      <c r="N1937" s="76"/>
      <c r="O1937" s="76"/>
      <c r="P1937" s="76"/>
      <c r="Q1937" s="76"/>
      <c r="V1937" s="76"/>
      <c r="W1937" s="76"/>
    </row>
    <row r="1938" spans="1:23" x14ac:dyDescent="0.25">
      <c r="A1938" s="76"/>
      <c r="B1938" s="76"/>
      <c r="C1938" s="76"/>
      <c r="D1938" s="76"/>
      <c r="E1938" s="76"/>
      <c r="F1938" s="76"/>
      <c r="G1938" s="76"/>
      <c r="H1938" s="76"/>
      <c r="I1938" s="76"/>
      <c r="J1938" s="76"/>
      <c r="K1938" s="76"/>
      <c r="L1938" s="76"/>
      <c r="M1938" s="76"/>
      <c r="N1938" s="76"/>
      <c r="O1938" s="76"/>
      <c r="P1938" s="76"/>
      <c r="Q1938" s="76"/>
      <c r="V1938" s="76"/>
      <c r="W1938" s="76"/>
    </row>
    <row r="1939" spans="1:23" x14ac:dyDescent="0.25">
      <c r="A1939" s="76"/>
      <c r="B1939" s="76"/>
      <c r="C1939" s="76"/>
      <c r="D1939" s="76"/>
      <c r="E1939" s="76"/>
      <c r="F1939" s="76"/>
      <c r="G1939" s="76"/>
      <c r="H1939" s="76"/>
      <c r="I1939" s="76"/>
      <c r="J1939" s="76"/>
      <c r="K1939" s="76"/>
      <c r="L1939" s="76"/>
      <c r="M1939" s="76"/>
      <c r="N1939" s="76"/>
      <c r="O1939" s="76"/>
      <c r="P1939" s="76"/>
      <c r="Q1939" s="76"/>
      <c r="V1939" s="76"/>
      <c r="W1939" s="76"/>
    </row>
    <row r="1940" spans="1:23" x14ac:dyDescent="0.25">
      <c r="A1940" s="76"/>
      <c r="B1940" s="76"/>
      <c r="C1940" s="76"/>
      <c r="D1940" s="76"/>
      <c r="E1940" s="76"/>
      <c r="F1940" s="76"/>
      <c r="G1940" s="76"/>
      <c r="H1940" s="76"/>
      <c r="I1940" s="76"/>
      <c r="J1940" s="76"/>
      <c r="K1940" s="76"/>
      <c r="L1940" s="76"/>
      <c r="M1940" s="76"/>
      <c r="N1940" s="76"/>
      <c r="O1940" s="76"/>
      <c r="P1940" s="76"/>
      <c r="Q1940" s="76"/>
      <c r="V1940" s="76"/>
      <c r="W1940" s="76"/>
    </row>
    <row r="1941" spans="1:23" x14ac:dyDescent="0.25">
      <c r="A1941" s="76"/>
      <c r="B1941" s="76"/>
      <c r="C1941" s="76"/>
      <c r="D1941" s="76"/>
      <c r="E1941" s="76"/>
      <c r="F1941" s="76"/>
      <c r="G1941" s="76"/>
      <c r="H1941" s="76"/>
      <c r="I1941" s="76"/>
      <c r="J1941" s="76"/>
      <c r="K1941" s="76"/>
      <c r="L1941" s="76"/>
      <c r="M1941" s="76"/>
      <c r="N1941" s="76"/>
      <c r="O1941" s="76"/>
      <c r="P1941" s="76"/>
      <c r="Q1941" s="76"/>
      <c r="V1941" s="76"/>
      <c r="W1941" s="76"/>
    </row>
    <row r="1942" spans="1:23" x14ac:dyDescent="0.25">
      <c r="A1942" s="76"/>
      <c r="B1942" s="76"/>
      <c r="C1942" s="76"/>
      <c r="D1942" s="76"/>
      <c r="E1942" s="76"/>
      <c r="F1942" s="76"/>
      <c r="G1942" s="76"/>
      <c r="H1942" s="76"/>
      <c r="I1942" s="76"/>
      <c r="J1942" s="76"/>
      <c r="K1942" s="76"/>
      <c r="L1942" s="76"/>
      <c r="M1942" s="76"/>
      <c r="N1942" s="76"/>
      <c r="O1942" s="76"/>
      <c r="P1942" s="76"/>
      <c r="Q1942" s="76"/>
      <c r="V1942" s="76"/>
      <c r="W1942" s="76"/>
    </row>
    <row r="1943" spans="1:23" x14ac:dyDescent="0.25">
      <c r="A1943" s="76"/>
      <c r="B1943" s="76"/>
      <c r="C1943" s="76"/>
      <c r="D1943" s="76"/>
      <c r="E1943" s="76"/>
      <c r="F1943" s="76"/>
      <c r="G1943" s="76"/>
      <c r="H1943" s="76"/>
      <c r="I1943" s="76"/>
      <c r="J1943" s="76"/>
      <c r="K1943" s="76"/>
      <c r="L1943" s="76"/>
      <c r="M1943" s="76"/>
      <c r="N1943" s="76"/>
      <c r="O1943" s="76"/>
      <c r="P1943" s="76"/>
      <c r="Q1943" s="76"/>
      <c r="V1943" s="76"/>
      <c r="W1943" s="76"/>
    </row>
    <row r="1944" spans="1:23" x14ac:dyDescent="0.25">
      <c r="A1944" s="76"/>
      <c r="B1944" s="76"/>
      <c r="C1944" s="76"/>
      <c r="D1944" s="76"/>
      <c r="E1944" s="76"/>
      <c r="F1944" s="76"/>
      <c r="G1944" s="76"/>
      <c r="H1944" s="76"/>
      <c r="I1944" s="76"/>
      <c r="J1944" s="76"/>
      <c r="K1944" s="76"/>
      <c r="L1944" s="76"/>
      <c r="M1944" s="76"/>
      <c r="N1944" s="76"/>
      <c r="O1944" s="76"/>
      <c r="P1944" s="76"/>
      <c r="Q1944" s="76"/>
      <c r="V1944" s="76"/>
      <c r="W1944" s="76"/>
    </row>
    <row r="1945" spans="1:23" x14ac:dyDescent="0.25">
      <c r="A1945" s="76"/>
      <c r="B1945" s="76"/>
      <c r="C1945" s="76"/>
      <c r="D1945" s="76"/>
      <c r="E1945" s="76"/>
      <c r="F1945" s="76"/>
      <c r="G1945" s="76"/>
      <c r="H1945" s="76"/>
      <c r="I1945" s="76"/>
      <c r="J1945" s="76"/>
      <c r="K1945" s="76"/>
      <c r="L1945" s="76"/>
      <c r="M1945" s="76"/>
      <c r="N1945" s="76"/>
      <c r="O1945" s="76"/>
      <c r="P1945" s="76"/>
      <c r="Q1945" s="76"/>
      <c r="V1945" s="76"/>
      <c r="W1945" s="76"/>
    </row>
    <row r="1946" spans="1:23" x14ac:dyDescent="0.25">
      <c r="A1946" s="76"/>
      <c r="B1946" s="76"/>
      <c r="C1946" s="76"/>
      <c r="D1946" s="76"/>
      <c r="E1946" s="76"/>
      <c r="F1946" s="76"/>
      <c r="G1946" s="76"/>
      <c r="H1946" s="76"/>
      <c r="I1946" s="76"/>
      <c r="J1946" s="76"/>
      <c r="K1946" s="76"/>
      <c r="L1946" s="76"/>
      <c r="M1946" s="76"/>
      <c r="N1946" s="76"/>
      <c r="O1946" s="76"/>
      <c r="P1946" s="76"/>
      <c r="Q1946" s="76"/>
      <c r="V1946" s="76"/>
      <c r="W1946" s="76"/>
    </row>
    <row r="1947" spans="1:23" x14ac:dyDescent="0.25">
      <c r="A1947" s="76"/>
      <c r="B1947" s="76"/>
      <c r="C1947" s="76"/>
      <c r="D1947" s="76"/>
      <c r="E1947" s="76"/>
      <c r="F1947" s="76"/>
      <c r="G1947" s="76"/>
      <c r="H1947" s="76"/>
      <c r="I1947" s="76"/>
      <c r="J1947" s="76"/>
      <c r="K1947" s="76"/>
      <c r="L1947" s="76"/>
      <c r="M1947" s="76"/>
      <c r="N1947" s="76"/>
      <c r="O1947" s="76"/>
      <c r="P1947" s="76"/>
      <c r="Q1947" s="76"/>
      <c r="V1947" s="76"/>
      <c r="W1947" s="76"/>
    </row>
    <row r="1948" spans="1:23" x14ac:dyDescent="0.25">
      <c r="A1948" s="76"/>
      <c r="B1948" s="76"/>
      <c r="C1948" s="76"/>
      <c r="D1948" s="76"/>
      <c r="E1948" s="76"/>
      <c r="F1948" s="76"/>
      <c r="G1948" s="76"/>
      <c r="H1948" s="76"/>
      <c r="I1948" s="76"/>
      <c r="J1948" s="76"/>
      <c r="K1948" s="76"/>
      <c r="L1948" s="76"/>
      <c r="M1948" s="76"/>
      <c r="N1948" s="76"/>
      <c r="O1948" s="76"/>
      <c r="P1948" s="76"/>
      <c r="Q1948" s="76"/>
      <c r="V1948" s="76"/>
      <c r="W1948" s="76"/>
    </row>
    <row r="1949" spans="1:23" x14ac:dyDescent="0.25">
      <c r="A1949" s="76"/>
      <c r="B1949" s="76"/>
      <c r="C1949" s="76"/>
      <c r="D1949" s="76"/>
      <c r="E1949" s="76"/>
      <c r="F1949" s="76"/>
      <c r="G1949" s="76"/>
      <c r="H1949" s="76"/>
      <c r="I1949" s="76"/>
      <c r="J1949" s="76"/>
      <c r="K1949" s="76"/>
      <c r="L1949" s="76"/>
      <c r="M1949" s="76"/>
      <c r="N1949" s="76"/>
      <c r="O1949" s="76"/>
      <c r="P1949" s="76"/>
      <c r="Q1949" s="76"/>
      <c r="V1949" s="76"/>
      <c r="W1949" s="76"/>
    </row>
    <row r="1950" spans="1:23" x14ac:dyDescent="0.25">
      <c r="A1950" s="76"/>
      <c r="B1950" s="76"/>
      <c r="C1950" s="76"/>
      <c r="D1950" s="76"/>
      <c r="E1950" s="76"/>
      <c r="F1950" s="76"/>
      <c r="G1950" s="76"/>
      <c r="H1950" s="76"/>
      <c r="I1950" s="76"/>
      <c r="J1950" s="76"/>
      <c r="K1950" s="76"/>
      <c r="L1950" s="76"/>
      <c r="M1950" s="76"/>
      <c r="N1950" s="76"/>
      <c r="O1950" s="76"/>
      <c r="P1950" s="76"/>
      <c r="Q1950" s="76"/>
      <c r="V1950" s="76"/>
      <c r="W1950" s="76"/>
    </row>
    <row r="1951" spans="1:23" x14ac:dyDescent="0.25">
      <c r="A1951" s="76"/>
      <c r="B1951" s="76"/>
      <c r="C1951" s="76"/>
      <c r="D1951" s="76"/>
      <c r="E1951" s="76"/>
      <c r="F1951" s="76"/>
      <c r="G1951" s="76"/>
      <c r="H1951" s="76"/>
      <c r="I1951" s="76"/>
      <c r="J1951" s="76"/>
      <c r="K1951" s="76"/>
      <c r="L1951" s="76"/>
      <c r="M1951" s="76"/>
      <c r="N1951" s="76"/>
      <c r="O1951" s="76"/>
      <c r="P1951" s="76"/>
      <c r="Q1951" s="76"/>
      <c r="V1951" s="76"/>
      <c r="W1951" s="76"/>
    </row>
    <row r="1952" spans="1:23" x14ac:dyDescent="0.25">
      <c r="A1952" s="76"/>
      <c r="B1952" s="76"/>
      <c r="C1952" s="76"/>
      <c r="D1952" s="76"/>
      <c r="E1952" s="76"/>
      <c r="F1952" s="76"/>
      <c r="G1952" s="76"/>
      <c r="H1952" s="76"/>
      <c r="I1952" s="76"/>
      <c r="J1952" s="76"/>
      <c r="K1952" s="76"/>
      <c r="L1952" s="76"/>
      <c r="M1952" s="76"/>
      <c r="N1952" s="76"/>
      <c r="O1952" s="76"/>
      <c r="P1952" s="76"/>
      <c r="Q1952" s="76"/>
      <c r="V1952" s="76"/>
      <c r="W1952" s="76"/>
    </row>
    <row r="1953" spans="1:23" x14ac:dyDescent="0.25">
      <c r="A1953" s="76"/>
      <c r="B1953" s="76"/>
      <c r="C1953" s="76"/>
      <c r="D1953" s="76"/>
      <c r="E1953" s="76"/>
      <c r="F1953" s="76"/>
      <c r="G1953" s="76"/>
      <c r="H1953" s="76"/>
      <c r="I1953" s="76"/>
      <c r="J1953" s="76"/>
      <c r="K1953" s="76"/>
      <c r="L1953" s="76"/>
      <c r="M1953" s="76"/>
      <c r="N1953" s="76"/>
      <c r="O1953" s="76"/>
      <c r="P1953" s="76"/>
      <c r="Q1953" s="76"/>
      <c r="V1953" s="76"/>
      <c r="W1953" s="76"/>
    </row>
    <row r="1954" spans="1:23" x14ac:dyDescent="0.25">
      <c r="A1954" s="76"/>
      <c r="B1954" s="76"/>
      <c r="C1954" s="76"/>
      <c r="D1954" s="76"/>
      <c r="E1954" s="76"/>
      <c r="F1954" s="76"/>
      <c r="G1954" s="76"/>
      <c r="H1954" s="76"/>
      <c r="I1954" s="76"/>
      <c r="J1954" s="76"/>
      <c r="K1954" s="76"/>
      <c r="L1954" s="76"/>
      <c r="M1954" s="76"/>
      <c r="N1954" s="76"/>
      <c r="O1954" s="76"/>
      <c r="P1954" s="76"/>
      <c r="Q1954" s="76"/>
      <c r="V1954" s="76"/>
      <c r="W1954" s="76"/>
    </row>
    <row r="1955" spans="1:23" x14ac:dyDescent="0.25">
      <c r="A1955" s="76"/>
      <c r="B1955" s="76"/>
      <c r="C1955" s="76"/>
      <c r="D1955" s="76"/>
      <c r="E1955" s="76"/>
      <c r="F1955" s="76"/>
      <c r="G1955" s="76"/>
      <c r="H1955" s="76"/>
      <c r="I1955" s="76"/>
      <c r="J1955" s="76"/>
      <c r="K1955" s="76"/>
      <c r="L1955" s="76"/>
      <c r="M1955" s="76"/>
      <c r="N1955" s="76"/>
      <c r="O1955" s="76"/>
      <c r="P1955" s="76"/>
      <c r="Q1955" s="76"/>
      <c r="V1955" s="76"/>
      <c r="W1955" s="76"/>
    </row>
    <row r="1956" spans="1:23" x14ac:dyDescent="0.25">
      <c r="A1956" s="76"/>
      <c r="B1956" s="76"/>
      <c r="C1956" s="76"/>
      <c r="D1956" s="76"/>
      <c r="E1956" s="76"/>
      <c r="F1956" s="76"/>
      <c r="G1956" s="76"/>
      <c r="H1956" s="76"/>
      <c r="I1956" s="76"/>
      <c r="J1956" s="76"/>
      <c r="K1956" s="76"/>
      <c r="L1956" s="76"/>
      <c r="M1956" s="76"/>
      <c r="N1956" s="76"/>
      <c r="O1956" s="76"/>
      <c r="P1956" s="76"/>
      <c r="Q1956" s="76"/>
      <c r="V1956" s="76"/>
      <c r="W1956" s="76"/>
    </row>
    <row r="1957" spans="1:23" x14ac:dyDescent="0.25">
      <c r="A1957" s="76"/>
      <c r="B1957" s="76"/>
      <c r="C1957" s="76"/>
      <c r="D1957" s="76"/>
      <c r="E1957" s="76"/>
      <c r="F1957" s="76"/>
      <c r="G1957" s="76"/>
      <c r="H1957" s="76"/>
      <c r="I1957" s="76"/>
      <c r="J1957" s="76"/>
      <c r="K1957" s="76"/>
      <c r="L1957" s="76"/>
      <c r="M1957" s="76"/>
      <c r="N1957" s="76"/>
      <c r="O1957" s="76"/>
      <c r="P1957" s="76"/>
      <c r="Q1957" s="76"/>
      <c r="V1957" s="76"/>
      <c r="W1957" s="76"/>
    </row>
    <row r="1958" spans="1:23" x14ac:dyDescent="0.25">
      <c r="A1958" s="76"/>
      <c r="B1958" s="76"/>
      <c r="C1958" s="76"/>
      <c r="D1958" s="76"/>
      <c r="E1958" s="76"/>
      <c r="F1958" s="76"/>
      <c r="G1958" s="76"/>
      <c r="H1958" s="76"/>
      <c r="I1958" s="76"/>
      <c r="J1958" s="76"/>
      <c r="K1958" s="76"/>
      <c r="L1958" s="76"/>
      <c r="M1958" s="76"/>
      <c r="N1958" s="76"/>
      <c r="O1958" s="76"/>
      <c r="P1958" s="76"/>
      <c r="Q1958" s="76"/>
      <c r="V1958" s="76"/>
      <c r="W1958" s="76"/>
    </row>
    <row r="1959" spans="1:23" x14ac:dyDescent="0.25">
      <c r="A1959" s="76"/>
      <c r="B1959" s="76"/>
      <c r="C1959" s="76"/>
      <c r="D1959" s="76"/>
      <c r="E1959" s="76"/>
      <c r="F1959" s="76"/>
      <c r="G1959" s="76"/>
      <c r="H1959" s="76"/>
      <c r="I1959" s="76"/>
      <c r="J1959" s="76"/>
      <c r="K1959" s="76"/>
      <c r="L1959" s="76"/>
      <c r="M1959" s="76"/>
      <c r="N1959" s="76"/>
      <c r="O1959" s="76"/>
      <c r="P1959" s="76"/>
      <c r="Q1959" s="76"/>
      <c r="V1959" s="76"/>
      <c r="W1959" s="76"/>
    </row>
    <row r="1960" spans="1:23" x14ac:dyDescent="0.25">
      <c r="A1960" s="76"/>
      <c r="B1960" s="76"/>
      <c r="C1960" s="76"/>
      <c r="D1960" s="76"/>
      <c r="E1960" s="76"/>
      <c r="F1960" s="76"/>
      <c r="G1960" s="76"/>
      <c r="H1960" s="76"/>
      <c r="I1960" s="76"/>
      <c r="J1960" s="76"/>
      <c r="K1960" s="76"/>
      <c r="L1960" s="76"/>
      <c r="M1960" s="76"/>
      <c r="N1960" s="76"/>
      <c r="O1960" s="76"/>
      <c r="P1960" s="76"/>
      <c r="Q1960" s="76"/>
      <c r="V1960" s="76"/>
      <c r="W1960" s="76"/>
    </row>
    <row r="1961" spans="1:23" x14ac:dyDescent="0.25">
      <c r="A1961" s="76"/>
      <c r="B1961" s="76"/>
      <c r="C1961" s="76"/>
      <c r="D1961" s="76"/>
      <c r="E1961" s="76"/>
      <c r="F1961" s="76"/>
      <c r="G1961" s="76"/>
      <c r="H1961" s="76"/>
      <c r="I1961" s="76"/>
      <c r="J1961" s="76"/>
      <c r="K1961" s="76"/>
      <c r="L1961" s="76"/>
      <c r="M1961" s="76"/>
      <c r="N1961" s="76"/>
      <c r="O1961" s="76"/>
      <c r="P1961" s="76"/>
      <c r="Q1961" s="76"/>
      <c r="V1961" s="76"/>
      <c r="W1961" s="76"/>
    </row>
    <row r="1962" spans="1:23" x14ac:dyDescent="0.25">
      <c r="A1962" s="76"/>
      <c r="B1962" s="76"/>
      <c r="C1962" s="76"/>
      <c r="D1962" s="76"/>
      <c r="E1962" s="76"/>
      <c r="F1962" s="76"/>
      <c r="G1962" s="76"/>
      <c r="H1962" s="76"/>
      <c r="I1962" s="76"/>
      <c r="J1962" s="76"/>
      <c r="K1962" s="76"/>
      <c r="L1962" s="76"/>
      <c r="M1962" s="76"/>
      <c r="N1962" s="76"/>
      <c r="O1962" s="76"/>
      <c r="P1962" s="76"/>
      <c r="Q1962" s="76"/>
      <c r="V1962" s="76"/>
      <c r="W1962" s="76"/>
    </row>
    <row r="1963" spans="1:23" x14ac:dyDescent="0.25">
      <c r="A1963" s="76"/>
      <c r="B1963" s="76"/>
      <c r="C1963" s="76"/>
      <c r="D1963" s="76"/>
      <c r="E1963" s="76"/>
      <c r="F1963" s="76"/>
      <c r="G1963" s="76"/>
      <c r="H1963" s="76"/>
      <c r="I1963" s="76"/>
      <c r="J1963" s="76"/>
      <c r="K1963" s="76"/>
      <c r="L1963" s="76"/>
      <c r="M1963" s="76"/>
      <c r="N1963" s="76"/>
      <c r="O1963" s="76"/>
      <c r="P1963" s="76"/>
      <c r="Q1963" s="76"/>
      <c r="V1963" s="76"/>
      <c r="W1963" s="76"/>
    </row>
    <row r="1964" spans="1:23" x14ac:dyDescent="0.25">
      <c r="A1964" s="76"/>
      <c r="B1964" s="76"/>
      <c r="C1964" s="76"/>
      <c r="D1964" s="76"/>
      <c r="E1964" s="76"/>
      <c r="F1964" s="76"/>
      <c r="G1964" s="76"/>
      <c r="H1964" s="76"/>
      <c r="I1964" s="76"/>
      <c r="J1964" s="76"/>
      <c r="K1964" s="76"/>
      <c r="L1964" s="76"/>
      <c r="M1964" s="76"/>
      <c r="N1964" s="76"/>
      <c r="O1964" s="76"/>
      <c r="P1964" s="76"/>
      <c r="Q1964" s="76"/>
      <c r="V1964" s="76"/>
      <c r="W1964" s="76"/>
    </row>
    <row r="1965" spans="1:23" x14ac:dyDescent="0.25">
      <c r="A1965" s="76"/>
      <c r="B1965" s="76"/>
      <c r="C1965" s="76"/>
      <c r="D1965" s="76"/>
      <c r="E1965" s="76"/>
      <c r="F1965" s="76"/>
      <c r="G1965" s="76"/>
      <c r="H1965" s="76"/>
      <c r="I1965" s="76"/>
      <c r="J1965" s="76"/>
      <c r="K1965" s="76"/>
      <c r="L1965" s="76"/>
      <c r="M1965" s="76"/>
      <c r="N1965" s="76"/>
      <c r="O1965" s="76"/>
      <c r="P1965" s="76"/>
      <c r="Q1965" s="76"/>
      <c r="V1965" s="76"/>
      <c r="W1965" s="76"/>
    </row>
    <row r="1966" spans="1:23" x14ac:dyDescent="0.25">
      <c r="A1966" s="76"/>
      <c r="B1966" s="76"/>
      <c r="C1966" s="76"/>
      <c r="D1966" s="76"/>
      <c r="E1966" s="76"/>
      <c r="F1966" s="76"/>
      <c r="G1966" s="76"/>
      <c r="H1966" s="76"/>
      <c r="I1966" s="76"/>
      <c r="J1966" s="76"/>
      <c r="K1966" s="76"/>
      <c r="L1966" s="76"/>
      <c r="M1966" s="76"/>
      <c r="N1966" s="76"/>
      <c r="O1966" s="76"/>
      <c r="P1966" s="76"/>
      <c r="Q1966" s="76"/>
      <c r="V1966" s="76"/>
      <c r="W1966" s="76"/>
    </row>
    <row r="1967" spans="1:23" x14ac:dyDescent="0.25">
      <c r="A1967" s="76"/>
      <c r="B1967" s="76"/>
      <c r="C1967" s="76"/>
      <c r="D1967" s="76"/>
      <c r="E1967" s="76"/>
      <c r="F1967" s="76"/>
      <c r="G1967" s="76"/>
      <c r="H1967" s="76"/>
      <c r="I1967" s="76"/>
      <c r="J1967" s="76"/>
      <c r="K1967" s="76"/>
      <c r="L1967" s="76"/>
      <c r="M1967" s="76"/>
      <c r="N1967" s="76"/>
      <c r="O1967" s="76"/>
      <c r="P1967" s="76"/>
      <c r="Q1967" s="76"/>
      <c r="V1967" s="76"/>
      <c r="W1967" s="76"/>
    </row>
    <row r="1968" spans="1:23" x14ac:dyDescent="0.25">
      <c r="A1968" s="76"/>
      <c r="B1968" s="76"/>
      <c r="C1968" s="76"/>
      <c r="D1968" s="76"/>
      <c r="E1968" s="76"/>
      <c r="F1968" s="76"/>
      <c r="G1968" s="76"/>
      <c r="H1968" s="76"/>
      <c r="I1968" s="76"/>
      <c r="J1968" s="76"/>
      <c r="K1968" s="76"/>
      <c r="L1968" s="76"/>
      <c r="M1968" s="76"/>
      <c r="N1968" s="76"/>
      <c r="O1968" s="76"/>
      <c r="P1968" s="76"/>
      <c r="Q1968" s="76"/>
      <c r="V1968" s="76"/>
      <c r="W1968" s="76"/>
    </row>
    <row r="1969" spans="1:23" x14ac:dyDescent="0.25">
      <c r="A1969" s="76"/>
      <c r="B1969" s="76"/>
      <c r="C1969" s="76"/>
      <c r="D1969" s="76"/>
      <c r="E1969" s="76"/>
      <c r="F1969" s="76"/>
      <c r="G1969" s="76"/>
      <c r="H1969" s="76"/>
      <c r="I1969" s="76"/>
      <c r="J1969" s="76"/>
      <c r="K1969" s="76"/>
      <c r="L1969" s="76"/>
      <c r="M1969" s="76"/>
      <c r="N1969" s="76"/>
      <c r="O1969" s="76"/>
      <c r="P1969" s="76"/>
      <c r="Q1969" s="76"/>
      <c r="V1969" s="76"/>
      <c r="W1969" s="76"/>
    </row>
    <row r="1970" spans="1:23" x14ac:dyDescent="0.25">
      <c r="A1970" s="76"/>
      <c r="B1970" s="76"/>
      <c r="C1970" s="76"/>
      <c r="D1970" s="76"/>
      <c r="E1970" s="76"/>
      <c r="F1970" s="76"/>
      <c r="G1970" s="76"/>
      <c r="H1970" s="76"/>
      <c r="I1970" s="76"/>
      <c r="J1970" s="76"/>
      <c r="K1970" s="76"/>
      <c r="L1970" s="76"/>
      <c r="M1970" s="76"/>
      <c r="N1970" s="76"/>
      <c r="O1970" s="76"/>
      <c r="P1970" s="76"/>
      <c r="Q1970" s="76"/>
      <c r="V1970" s="76"/>
      <c r="W1970" s="76"/>
    </row>
    <row r="1971" spans="1:23" x14ac:dyDescent="0.25">
      <c r="A1971" s="76"/>
      <c r="B1971" s="76"/>
      <c r="C1971" s="76"/>
      <c r="D1971" s="76"/>
      <c r="E1971" s="76"/>
      <c r="F1971" s="76"/>
      <c r="G1971" s="76"/>
      <c r="H1971" s="76"/>
      <c r="I1971" s="76"/>
      <c r="J1971" s="76"/>
      <c r="K1971" s="76"/>
      <c r="L1971" s="76"/>
      <c r="M1971" s="76"/>
      <c r="N1971" s="76"/>
      <c r="O1971" s="76"/>
      <c r="P1971" s="76"/>
      <c r="Q1971" s="76"/>
      <c r="V1971" s="76"/>
      <c r="W1971" s="76"/>
    </row>
    <row r="1972" spans="1:23" x14ac:dyDescent="0.25">
      <c r="A1972" s="76"/>
      <c r="B1972" s="76"/>
      <c r="C1972" s="76"/>
      <c r="D1972" s="76"/>
      <c r="E1972" s="76"/>
      <c r="F1972" s="76"/>
      <c r="G1972" s="76"/>
      <c r="H1972" s="76"/>
      <c r="I1972" s="76"/>
      <c r="J1972" s="76"/>
      <c r="K1972" s="76"/>
      <c r="L1972" s="76"/>
      <c r="M1972" s="76"/>
      <c r="N1972" s="76"/>
      <c r="O1972" s="76"/>
      <c r="P1972" s="76"/>
      <c r="Q1972" s="76"/>
      <c r="V1972" s="76"/>
      <c r="W1972" s="76"/>
    </row>
    <row r="1973" spans="1:23" x14ac:dyDescent="0.25">
      <c r="A1973" s="76"/>
      <c r="B1973" s="76"/>
      <c r="C1973" s="76"/>
      <c r="D1973" s="76"/>
      <c r="E1973" s="76"/>
      <c r="F1973" s="76"/>
      <c r="G1973" s="76"/>
      <c r="H1973" s="76"/>
      <c r="I1973" s="76"/>
      <c r="J1973" s="76"/>
      <c r="K1973" s="76"/>
      <c r="L1973" s="76"/>
      <c r="M1973" s="76"/>
      <c r="N1973" s="76"/>
      <c r="O1973" s="76"/>
      <c r="P1973" s="76"/>
      <c r="Q1973" s="76"/>
      <c r="V1973" s="76"/>
      <c r="W1973" s="76"/>
    </row>
    <row r="1974" spans="1:23" x14ac:dyDescent="0.25">
      <c r="A1974" s="76"/>
      <c r="B1974" s="76"/>
      <c r="C1974" s="76"/>
      <c r="D1974" s="76"/>
      <c r="E1974" s="76"/>
      <c r="F1974" s="76"/>
      <c r="G1974" s="76"/>
      <c r="H1974" s="76"/>
      <c r="I1974" s="76"/>
      <c r="J1974" s="76"/>
      <c r="K1974" s="76"/>
      <c r="L1974" s="76"/>
      <c r="M1974" s="76"/>
      <c r="N1974" s="76"/>
      <c r="O1974" s="76"/>
      <c r="P1974" s="76"/>
      <c r="Q1974" s="76"/>
      <c r="V1974" s="76"/>
      <c r="W1974" s="76"/>
    </row>
    <row r="1975" spans="1:23" x14ac:dyDescent="0.25">
      <c r="A1975" s="76"/>
      <c r="B1975" s="76"/>
      <c r="C1975" s="76"/>
      <c r="D1975" s="76"/>
      <c r="E1975" s="76"/>
      <c r="F1975" s="76"/>
      <c r="G1975" s="76"/>
      <c r="H1975" s="76"/>
      <c r="I1975" s="76"/>
      <c r="J1975" s="76"/>
      <c r="K1975" s="76"/>
      <c r="L1975" s="76"/>
      <c r="M1975" s="76"/>
      <c r="N1975" s="76"/>
      <c r="O1975" s="76"/>
      <c r="P1975" s="76"/>
      <c r="Q1975" s="76"/>
      <c r="V1975" s="76"/>
      <c r="W1975" s="76"/>
    </row>
    <row r="1976" spans="1:23" x14ac:dyDescent="0.25">
      <c r="A1976" s="76"/>
      <c r="B1976" s="76"/>
      <c r="C1976" s="76"/>
      <c r="D1976" s="76"/>
      <c r="E1976" s="76"/>
      <c r="F1976" s="76"/>
      <c r="G1976" s="76"/>
      <c r="H1976" s="76"/>
      <c r="I1976" s="76"/>
      <c r="J1976" s="76"/>
      <c r="K1976" s="76"/>
      <c r="L1976" s="76"/>
      <c r="M1976" s="76"/>
      <c r="N1976" s="76"/>
      <c r="O1976" s="76"/>
      <c r="P1976" s="76"/>
      <c r="Q1976" s="76"/>
      <c r="V1976" s="76"/>
      <c r="W1976" s="76"/>
    </row>
    <row r="1977" spans="1:23" x14ac:dyDescent="0.25">
      <c r="A1977" s="76"/>
      <c r="B1977" s="76"/>
      <c r="C1977" s="76"/>
      <c r="D1977" s="76"/>
      <c r="E1977" s="76"/>
      <c r="F1977" s="76"/>
      <c r="G1977" s="76"/>
      <c r="H1977" s="76"/>
      <c r="I1977" s="76"/>
      <c r="J1977" s="76"/>
      <c r="K1977" s="76"/>
      <c r="L1977" s="76"/>
      <c r="M1977" s="76"/>
      <c r="N1977" s="76"/>
      <c r="O1977" s="76"/>
      <c r="P1977" s="76"/>
      <c r="Q1977" s="76"/>
      <c r="V1977" s="76"/>
      <c r="W1977" s="76"/>
    </row>
    <row r="1978" spans="1:23" x14ac:dyDescent="0.25">
      <c r="A1978" s="76"/>
      <c r="B1978" s="76"/>
      <c r="C1978" s="76"/>
      <c r="D1978" s="76"/>
      <c r="E1978" s="76"/>
      <c r="F1978" s="76"/>
      <c r="G1978" s="76"/>
      <c r="H1978" s="76"/>
      <c r="I1978" s="76"/>
      <c r="J1978" s="76"/>
      <c r="K1978" s="76"/>
      <c r="L1978" s="76"/>
      <c r="M1978" s="76"/>
      <c r="N1978" s="76"/>
      <c r="O1978" s="76"/>
      <c r="P1978" s="76"/>
      <c r="Q1978" s="76"/>
      <c r="V1978" s="76"/>
      <c r="W1978" s="76"/>
    </row>
    <row r="1979" spans="1:23" x14ac:dyDescent="0.25">
      <c r="A1979" s="76"/>
      <c r="B1979" s="76"/>
      <c r="C1979" s="76"/>
      <c r="D1979" s="76"/>
      <c r="E1979" s="76"/>
      <c r="F1979" s="76"/>
      <c r="G1979" s="76"/>
      <c r="H1979" s="76"/>
      <c r="I1979" s="76"/>
      <c r="J1979" s="76"/>
      <c r="K1979" s="76"/>
      <c r="L1979" s="76"/>
      <c r="M1979" s="76"/>
      <c r="N1979" s="76"/>
      <c r="O1979" s="76"/>
      <c r="P1979" s="76"/>
      <c r="Q1979" s="76"/>
      <c r="V1979" s="76"/>
      <c r="W1979" s="76"/>
    </row>
    <row r="1980" spans="1:23" x14ac:dyDescent="0.25">
      <c r="A1980" s="76"/>
      <c r="B1980" s="76"/>
      <c r="C1980" s="76"/>
      <c r="D1980" s="76"/>
      <c r="E1980" s="76"/>
      <c r="F1980" s="76"/>
      <c r="G1980" s="76"/>
      <c r="H1980" s="76"/>
      <c r="I1980" s="76"/>
      <c r="J1980" s="76"/>
      <c r="K1980" s="76"/>
      <c r="L1980" s="76"/>
      <c r="M1980" s="76"/>
      <c r="N1980" s="76"/>
      <c r="O1980" s="76"/>
      <c r="P1980" s="76"/>
      <c r="Q1980" s="76"/>
      <c r="V1980" s="76"/>
      <c r="W1980" s="76"/>
    </row>
    <row r="1981" spans="1:23" x14ac:dyDescent="0.25">
      <c r="A1981" s="76"/>
      <c r="B1981" s="76"/>
      <c r="C1981" s="76"/>
      <c r="D1981" s="76"/>
      <c r="E1981" s="76"/>
      <c r="F1981" s="76"/>
      <c r="G1981" s="76"/>
      <c r="H1981" s="76"/>
      <c r="I1981" s="76"/>
      <c r="J1981" s="76"/>
      <c r="K1981" s="76"/>
      <c r="L1981" s="76"/>
      <c r="M1981" s="76"/>
      <c r="N1981" s="76"/>
      <c r="O1981" s="76"/>
      <c r="P1981" s="76"/>
      <c r="Q1981" s="76"/>
      <c r="V1981" s="76"/>
      <c r="W1981" s="76"/>
    </row>
    <row r="1982" spans="1:23" x14ac:dyDescent="0.25">
      <c r="A1982" s="76"/>
      <c r="B1982" s="76"/>
      <c r="C1982" s="76"/>
      <c r="D1982" s="76"/>
      <c r="E1982" s="76"/>
      <c r="F1982" s="76"/>
      <c r="G1982" s="76"/>
      <c r="H1982" s="76"/>
      <c r="I1982" s="76"/>
      <c r="J1982" s="76"/>
      <c r="K1982" s="76"/>
      <c r="L1982" s="76"/>
      <c r="M1982" s="76"/>
      <c r="N1982" s="76"/>
      <c r="O1982" s="76"/>
      <c r="P1982" s="76"/>
      <c r="Q1982" s="76"/>
      <c r="V1982" s="76"/>
      <c r="W1982" s="76"/>
    </row>
    <row r="1983" spans="1:23" x14ac:dyDescent="0.25">
      <c r="A1983" s="76"/>
      <c r="B1983" s="76"/>
      <c r="C1983" s="76"/>
      <c r="D1983" s="76"/>
      <c r="E1983" s="76"/>
      <c r="F1983" s="76"/>
      <c r="G1983" s="76"/>
      <c r="H1983" s="76"/>
      <c r="I1983" s="76"/>
      <c r="J1983" s="76"/>
      <c r="K1983" s="76"/>
      <c r="L1983" s="76"/>
      <c r="M1983" s="76"/>
      <c r="N1983" s="76"/>
      <c r="O1983" s="76"/>
      <c r="P1983" s="76"/>
      <c r="Q1983" s="76"/>
      <c r="V1983" s="76"/>
      <c r="W1983" s="76"/>
    </row>
    <row r="1984" spans="1:23" x14ac:dyDescent="0.25">
      <c r="A1984" s="76"/>
      <c r="B1984" s="76"/>
      <c r="C1984" s="76"/>
      <c r="D1984" s="76"/>
      <c r="E1984" s="76"/>
      <c r="F1984" s="76"/>
      <c r="G1984" s="76"/>
      <c r="H1984" s="76"/>
      <c r="I1984" s="76"/>
      <c r="J1984" s="76"/>
      <c r="K1984" s="76"/>
      <c r="L1984" s="76"/>
      <c r="M1984" s="76"/>
      <c r="N1984" s="76"/>
      <c r="O1984" s="76"/>
      <c r="P1984" s="76"/>
      <c r="Q1984" s="76"/>
      <c r="V1984" s="76"/>
      <c r="W1984" s="76"/>
    </row>
    <row r="1985" spans="1:23" x14ac:dyDescent="0.25">
      <c r="A1985" s="76"/>
      <c r="B1985" s="76"/>
      <c r="C1985" s="76"/>
      <c r="D1985" s="76"/>
      <c r="E1985" s="76"/>
      <c r="F1985" s="76"/>
      <c r="G1985" s="76"/>
      <c r="H1985" s="76"/>
      <c r="I1985" s="76"/>
      <c r="J1985" s="76"/>
      <c r="K1985" s="76"/>
      <c r="L1985" s="76"/>
      <c r="M1985" s="76"/>
      <c r="N1985" s="76"/>
      <c r="O1985" s="76"/>
      <c r="P1985" s="76"/>
      <c r="Q1985" s="76"/>
      <c r="V1985" s="76"/>
      <c r="W1985" s="76"/>
    </row>
    <row r="1986" spans="1:23" x14ac:dyDescent="0.25">
      <c r="A1986" s="76"/>
      <c r="B1986" s="76"/>
      <c r="C1986" s="76"/>
      <c r="D1986" s="76"/>
      <c r="E1986" s="76"/>
      <c r="F1986" s="76"/>
      <c r="G1986" s="76"/>
      <c r="H1986" s="76"/>
      <c r="I1986" s="76"/>
      <c r="J1986" s="76"/>
      <c r="K1986" s="76"/>
      <c r="L1986" s="76"/>
      <c r="M1986" s="76"/>
      <c r="N1986" s="76"/>
      <c r="O1986" s="76"/>
      <c r="P1986" s="76"/>
      <c r="Q1986" s="76"/>
      <c r="V1986" s="76"/>
      <c r="W1986" s="76"/>
    </row>
    <row r="1987" spans="1:23" x14ac:dyDescent="0.25">
      <c r="A1987" s="76"/>
      <c r="B1987" s="76"/>
      <c r="C1987" s="76"/>
      <c r="D1987" s="76"/>
      <c r="E1987" s="76"/>
      <c r="F1987" s="76"/>
      <c r="G1987" s="76"/>
      <c r="H1987" s="76"/>
      <c r="I1987" s="76"/>
      <c r="J1987" s="76"/>
      <c r="K1987" s="76"/>
      <c r="L1987" s="76"/>
      <c r="M1987" s="76"/>
      <c r="N1987" s="76"/>
      <c r="O1987" s="76"/>
      <c r="P1987" s="76"/>
      <c r="Q1987" s="76"/>
      <c r="V1987" s="76"/>
      <c r="W1987" s="76"/>
    </row>
    <row r="1988" spans="1:23" x14ac:dyDescent="0.25">
      <c r="A1988" s="76"/>
      <c r="B1988" s="76"/>
      <c r="C1988" s="76"/>
      <c r="D1988" s="76"/>
      <c r="E1988" s="76"/>
      <c r="F1988" s="76"/>
      <c r="G1988" s="76"/>
      <c r="H1988" s="76"/>
      <c r="I1988" s="76"/>
      <c r="J1988" s="76"/>
      <c r="K1988" s="76"/>
      <c r="L1988" s="76"/>
      <c r="M1988" s="76"/>
      <c r="N1988" s="76"/>
      <c r="O1988" s="76"/>
      <c r="P1988" s="76"/>
      <c r="Q1988" s="76"/>
      <c r="V1988" s="76"/>
      <c r="W1988" s="76"/>
    </row>
    <row r="1989" spans="1:23" x14ac:dyDescent="0.25">
      <c r="A1989" s="76"/>
      <c r="B1989" s="76"/>
      <c r="C1989" s="76"/>
      <c r="D1989" s="76"/>
      <c r="E1989" s="76"/>
      <c r="F1989" s="76"/>
      <c r="G1989" s="76"/>
      <c r="H1989" s="76"/>
      <c r="I1989" s="76"/>
      <c r="J1989" s="76"/>
      <c r="K1989" s="76"/>
      <c r="L1989" s="76"/>
      <c r="M1989" s="76"/>
      <c r="N1989" s="76"/>
      <c r="O1989" s="76"/>
      <c r="P1989" s="76"/>
      <c r="Q1989" s="76"/>
      <c r="V1989" s="76"/>
      <c r="W1989" s="76"/>
    </row>
    <row r="1990" spans="1:23" x14ac:dyDescent="0.25">
      <c r="A1990" s="76"/>
      <c r="B1990" s="76"/>
      <c r="C1990" s="76"/>
      <c r="D1990" s="76"/>
      <c r="E1990" s="76"/>
      <c r="F1990" s="76"/>
      <c r="G1990" s="76"/>
      <c r="H1990" s="76"/>
      <c r="I1990" s="76"/>
      <c r="J1990" s="76"/>
      <c r="K1990" s="76"/>
      <c r="L1990" s="76"/>
      <c r="M1990" s="76"/>
      <c r="N1990" s="76"/>
      <c r="O1990" s="76"/>
      <c r="P1990" s="76"/>
      <c r="Q1990" s="76"/>
      <c r="V1990" s="76"/>
      <c r="W1990" s="76"/>
    </row>
    <row r="1991" spans="1:23" x14ac:dyDescent="0.25">
      <c r="A1991" s="76"/>
      <c r="B1991" s="76"/>
      <c r="C1991" s="76"/>
      <c r="D1991" s="76"/>
      <c r="E1991" s="76"/>
      <c r="F1991" s="76"/>
      <c r="G1991" s="76"/>
      <c r="H1991" s="76"/>
      <c r="I1991" s="76"/>
      <c r="J1991" s="76"/>
      <c r="K1991" s="76"/>
      <c r="L1991" s="76"/>
      <c r="M1991" s="76"/>
      <c r="N1991" s="76"/>
      <c r="O1991" s="76"/>
      <c r="P1991" s="76"/>
      <c r="Q1991" s="76"/>
      <c r="V1991" s="76"/>
      <c r="W1991" s="76"/>
    </row>
    <row r="1992" spans="1:23" x14ac:dyDescent="0.25">
      <c r="A1992" s="76"/>
      <c r="B1992" s="76"/>
      <c r="C1992" s="76"/>
      <c r="D1992" s="76"/>
      <c r="E1992" s="76"/>
      <c r="F1992" s="76"/>
      <c r="G1992" s="76"/>
      <c r="H1992" s="76"/>
      <c r="I1992" s="76"/>
      <c r="J1992" s="76"/>
      <c r="K1992" s="76"/>
      <c r="L1992" s="76"/>
      <c r="M1992" s="76"/>
      <c r="N1992" s="76"/>
      <c r="O1992" s="76"/>
      <c r="P1992" s="76"/>
      <c r="Q1992" s="76"/>
      <c r="V1992" s="76"/>
      <c r="W1992" s="76"/>
    </row>
    <row r="1993" spans="1:23" x14ac:dyDescent="0.25">
      <c r="A1993" s="76"/>
      <c r="B1993" s="76"/>
      <c r="C1993" s="76"/>
      <c r="D1993" s="76"/>
      <c r="E1993" s="76"/>
      <c r="F1993" s="76"/>
      <c r="G1993" s="76"/>
      <c r="H1993" s="76"/>
      <c r="I1993" s="76"/>
      <c r="J1993" s="76"/>
      <c r="K1993" s="76"/>
      <c r="L1993" s="76"/>
      <c r="M1993" s="76"/>
      <c r="N1993" s="76"/>
      <c r="O1993" s="76"/>
      <c r="P1993" s="76"/>
      <c r="Q1993" s="76"/>
      <c r="V1993" s="76"/>
      <c r="W1993" s="76"/>
    </row>
    <row r="1994" spans="1:23" x14ac:dyDescent="0.25">
      <c r="A1994" s="76"/>
      <c r="B1994" s="76"/>
      <c r="C1994" s="76"/>
      <c r="D1994" s="76"/>
      <c r="E1994" s="76"/>
      <c r="F1994" s="76"/>
      <c r="G1994" s="76"/>
      <c r="H1994" s="76"/>
      <c r="I1994" s="76"/>
      <c r="J1994" s="76"/>
      <c r="K1994" s="76"/>
      <c r="L1994" s="76"/>
      <c r="M1994" s="76"/>
      <c r="N1994" s="76"/>
      <c r="O1994" s="76"/>
      <c r="P1994" s="76"/>
      <c r="Q1994" s="76"/>
      <c r="V1994" s="76"/>
      <c r="W1994" s="76"/>
    </row>
    <row r="1995" spans="1:23" x14ac:dyDescent="0.25">
      <c r="A1995" s="76"/>
      <c r="B1995" s="76"/>
      <c r="C1995" s="76"/>
      <c r="D1995" s="76"/>
      <c r="E1995" s="76"/>
      <c r="F1995" s="76"/>
      <c r="G1995" s="76"/>
      <c r="H1995" s="76"/>
      <c r="I1995" s="76"/>
      <c r="J1995" s="76"/>
      <c r="K1995" s="76"/>
      <c r="L1995" s="76"/>
      <c r="M1995" s="76"/>
      <c r="N1995" s="76"/>
      <c r="O1995" s="76"/>
      <c r="P1995" s="76"/>
      <c r="Q1995" s="76"/>
      <c r="V1995" s="76"/>
      <c r="W1995" s="76"/>
    </row>
    <row r="1996" spans="1:23" x14ac:dyDescent="0.25">
      <c r="A1996" s="76"/>
      <c r="B1996" s="76"/>
      <c r="C1996" s="76"/>
      <c r="D1996" s="76"/>
      <c r="E1996" s="76"/>
      <c r="F1996" s="76"/>
      <c r="G1996" s="76"/>
      <c r="H1996" s="76"/>
      <c r="I1996" s="76"/>
      <c r="J1996" s="76"/>
      <c r="K1996" s="76"/>
      <c r="L1996" s="76"/>
      <c r="M1996" s="76"/>
      <c r="N1996" s="76"/>
      <c r="O1996" s="76"/>
      <c r="P1996" s="76"/>
      <c r="Q1996" s="76"/>
      <c r="V1996" s="76"/>
      <c r="W1996" s="76"/>
    </row>
    <row r="1997" spans="1:23" x14ac:dyDescent="0.25">
      <c r="A1997" s="76"/>
      <c r="B1997" s="76"/>
      <c r="C1997" s="76"/>
      <c r="D1997" s="76"/>
      <c r="E1997" s="76"/>
      <c r="F1997" s="76"/>
      <c r="G1997" s="76"/>
      <c r="H1997" s="76"/>
      <c r="I1997" s="76"/>
      <c r="J1997" s="76"/>
      <c r="K1997" s="76"/>
      <c r="L1997" s="76"/>
      <c r="M1997" s="76"/>
      <c r="N1997" s="76"/>
      <c r="O1997" s="76"/>
      <c r="P1997" s="76"/>
      <c r="Q1997" s="76"/>
      <c r="V1997" s="76"/>
      <c r="W1997" s="76"/>
    </row>
    <row r="1998" spans="1:23" x14ac:dyDescent="0.25">
      <c r="A1998" s="76"/>
      <c r="B1998" s="76"/>
      <c r="C1998" s="76"/>
      <c r="D1998" s="76"/>
      <c r="E1998" s="76"/>
      <c r="F1998" s="76"/>
      <c r="G1998" s="76"/>
      <c r="H1998" s="76"/>
      <c r="I1998" s="76"/>
      <c r="J1998" s="76"/>
      <c r="K1998" s="76"/>
      <c r="L1998" s="76"/>
      <c r="M1998" s="76"/>
      <c r="N1998" s="76"/>
      <c r="O1998" s="76"/>
      <c r="P1998" s="76"/>
      <c r="Q1998" s="76"/>
      <c r="V1998" s="76"/>
      <c r="W1998" s="76"/>
    </row>
    <row r="1999" spans="1:23" x14ac:dyDescent="0.25">
      <c r="A1999" s="76"/>
      <c r="B1999" s="76"/>
      <c r="C1999" s="76"/>
      <c r="D1999" s="76"/>
      <c r="E1999" s="76"/>
      <c r="F1999" s="76"/>
      <c r="G1999" s="76"/>
      <c r="H1999" s="76"/>
      <c r="I1999" s="76"/>
      <c r="J1999" s="76"/>
      <c r="K1999" s="76"/>
      <c r="L1999" s="76"/>
      <c r="M1999" s="76"/>
      <c r="N1999" s="76"/>
      <c r="O1999" s="76"/>
      <c r="P1999" s="76"/>
      <c r="Q1999" s="76"/>
      <c r="V1999" s="76"/>
      <c r="W1999" s="76"/>
    </row>
    <row r="2000" spans="1:23" x14ac:dyDescent="0.25">
      <c r="A2000" s="76"/>
      <c r="B2000" s="76"/>
      <c r="C2000" s="76"/>
      <c r="D2000" s="76"/>
      <c r="E2000" s="76"/>
      <c r="F2000" s="76"/>
      <c r="G2000" s="76"/>
      <c r="H2000" s="76"/>
      <c r="I2000" s="76"/>
      <c r="J2000" s="76"/>
      <c r="K2000" s="76"/>
      <c r="L2000" s="76"/>
      <c r="M2000" s="76"/>
      <c r="N2000" s="76"/>
      <c r="O2000" s="76"/>
      <c r="P2000" s="76"/>
      <c r="Q2000" s="76"/>
      <c r="V2000" s="76"/>
      <c r="W2000" s="76"/>
    </row>
    <row r="2001" spans="1:23" x14ac:dyDescent="0.25">
      <c r="A2001" s="76"/>
      <c r="B2001" s="76"/>
      <c r="C2001" s="76"/>
      <c r="D2001" s="76"/>
      <c r="E2001" s="76"/>
      <c r="F2001" s="76"/>
      <c r="G2001" s="76"/>
      <c r="H2001" s="76"/>
      <c r="I2001" s="76"/>
      <c r="J2001" s="76"/>
      <c r="K2001" s="76"/>
      <c r="L2001" s="76"/>
      <c r="M2001" s="76"/>
      <c r="N2001" s="76"/>
      <c r="O2001" s="76"/>
      <c r="P2001" s="76"/>
      <c r="Q2001" s="76"/>
      <c r="V2001" s="76"/>
      <c r="W2001" s="76"/>
    </row>
    <row r="2002" spans="1:23" x14ac:dyDescent="0.25">
      <c r="A2002" s="76"/>
      <c r="B2002" s="76"/>
      <c r="C2002" s="76"/>
      <c r="D2002" s="76"/>
      <c r="E2002" s="76"/>
      <c r="F2002" s="76"/>
      <c r="G2002" s="76"/>
      <c r="H2002" s="76"/>
      <c r="I2002" s="76"/>
      <c r="J2002" s="76"/>
      <c r="K2002" s="76"/>
      <c r="L2002" s="76"/>
      <c r="M2002" s="76"/>
      <c r="N2002" s="76"/>
      <c r="O2002" s="76"/>
      <c r="P2002" s="76"/>
      <c r="Q2002" s="76"/>
      <c r="V2002" s="76"/>
      <c r="W2002" s="76"/>
    </row>
    <row r="2003" spans="1:23" x14ac:dyDescent="0.25">
      <c r="A2003" s="76"/>
      <c r="B2003" s="76"/>
      <c r="C2003" s="76"/>
      <c r="D2003" s="76"/>
      <c r="E2003" s="76"/>
      <c r="F2003" s="76"/>
      <c r="G2003" s="76"/>
      <c r="H2003" s="76"/>
      <c r="I2003" s="76"/>
      <c r="J2003" s="76"/>
      <c r="K2003" s="76"/>
      <c r="L2003" s="76"/>
      <c r="M2003" s="76"/>
      <c r="N2003" s="76"/>
      <c r="O2003" s="76"/>
      <c r="P2003" s="76"/>
      <c r="Q2003" s="76"/>
      <c r="V2003" s="76"/>
      <c r="W2003" s="76"/>
    </row>
    <row r="2004" spans="1:23" x14ac:dyDescent="0.25">
      <c r="A2004" s="76"/>
      <c r="B2004" s="76"/>
      <c r="C2004" s="76"/>
      <c r="D2004" s="76"/>
      <c r="E2004" s="76"/>
      <c r="F2004" s="76"/>
      <c r="G2004" s="76"/>
      <c r="H2004" s="76"/>
      <c r="I2004" s="76"/>
      <c r="J2004" s="76"/>
      <c r="K2004" s="76"/>
      <c r="L2004" s="76"/>
      <c r="M2004" s="76"/>
      <c r="N2004" s="76"/>
      <c r="O2004" s="76"/>
      <c r="P2004" s="76"/>
      <c r="Q2004" s="76"/>
      <c r="V2004" s="76"/>
      <c r="W2004" s="76"/>
    </row>
    <row r="2005" spans="1:23" x14ac:dyDescent="0.25">
      <c r="A2005" s="76"/>
      <c r="B2005" s="76"/>
      <c r="C2005" s="76"/>
      <c r="D2005" s="76"/>
      <c r="E2005" s="76"/>
      <c r="F2005" s="76"/>
      <c r="G2005" s="76"/>
      <c r="H2005" s="76"/>
      <c r="I2005" s="76"/>
      <c r="J2005" s="76"/>
      <c r="K2005" s="76"/>
      <c r="L2005" s="76"/>
      <c r="M2005" s="76"/>
      <c r="N2005" s="76"/>
      <c r="O2005" s="76"/>
      <c r="P2005" s="76"/>
      <c r="Q2005" s="76"/>
      <c r="V2005" s="76"/>
      <c r="W2005" s="76"/>
    </row>
    <row r="2006" spans="1:23" x14ac:dyDescent="0.25">
      <c r="A2006" s="76"/>
      <c r="B2006" s="76"/>
      <c r="C2006" s="76"/>
      <c r="D2006" s="76"/>
      <c r="E2006" s="76"/>
      <c r="F2006" s="76"/>
      <c r="G2006" s="76"/>
      <c r="H2006" s="76"/>
      <c r="I2006" s="76"/>
      <c r="J2006" s="76"/>
      <c r="K2006" s="76"/>
      <c r="L2006" s="76"/>
      <c r="M2006" s="76"/>
      <c r="N2006" s="76"/>
      <c r="O2006" s="76"/>
      <c r="P2006" s="76"/>
      <c r="Q2006" s="76"/>
      <c r="V2006" s="76"/>
      <c r="W2006" s="76"/>
    </row>
    <row r="2007" spans="1:23" x14ac:dyDescent="0.25">
      <c r="A2007" s="76"/>
      <c r="B2007" s="76"/>
      <c r="C2007" s="76"/>
      <c r="D2007" s="76"/>
      <c r="E2007" s="76"/>
      <c r="F2007" s="76"/>
      <c r="G2007" s="76"/>
      <c r="H2007" s="76"/>
      <c r="I2007" s="76"/>
      <c r="J2007" s="76"/>
      <c r="K2007" s="76"/>
      <c r="L2007" s="76"/>
      <c r="M2007" s="76"/>
      <c r="N2007" s="76"/>
      <c r="O2007" s="76"/>
      <c r="P2007" s="76"/>
      <c r="Q2007" s="76"/>
      <c r="V2007" s="76"/>
      <c r="W2007" s="76"/>
    </row>
    <row r="2008" spans="1:23" x14ac:dyDescent="0.25">
      <c r="A2008" s="76"/>
      <c r="B2008" s="76"/>
      <c r="C2008" s="76"/>
      <c r="D2008" s="76"/>
      <c r="E2008" s="76"/>
      <c r="F2008" s="76"/>
      <c r="G2008" s="76"/>
      <c r="H2008" s="76"/>
      <c r="I2008" s="76"/>
      <c r="J2008" s="76"/>
      <c r="K2008" s="76"/>
      <c r="L2008" s="76"/>
      <c r="M2008" s="76"/>
      <c r="N2008" s="76"/>
      <c r="O2008" s="76"/>
      <c r="P2008" s="76"/>
      <c r="Q2008" s="76"/>
      <c r="V2008" s="76"/>
      <c r="W2008" s="76"/>
    </row>
    <row r="2009" spans="1:23" x14ac:dyDescent="0.25">
      <c r="A2009" s="76"/>
      <c r="B2009" s="76"/>
      <c r="C2009" s="76"/>
      <c r="D2009" s="76"/>
      <c r="E2009" s="76"/>
      <c r="F2009" s="76"/>
      <c r="G2009" s="76"/>
      <c r="H2009" s="76"/>
      <c r="I2009" s="76"/>
      <c r="J2009" s="76"/>
      <c r="K2009" s="76"/>
      <c r="L2009" s="76"/>
      <c r="M2009" s="76"/>
      <c r="N2009" s="76"/>
      <c r="O2009" s="76"/>
      <c r="P2009" s="76"/>
      <c r="Q2009" s="76"/>
      <c r="V2009" s="76"/>
      <c r="W2009" s="76"/>
    </row>
    <row r="2010" spans="1:23" x14ac:dyDescent="0.25">
      <c r="A2010" s="76"/>
      <c r="B2010" s="76"/>
      <c r="C2010" s="76"/>
      <c r="D2010" s="76"/>
      <c r="E2010" s="76"/>
      <c r="F2010" s="76"/>
      <c r="G2010" s="76"/>
      <c r="H2010" s="76"/>
      <c r="I2010" s="76"/>
      <c r="J2010" s="76"/>
      <c r="K2010" s="76"/>
      <c r="L2010" s="76"/>
      <c r="M2010" s="76"/>
      <c r="N2010" s="76"/>
      <c r="O2010" s="76"/>
      <c r="P2010" s="76"/>
      <c r="Q2010" s="76"/>
      <c r="V2010" s="76"/>
      <c r="W2010" s="76"/>
    </row>
    <row r="2011" spans="1:23" x14ac:dyDescent="0.25">
      <c r="A2011" s="76"/>
      <c r="B2011" s="76"/>
      <c r="C2011" s="76"/>
      <c r="D2011" s="76"/>
      <c r="E2011" s="76"/>
      <c r="F2011" s="76"/>
      <c r="G2011" s="76"/>
      <c r="H2011" s="76"/>
      <c r="I2011" s="76"/>
      <c r="J2011" s="76"/>
      <c r="K2011" s="76"/>
      <c r="L2011" s="76"/>
      <c r="M2011" s="76"/>
      <c r="N2011" s="76"/>
      <c r="O2011" s="76"/>
      <c r="P2011" s="76"/>
      <c r="Q2011" s="76"/>
      <c r="V2011" s="76"/>
      <c r="W2011" s="76"/>
    </row>
    <row r="2012" spans="1:23" x14ac:dyDescent="0.25">
      <c r="A2012" s="76"/>
      <c r="B2012" s="76"/>
      <c r="C2012" s="76"/>
      <c r="D2012" s="76"/>
      <c r="E2012" s="76"/>
      <c r="F2012" s="76"/>
      <c r="G2012" s="76"/>
      <c r="H2012" s="76"/>
      <c r="I2012" s="76"/>
      <c r="J2012" s="76"/>
      <c r="K2012" s="76"/>
      <c r="L2012" s="76"/>
      <c r="M2012" s="76"/>
      <c r="N2012" s="76"/>
      <c r="O2012" s="76"/>
      <c r="P2012" s="76"/>
      <c r="Q2012" s="76"/>
      <c r="V2012" s="76"/>
      <c r="W2012" s="76"/>
    </row>
    <row r="2013" spans="1:23" x14ac:dyDescent="0.25">
      <c r="A2013" s="76"/>
      <c r="B2013" s="76"/>
      <c r="C2013" s="76"/>
      <c r="D2013" s="76"/>
      <c r="E2013" s="76"/>
      <c r="F2013" s="76"/>
      <c r="G2013" s="76"/>
      <c r="H2013" s="76"/>
      <c r="I2013" s="76"/>
      <c r="J2013" s="76"/>
      <c r="K2013" s="76"/>
      <c r="L2013" s="76"/>
      <c r="M2013" s="76"/>
      <c r="N2013" s="76"/>
      <c r="O2013" s="76"/>
      <c r="P2013" s="76"/>
      <c r="Q2013" s="76"/>
      <c r="V2013" s="76"/>
      <c r="W2013" s="76"/>
    </row>
    <row r="2014" spans="1:23" x14ac:dyDescent="0.25">
      <c r="A2014" s="76"/>
      <c r="B2014" s="76"/>
      <c r="C2014" s="76"/>
      <c r="D2014" s="76"/>
      <c r="E2014" s="76"/>
      <c r="F2014" s="76"/>
      <c r="G2014" s="76"/>
      <c r="H2014" s="76"/>
      <c r="I2014" s="76"/>
      <c r="J2014" s="76"/>
      <c r="K2014" s="76"/>
      <c r="L2014" s="76"/>
      <c r="M2014" s="76"/>
      <c r="N2014" s="76"/>
      <c r="O2014" s="76"/>
      <c r="P2014" s="76"/>
      <c r="Q2014" s="76"/>
      <c r="V2014" s="76"/>
      <c r="W2014" s="76"/>
    </row>
    <row r="2015" spans="1:23" x14ac:dyDescent="0.25">
      <c r="A2015" s="76"/>
      <c r="B2015" s="76"/>
      <c r="C2015" s="76"/>
      <c r="D2015" s="76"/>
      <c r="E2015" s="76"/>
      <c r="F2015" s="76"/>
      <c r="G2015" s="76"/>
      <c r="H2015" s="76"/>
      <c r="I2015" s="76"/>
      <c r="J2015" s="76"/>
      <c r="K2015" s="76"/>
      <c r="L2015" s="76"/>
      <c r="M2015" s="76"/>
      <c r="N2015" s="76"/>
      <c r="O2015" s="76"/>
      <c r="P2015" s="76"/>
      <c r="Q2015" s="76"/>
      <c r="V2015" s="76"/>
      <c r="W2015" s="76"/>
    </row>
    <row r="2016" spans="1:23" x14ac:dyDescent="0.25">
      <c r="A2016" s="76"/>
      <c r="B2016" s="76"/>
      <c r="C2016" s="76"/>
      <c r="D2016" s="76"/>
      <c r="E2016" s="76"/>
      <c r="F2016" s="76"/>
      <c r="G2016" s="76"/>
      <c r="H2016" s="76"/>
      <c r="I2016" s="76"/>
      <c r="J2016" s="76"/>
      <c r="K2016" s="76"/>
      <c r="L2016" s="76"/>
      <c r="M2016" s="76"/>
      <c r="N2016" s="76"/>
      <c r="O2016" s="76"/>
      <c r="P2016" s="76"/>
      <c r="Q2016" s="76"/>
      <c r="V2016" s="76"/>
      <c r="W2016" s="76"/>
    </row>
    <row r="2017" spans="1:23" x14ac:dyDescent="0.25">
      <c r="A2017" s="76"/>
      <c r="B2017" s="76"/>
      <c r="C2017" s="76"/>
      <c r="D2017" s="76"/>
      <c r="E2017" s="76"/>
      <c r="F2017" s="76"/>
      <c r="G2017" s="76"/>
      <c r="H2017" s="76"/>
      <c r="I2017" s="76"/>
      <c r="J2017" s="76"/>
      <c r="K2017" s="76"/>
      <c r="L2017" s="76"/>
      <c r="M2017" s="76"/>
      <c r="N2017" s="76"/>
      <c r="O2017" s="76"/>
      <c r="P2017" s="76"/>
      <c r="Q2017" s="76"/>
      <c r="V2017" s="76"/>
      <c r="W2017" s="76"/>
    </row>
    <row r="2018" spans="1:23" x14ac:dyDescent="0.25">
      <c r="A2018" s="76"/>
      <c r="B2018" s="76"/>
      <c r="C2018" s="76"/>
      <c r="D2018" s="76"/>
      <c r="E2018" s="76"/>
      <c r="F2018" s="76"/>
      <c r="G2018" s="76"/>
      <c r="H2018" s="76"/>
      <c r="I2018" s="76"/>
      <c r="J2018" s="76"/>
      <c r="K2018" s="76"/>
      <c r="L2018" s="76"/>
      <c r="M2018" s="76"/>
      <c r="N2018" s="76"/>
      <c r="O2018" s="76"/>
      <c r="P2018" s="76"/>
      <c r="Q2018" s="76"/>
      <c r="V2018" s="76"/>
      <c r="W2018" s="76"/>
    </row>
    <row r="2019" spans="1:23" x14ac:dyDescent="0.25">
      <c r="A2019" s="76"/>
      <c r="B2019" s="76"/>
      <c r="C2019" s="76"/>
      <c r="D2019" s="76"/>
      <c r="E2019" s="76"/>
      <c r="F2019" s="76"/>
      <c r="G2019" s="76"/>
      <c r="H2019" s="76"/>
      <c r="I2019" s="76"/>
      <c r="J2019" s="76"/>
      <c r="K2019" s="76"/>
      <c r="L2019" s="76"/>
      <c r="M2019" s="76"/>
      <c r="N2019" s="76"/>
      <c r="O2019" s="76"/>
      <c r="P2019" s="76"/>
      <c r="Q2019" s="76"/>
      <c r="V2019" s="76"/>
      <c r="W2019" s="76"/>
    </row>
    <row r="2020" spans="1:23" x14ac:dyDescent="0.25">
      <c r="A2020" s="76"/>
      <c r="B2020" s="76"/>
      <c r="C2020" s="76"/>
      <c r="D2020" s="76"/>
      <c r="E2020" s="76"/>
      <c r="F2020" s="76"/>
      <c r="G2020" s="76"/>
      <c r="H2020" s="76"/>
      <c r="I2020" s="76"/>
      <c r="J2020" s="76"/>
      <c r="K2020" s="76"/>
      <c r="L2020" s="76"/>
      <c r="M2020" s="76"/>
      <c r="N2020" s="76"/>
      <c r="O2020" s="76"/>
      <c r="P2020" s="76"/>
      <c r="Q2020" s="76"/>
      <c r="V2020" s="76"/>
      <c r="W2020" s="76"/>
    </row>
    <row r="2021" spans="1:23" x14ac:dyDescent="0.25">
      <c r="A2021" s="76"/>
      <c r="B2021" s="76"/>
      <c r="C2021" s="76"/>
      <c r="D2021" s="76"/>
      <c r="E2021" s="76"/>
      <c r="F2021" s="76"/>
      <c r="G2021" s="76"/>
      <c r="H2021" s="76"/>
      <c r="I2021" s="76"/>
      <c r="J2021" s="76"/>
      <c r="K2021" s="76"/>
      <c r="L2021" s="76"/>
      <c r="M2021" s="76"/>
      <c r="N2021" s="76"/>
      <c r="O2021" s="76"/>
      <c r="P2021" s="76"/>
      <c r="Q2021" s="76"/>
      <c r="V2021" s="76"/>
      <c r="W2021" s="76"/>
    </row>
    <row r="2022" spans="1:23" x14ac:dyDescent="0.25">
      <c r="A2022" s="76"/>
      <c r="B2022" s="76"/>
      <c r="C2022" s="76"/>
      <c r="D2022" s="76"/>
      <c r="E2022" s="76"/>
      <c r="F2022" s="76"/>
      <c r="G2022" s="76"/>
      <c r="H2022" s="76"/>
      <c r="I2022" s="76"/>
      <c r="J2022" s="76"/>
      <c r="K2022" s="76"/>
      <c r="L2022" s="76"/>
      <c r="M2022" s="76"/>
      <c r="N2022" s="76"/>
      <c r="O2022" s="76"/>
      <c r="P2022" s="76"/>
      <c r="Q2022" s="76"/>
      <c r="V2022" s="76"/>
      <c r="W2022" s="76"/>
    </row>
    <row r="2023" spans="1:23" x14ac:dyDescent="0.25">
      <c r="A2023" s="76"/>
      <c r="B2023" s="76"/>
      <c r="C2023" s="76"/>
      <c r="D2023" s="76"/>
      <c r="E2023" s="76"/>
      <c r="F2023" s="76"/>
      <c r="G2023" s="76"/>
      <c r="H2023" s="76"/>
      <c r="I2023" s="76"/>
      <c r="J2023" s="76"/>
      <c r="K2023" s="76"/>
      <c r="L2023" s="76"/>
      <c r="M2023" s="76"/>
      <c r="N2023" s="76"/>
      <c r="O2023" s="76"/>
      <c r="P2023" s="76"/>
      <c r="Q2023" s="76"/>
      <c r="V2023" s="76"/>
      <c r="W2023" s="76"/>
    </row>
    <row r="2024" spans="1:23" x14ac:dyDescent="0.25">
      <c r="A2024" s="76"/>
      <c r="B2024" s="76"/>
      <c r="C2024" s="76"/>
      <c r="D2024" s="76"/>
      <c r="E2024" s="76"/>
      <c r="F2024" s="76"/>
      <c r="G2024" s="76"/>
      <c r="H2024" s="76"/>
      <c r="I2024" s="76"/>
      <c r="J2024" s="76"/>
      <c r="K2024" s="76"/>
      <c r="L2024" s="76"/>
      <c r="M2024" s="76"/>
      <c r="N2024" s="76"/>
      <c r="O2024" s="76"/>
      <c r="P2024" s="76"/>
      <c r="Q2024" s="76"/>
      <c r="V2024" s="76"/>
      <c r="W2024" s="76"/>
    </row>
    <row r="2025" spans="1:23" x14ac:dyDescent="0.25">
      <c r="A2025" s="76"/>
      <c r="B2025" s="76"/>
      <c r="C2025" s="76"/>
      <c r="D2025" s="76"/>
      <c r="E2025" s="76"/>
      <c r="F2025" s="76"/>
      <c r="G2025" s="76"/>
      <c r="H2025" s="76"/>
      <c r="I2025" s="76"/>
      <c r="J2025" s="76"/>
      <c r="K2025" s="76"/>
      <c r="L2025" s="76"/>
      <c r="M2025" s="76"/>
      <c r="N2025" s="76"/>
      <c r="O2025" s="76"/>
      <c r="P2025" s="76"/>
      <c r="Q2025" s="76"/>
      <c r="V2025" s="76"/>
      <c r="W2025" s="76"/>
    </row>
    <row r="2026" spans="1:23" x14ac:dyDescent="0.25">
      <c r="A2026" s="76"/>
      <c r="B2026" s="76"/>
      <c r="C2026" s="76"/>
      <c r="D2026" s="76"/>
      <c r="E2026" s="76"/>
      <c r="F2026" s="76"/>
      <c r="G2026" s="76"/>
      <c r="H2026" s="76"/>
      <c r="I2026" s="76"/>
      <c r="J2026" s="76"/>
      <c r="K2026" s="76"/>
      <c r="L2026" s="76"/>
      <c r="M2026" s="76"/>
      <c r="N2026" s="76"/>
      <c r="O2026" s="76"/>
      <c r="P2026" s="76"/>
      <c r="Q2026" s="76"/>
      <c r="V2026" s="76"/>
      <c r="W2026" s="76"/>
    </row>
    <row r="2027" spans="1:23" x14ac:dyDescent="0.25">
      <c r="A2027" s="76"/>
      <c r="B2027" s="76"/>
      <c r="C2027" s="76"/>
      <c r="D2027" s="76"/>
      <c r="E2027" s="76"/>
      <c r="F2027" s="76"/>
      <c r="G2027" s="76"/>
      <c r="H2027" s="76"/>
      <c r="I2027" s="76"/>
      <c r="J2027" s="76"/>
      <c r="K2027" s="76"/>
      <c r="L2027" s="76"/>
      <c r="M2027" s="76"/>
      <c r="N2027" s="76"/>
      <c r="O2027" s="76"/>
      <c r="P2027" s="76"/>
      <c r="Q2027" s="76"/>
      <c r="V2027" s="76"/>
      <c r="W2027" s="76"/>
    </row>
    <row r="2028" spans="1:23" x14ac:dyDescent="0.25">
      <c r="A2028" s="76"/>
      <c r="B2028" s="76"/>
      <c r="C2028" s="76"/>
      <c r="D2028" s="76"/>
      <c r="E2028" s="76"/>
      <c r="F2028" s="76"/>
      <c r="G2028" s="76"/>
      <c r="H2028" s="76"/>
      <c r="I2028" s="76"/>
      <c r="J2028" s="76"/>
      <c r="K2028" s="76"/>
      <c r="L2028" s="76"/>
      <c r="M2028" s="76"/>
      <c r="N2028" s="76"/>
      <c r="O2028" s="76"/>
      <c r="P2028" s="76"/>
      <c r="Q2028" s="76"/>
      <c r="V2028" s="76"/>
      <c r="W2028" s="76"/>
    </row>
    <row r="2029" spans="1:23" x14ac:dyDescent="0.25">
      <c r="A2029" s="76"/>
      <c r="B2029" s="76"/>
      <c r="C2029" s="76"/>
      <c r="D2029" s="76"/>
      <c r="E2029" s="76"/>
      <c r="F2029" s="76"/>
      <c r="G2029" s="76"/>
      <c r="H2029" s="76"/>
      <c r="I2029" s="76"/>
      <c r="J2029" s="76"/>
      <c r="K2029" s="76"/>
      <c r="L2029" s="76"/>
      <c r="M2029" s="76"/>
      <c r="N2029" s="76"/>
      <c r="O2029" s="76"/>
      <c r="P2029" s="76"/>
      <c r="Q2029" s="76"/>
      <c r="V2029" s="76"/>
      <c r="W2029" s="76"/>
    </row>
    <row r="2030" spans="1:23" x14ac:dyDescent="0.25">
      <c r="A2030" s="76"/>
      <c r="B2030" s="76"/>
      <c r="C2030" s="76"/>
      <c r="D2030" s="76"/>
      <c r="E2030" s="76"/>
      <c r="F2030" s="76"/>
      <c r="G2030" s="76"/>
      <c r="H2030" s="76"/>
      <c r="I2030" s="76"/>
      <c r="J2030" s="76"/>
      <c r="K2030" s="76"/>
      <c r="L2030" s="76"/>
      <c r="M2030" s="76"/>
      <c r="N2030" s="76"/>
      <c r="O2030" s="76"/>
      <c r="P2030" s="76"/>
      <c r="Q2030" s="76"/>
      <c r="V2030" s="76"/>
      <c r="W2030" s="76"/>
    </row>
    <row r="2031" spans="1:23" x14ac:dyDescent="0.25">
      <c r="A2031" s="76"/>
      <c r="B2031" s="76"/>
      <c r="C2031" s="76"/>
      <c r="D2031" s="76"/>
      <c r="E2031" s="76"/>
      <c r="F2031" s="76"/>
      <c r="G2031" s="76"/>
      <c r="H2031" s="76"/>
      <c r="I2031" s="76"/>
      <c r="J2031" s="76"/>
      <c r="K2031" s="76"/>
      <c r="L2031" s="76"/>
      <c r="M2031" s="76"/>
      <c r="N2031" s="76"/>
      <c r="O2031" s="76"/>
      <c r="P2031" s="76"/>
      <c r="Q2031" s="76"/>
      <c r="V2031" s="76"/>
      <c r="W2031" s="76"/>
    </row>
    <row r="2032" spans="1:23" x14ac:dyDescent="0.25">
      <c r="A2032" s="76"/>
      <c r="B2032" s="76"/>
      <c r="C2032" s="76"/>
      <c r="D2032" s="76"/>
      <c r="E2032" s="76"/>
      <c r="F2032" s="76"/>
      <c r="G2032" s="76"/>
      <c r="H2032" s="76"/>
      <c r="I2032" s="76"/>
      <c r="J2032" s="76"/>
      <c r="K2032" s="76"/>
      <c r="L2032" s="76"/>
      <c r="M2032" s="76"/>
      <c r="N2032" s="76"/>
      <c r="O2032" s="76"/>
      <c r="P2032" s="76"/>
      <c r="Q2032" s="76"/>
      <c r="V2032" s="76"/>
      <c r="W2032" s="76"/>
    </row>
    <row r="2033" spans="1:23" x14ac:dyDescent="0.25">
      <c r="A2033" s="76"/>
      <c r="B2033" s="76"/>
      <c r="C2033" s="76"/>
      <c r="D2033" s="76"/>
      <c r="E2033" s="76"/>
      <c r="F2033" s="76"/>
      <c r="G2033" s="76"/>
      <c r="H2033" s="76"/>
      <c r="I2033" s="76"/>
      <c r="J2033" s="76"/>
      <c r="K2033" s="76"/>
      <c r="L2033" s="76"/>
      <c r="M2033" s="76"/>
      <c r="N2033" s="76"/>
      <c r="O2033" s="76"/>
      <c r="P2033" s="76"/>
      <c r="Q2033" s="76"/>
      <c r="V2033" s="76"/>
      <c r="W2033" s="76"/>
    </row>
    <row r="2034" spans="1:23" x14ac:dyDescent="0.25">
      <c r="A2034" s="76"/>
      <c r="B2034" s="76"/>
      <c r="C2034" s="76"/>
      <c r="D2034" s="76"/>
      <c r="E2034" s="76"/>
      <c r="F2034" s="76"/>
      <c r="G2034" s="76"/>
      <c r="H2034" s="76"/>
      <c r="I2034" s="76"/>
      <c r="J2034" s="76"/>
      <c r="K2034" s="76"/>
      <c r="L2034" s="76"/>
      <c r="M2034" s="76"/>
      <c r="N2034" s="76"/>
      <c r="O2034" s="76"/>
      <c r="P2034" s="76"/>
      <c r="Q2034" s="76"/>
      <c r="V2034" s="76"/>
      <c r="W2034" s="76"/>
    </row>
    <row r="2035" spans="1:23" x14ac:dyDescent="0.25">
      <c r="A2035" s="76"/>
      <c r="B2035" s="76"/>
      <c r="C2035" s="76"/>
      <c r="D2035" s="76"/>
      <c r="E2035" s="76"/>
      <c r="F2035" s="76"/>
      <c r="G2035" s="76"/>
      <c r="H2035" s="76"/>
      <c r="I2035" s="76"/>
      <c r="J2035" s="76"/>
      <c r="K2035" s="76"/>
      <c r="L2035" s="76"/>
      <c r="M2035" s="76"/>
      <c r="N2035" s="76"/>
      <c r="O2035" s="76"/>
      <c r="P2035" s="76"/>
      <c r="Q2035" s="76"/>
      <c r="V2035" s="76"/>
      <c r="W2035" s="76"/>
    </row>
    <row r="2036" spans="1:23" x14ac:dyDescent="0.25">
      <c r="A2036" s="76"/>
      <c r="B2036" s="76"/>
      <c r="C2036" s="76"/>
      <c r="D2036" s="76"/>
      <c r="E2036" s="76"/>
      <c r="F2036" s="76"/>
      <c r="G2036" s="76"/>
      <c r="H2036" s="76"/>
      <c r="I2036" s="76"/>
      <c r="J2036" s="76"/>
      <c r="K2036" s="76"/>
      <c r="L2036" s="76"/>
      <c r="M2036" s="76"/>
      <c r="N2036" s="76"/>
      <c r="O2036" s="76"/>
      <c r="P2036" s="76"/>
      <c r="Q2036" s="76"/>
      <c r="V2036" s="76"/>
      <c r="W2036" s="76"/>
    </row>
    <row r="2037" spans="1:23" x14ac:dyDescent="0.25">
      <c r="A2037" s="76"/>
      <c r="B2037" s="76"/>
      <c r="C2037" s="76"/>
      <c r="D2037" s="76"/>
      <c r="E2037" s="76"/>
      <c r="F2037" s="76"/>
      <c r="G2037" s="76"/>
      <c r="H2037" s="76"/>
      <c r="I2037" s="76"/>
      <c r="J2037" s="76"/>
      <c r="K2037" s="76"/>
      <c r="L2037" s="76"/>
      <c r="M2037" s="76"/>
      <c r="N2037" s="76"/>
      <c r="O2037" s="76"/>
      <c r="P2037" s="76"/>
      <c r="Q2037" s="76"/>
      <c r="V2037" s="76"/>
      <c r="W2037" s="76"/>
    </row>
    <row r="2038" spans="1:23" x14ac:dyDescent="0.25">
      <c r="A2038" s="76"/>
      <c r="B2038" s="76"/>
      <c r="C2038" s="76"/>
      <c r="D2038" s="76"/>
      <c r="E2038" s="76"/>
      <c r="F2038" s="76"/>
      <c r="G2038" s="76"/>
      <c r="H2038" s="76"/>
      <c r="I2038" s="76"/>
      <c r="J2038" s="76"/>
      <c r="K2038" s="76"/>
      <c r="L2038" s="76"/>
      <c r="M2038" s="76"/>
      <c r="N2038" s="76"/>
      <c r="O2038" s="76"/>
      <c r="P2038" s="76"/>
      <c r="Q2038" s="76"/>
      <c r="V2038" s="76"/>
      <c r="W2038" s="76"/>
    </row>
    <row r="2039" spans="1:23" x14ac:dyDescent="0.25">
      <c r="A2039" s="76"/>
      <c r="B2039" s="76"/>
      <c r="C2039" s="76"/>
      <c r="D2039" s="76"/>
      <c r="E2039" s="76"/>
      <c r="F2039" s="76"/>
      <c r="G2039" s="76"/>
      <c r="H2039" s="76"/>
      <c r="I2039" s="76"/>
      <c r="J2039" s="76"/>
      <c r="K2039" s="76"/>
      <c r="L2039" s="76"/>
      <c r="M2039" s="76"/>
      <c r="N2039" s="76"/>
      <c r="O2039" s="76"/>
      <c r="P2039" s="76"/>
      <c r="Q2039" s="76"/>
      <c r="V2039" s="76"/>
      <c r="W2039" s="76"/>
    </row>
    <row r="2040" spans="1:23" x14ac:dyDescent="0.25">
      <c r="A2040" s="76"/>
      <c r="B2040" s="76"/>
      <c r="C2040" s="76"/>
      <c r="D2040" s="76"/>
      <c r="E2040" s="76"/>
      <c r="F2040" s="76"/>
      <c r="G2040" s="76"/>
      <c r="H2040" s="76"/>
      <c r="I2040" s="76"/>
      <c r="J2040" s="76"/>
      <c r="K2040" s="76"/>
      <c r="L2040" s="76"/>
      <c r="M2040" s="76"/>
      <c r="N2040" s="76"/>
      <c r="O2040" s="76"/>
      <c r="P2040" s="76"/>
      <c r="Q2040" s="76"/>
      <c r="V2040" s="76"/>
      <c r="W2040" s="76"/>
    </row>
    <row r="2041" spans="1:23" x14ac:dyDescent="0.25">
      <c r="A2041" s="76"/>
      <c r="B2041" s="76"/>
      <c r="C2041" s="76"/>
      <c r="D2041" s="76"/>
      <c r="E2041" s="76"/>
      <c r="F2041" s="76"/>
      <c r="G2041" s="76"/>
      <c r="H2041" s="76"/>
      <c r="I2041" s="76"/>
      <c r="J2041" s="76"/>
      <c r="K2041" s="76"/>
      <c r="L2041" s="76"/>
      <c r="M2041" s="76"/>
      <c r="N2041" s="76"/>
      <c r="O2041" s="76"/>
      <c r="P2041" s="76"/>
      <c r="Q2041" s="76"/>
      <c r="V2041" s="76"/>
      <c r="W2041" s="76"/>
    </row>
    <row r="2042" spans="1:23" x14ac:dyDescent="0.25">
      <c r="A2042" s="76"/>
      <c r="B2042" s="76"/>
      <c r="C2042" s="76"/>
      <c r="D2042" s="76"/>
      <c r="E2042" s="76"/>
      <c r="F2042" s="76"/>
      <c r="G2042" s="76"/>
      <c r="H2042" s="76"/>
      <c r="I2042" s="76"/>
      <c r="J2042" s="76"/>
      <c r="K2042" s="76"/>
      <c r="L2042" s="76"/>
      <c r="M2042" s="76"/>
      <c r="N2042" s="76"/>
      <c r="O2042" s="76"/>
      <c r="P2042" s="76"/>
      <c r="Q2042" s="76"/>
      <c r="V2042" s="76"/>
      <c r="W2042" s="76"/>
    </row>
    <row r="2043" spans="1:23" x14ac:dyDescent="0.25">
      <c r="A2043" s="76"/>
      <c r="B2043" s="76"/>
      <c r="C2043" s="76"/>
      <c r="D2043" s="76"/>
      <c r="E2043" s="76"/>
      <c r="F2043" s="76"/>
      <c r="G2043" s="76"/>
      <c r="H2043" s="76"/>
      <c r="I2043" s="76"/>
      <c r="J2043" s="76"/>
      <c r="K2043" s="76"/>
      <c r="L2043" s="76"/>
      <c r="M2043" s="76"/>
      <c r="N2043" s="76"/>
      <c r="O2043" s="76"/>
      <c r="P2043" s="76"/>
      <c r="Q2043" s="76"/>
      <c r="V2043" s="76"/>
      <c r="W2043" s="76"/>
    </row>
    <row r="2044" spans="1:23" x14ac:dyDescent="0.25">
      <c r="A2044" s="76"/>
      <c r="B2044" s="76"/>
      <c r="C2044" s="76"/>
      <c r="D2044" s="76"/>
      <c r="E2044" s="76"/>
      <c r="F2044" s="76"/>
      <c r="G2044" s="76"/>
      <c r="H2044" s="76"/>
      <c r="I2044" s="76"/>
      <c r="J2044" s="76"/>
      <c r="K2044" s="76"/>
      <c r="L2044" s="76"/>
      <c r="M2044" s="76"/>
      <c r="N2044" s="76"/>
      <c r="O2044" s="76"/>
      <c r="P2044" s="76"/>
      <c r="Q2044" s="76"/>
      <c r="V2044" s="76"/>
      <c r="W2044" s="76"/>
    </row>
    <row r="2045" spans="1:23" x14ac:dyDescent="0.25">
      <c r="A2045" s="76"/>
      <c r="B2045" s="76"/>
      <c r="C2045" s="76"/>
      <c r="D2045" s="76"/>
      <c r="E2045" s="76"/>
      <c r="F2045" s="76"/>
      <c r="G2045" s="76"/>
      <c r="H2045" s="76"/>
      <c r="I2045" s="76"/>
      <c r="J2045" s="76"/>
      <c r="K2045" s="76"/>
      <c r="L2045" s="76"/>
      <c r="M2045" s="76"/>
      <c r="N2045" s="76"/>
      <c r="O2045" s="76"/>
      <c r="P2045" s="76"/>
      <c r="Q2045" s="76"/>
      <c r="V2045" s="76"/>
      <c r="W2045" s="76"/>
    </row>
    <row r="2046" spans="1:23" x14ac:dyDescent="0.25">
      <c r="A2046" s="76"/>
      <c r="B2046" s="76"/>
      <c r="C2046" s="76"/>
      <c r="D2046" s="76"/>
      <c r="E2046" s="76"/>
      <c r="F2046" s="76"/>
      <c r="G2046" s="76"/>
      <c r="H2046" s="76"/>
      <c r="I2046" s="76"/>
      <c r="J2046" s="76"/>
      <c r="K2046" s="76"/>
      <c r="L2046" s="76"/>
      <c r="M2046" s="76"/>
      <c r="N2046" s="76"/>
      <c r="O2046" s="76"/>
      <c r="P2046" s="76"/>
      <c r="Q2046" s="76"/>
      <c r="V2046" s="76"/>
      <c r="W2046" s="76"/>
    </row>
    <row r="2047" spans="1:23" x14ac:dyDescent="0.25">
      <c r="A2047" s="76"/>
      <c r="B2047" s="76"/>
      <c r="C2047" s="76"/>
      <c r="D2047" s="76"/>
      <c r="E2047" s="76"/>
      <c r="F2047" s="76"/>
      <c r="G2047" s="76"/>
      <c r="H2047" s="76"/>
      <c r="I2047" s="76"/>
      <c r="J2047" s="76"/>
      <c r="K2047" s="76"/>
      <c r="L2047" s="76"/>
      <c r="M2047" s="76"/>
      <c r="N2047" s="76"/>
      <c r="O2047" s="76"/>
      <c r="P2047" s="76"/>
      <c r="Q2047" s="76"/>
      <c r="V2047" s="76"/>
      <c r="W2047" s="76"/>
    </row>
    <row r="2048" spans="1:23" x14ac:dyDescent="0.25">
      <c r="A2048" s="76"/>
      <c r="B2048" s="76"/>
      <c r="C2048" s="76"/>
      <c r="D2048" s="76"/>
      <c r="E2048" s="76"/>
      <c r="F2048" s="76"/>
      <c r="G2048" s="76"/>
      <c r="H2048" s="76"/>
      <c r="I2048" s="76"/>
      <c r="J2048" s="76"/>
      <c r="K2048" s="76"/>
      <c r="L2048" s="76"/>
      <c r="M2048" s="76"/>
      <c r="N2048" s="76"/>
      <c r="O2048" s="76"/>
      <c r="P2048" s="76"/>
      <c r="Q2048" s="76"/>
      <c r="V2048" s="76"/>
      <c r="W2048" s="76"/>
    </row>
    <row r="2049" spans="1:23" x14ac:dyDescent="0.25">
      <c r="A2049" s="76"/>
      <c r="B2049" s="76"/>
      <c r="C2049" s="76"/>
      <c r="D2049" s="76"/>
      <c r="E2049" s="76"/>
      <c r="F2049" s="76"/>
      <c r="G2049" s="76"/>
      <c r="H2049" s="76"/>
      <c r="I2049" s="76"/>
      <c r="J2049" s="76"/>
      <c r="K2049" s="76"/>
      <c r="L2049" s="76"/>
      <c r="M2049" s="76"/>
      <c r="N2049" s="76"/>
      <c r="O2049" s="76"/>
      <c r="P2049" s="76"/>
      <c r="Q2049" s="76"/>
      <c r="V2049" s="76"/>
      <c r="W2049" s="76"/>
    </row>
    <row r="2050" spans="1:23" x14ac:dyDescent="0.25">
      <c r="A2050" s="76"/>
      <c r="B2050" s="76"/>
      <c r="C2050" s="76"/>
      <c r="D2050" s="76"/>
      <c r="E2050" s="76"/>
      <c r="F2050" s="76"/>
      <c r="G2050" s="76"/>
      <c r="H2050" s="76"/>
      <c r="I2050" s="76"/>
      <c r="J2050" s="76"/>
      <c r="K2050" s="76"/>
      <c r="L2050" s="76"/>
      <c r="M2050" s="76"/>
      <c r="N2050" s="76"/>
      <c r="O2050" s="76"/>
      <c r="P2050" s="76"/>
      <c r="Q2050" s="76"/>
      <c r="V2050" s="76"/>
      <c r="W2050" s="76"/>
    </row>
    <row r="2051" spans="1:23" x14ac:dyDescent="0.25">
      <c r="A2051" s="76"/>
      <c r="B2051" s="76"/>
      <c r="C2051" s="76"/>
      <c r="D2051" s="76"/>
      <c r="E2051" s="76"/>
      <c r="F2051" s="76"/>
      <c r="G2051" s="76"/>
      <c r="H2051" s="76"/>
      <c r="I2051" s="76"/>
      <c r="J2051" s="76"/>
      <c r="K2051" s="76"/>
      <c r="L2051" s="76"/>
      <c r="M2051" s="76"/>
      <c r="N2051" s="76"/>
      <c r="O2051" s="76"/>
      <c r="P2051" s="76"/>
      <c r="Q2051" s="76"/>
      <c r="V2051" s="76"/>
      <c r="W2051" s="76"/>
    </row>
    <row r="2052" spans="1:23" x14ac:dyDescent="0.25">
      <c r="A2052" s="76"/>
      <c r="B2052" s="76"/>
      <c r="C2052" s="76"/>
      <c r="D2052" s="76"/>
      <c r="E2052" s="76"/>
      <c r="F2052" s="76"/>
      <c r="G2052" s="76"/>
      <c r="H2052" s="76"/>
      <c r="I2052" s="76"/>
      <c r="J2052" s="76"/>
      <c r="K2052" s="76"/>
      <c r="L2052" s="76"/>
      <c r="M2052" s="76"/>
      <c r="N2052" s="76"/>
      <c r="O2052" s="76"/>
      <c r="P2052" s="76"/>
      <c r="Q2052" s="76"/>
      <c r="V2052" s="76"/>
      <c r="W2052" s="76"/>
    </row>
    <row r="2053" spans="1:23" x14ac:dyDescent="0.25">
      <c r="A2053" s="76"/>
      <c r="B2053" s="76"/>
      <c r="C2053" s="76"/>
      <c r="D2053" s="76"/>
      <c r="E2053" s="76"/>
      <c r="F2053" s="76"/>
      <c r="G2053" s="76"/>
      <c r="H2053" s="76"/>
      <c r="I2053" s="76"/>
      <c r="J2053" s="76"/>
      <c r="K2053" s="76"/>
      <c r="L2053" s="76"/>
      <c r="M2053" s="76"/>
      <c r="N2053" s="76"/>
      <c r="O2053" s="76"/>
      <c r="P2053" s="76"/>
      <c r="Q2053" s="76"/>
      <c r="V2053" s="76"/>
      <c r="W2053" s="76"/>
    </row>
    <row r="2054" spans="1:23" x14ac:dyDescent="0.25">
      <c r="A2054" s="76"/>
      <c r="B2054" s="76"/>
      <c r="C2054" s="76"/>
      <c r="D2054" s="76"/>
      <c r="E2054" s="76"/>
      <c r="F2054" s="76"/>
      <c r="G2054" s="76"/>
      <c r="H2054" s="76"/>
      <c r="I2054" s="76"/>
      <c r="J2054" s="76"/>
      <c r="K2054" s="76"/>
      <c r="L2054" s="76"/>
      <c r="M2054" s="76"/>
      <c r="N2054" s="76"/>
      <c r="O2054" s="76"/>
      <c r="P2054" s="76"/>
      <c r="Q2054" s="76"/>
      <c r="V2054" s="76"/>
      <c r="W2054" s="76"/>
    </row>
    <row r="2055" spans="1:23" x14ac:dyDescent="0.25">
      <c r="A2055" s="76"/>
      <c r="B2055" s="76"/>
      <c r="C2055" s="76"/>
      <c r="D2055" s="76"/>
      <c r="E2055" s="76"/>
      <c r="F2055" s="76"/>
      <c r="G2055" s="76"/>
      <c r="H2055" s="76"/>
      <c r="I2055" s="76"/>
      <c r="J2055" s="76"/>
      <c r="K2055" s="76"/>
      <c r="L2055" s="76"/>
      <c r="M2055" s="76"/>
      <c r="N2055" s="76"/>
      <c r="O2055" s="76"/>
      <c r="P2055" s="76"/>
      <c r="Q2055" s="76"/>
      <c r="V2055" s="76"/>
      <c r="W2055" s="76"/>
    </row>
    <row r="2056" spans="1:23" x14ac:dyDescent="0.25">
      <c r="A2056" s="76"/>
      <c r="B2056" s="76"/>
      <c r="C2056" s="76"/>
      <c r="D2056" s="76"/>
      <c r="E2056" s="76"/>
      <c r="F2056" s="76"/>
      <c r="G2056" s="76"/>
      <c r="H2056" s="76"/>
      <c r="I2056" s="76"/>
      <c r="J2056" s="76"/>
      <c r="K2056" s="76"/>
      <c r="L2056" s="76"/>
      <c r="M2056" s="76"/>
      <c r="N2056" s="76"/>
      <c r="O2056" s="76"/>
      <c r="P2056" s="76"/>
      <c r="Q2056" s="76"/>
      <c r="V2056" s="76"/>
      <c r="W2056" s="76"/>
    </row>
    <row r="2057" spans="1:23" x14ac:dyDescent="0.25">
      <c r="A2057" s="76"/>
      <c r="B2057" s="76"/>
      <c r="C2057" s="76"/>
      <c r="D2057" s="76"/>
      <c r="E2057" s="76"/>
      <c r="F2057" s="76"/>
      <c r="G2057" s="76"/>
      <c r="H2057" s="76"/>
      <c r="I2057" s="76"/>
      <c r="J2057" s="76"/>
      <c r="K2057" s="76"/>
      <c r="L2057" s="76"/>
      <c r="M2057" s="76"/>
      <c r="N2057" s="76"/>
      <c r="O2057" s="76"/>
      <c r="P2057" s="76"/>
      <c r="Q2057" s="76"/>
      <c r="V2057" s="76"/>
      <c r="W2057" s="76"/>
    </row>
    <row r="2058" spans="1:23" x14ac:dyDescent="0.25">
      <c r="A2058" s="76"/>
      <c r="B2058" s="76"/>
      <c r="C2058" s="76"/>
      <c r="D2058" s="76"/>
      <c r="E2058" s="76"/>
      <c r="F2058" s="76"/>
      <c r="G2058" s="76"/>
      <c r="H2058" s="76"/>
      <c r="I2058" s="76"/>
      <c r="J2058" s="76"/>
      <c r="K2058" s="76"/>
      <c r="L2058" s="76"/>
      <c r="M2058" s="76"/>
      <c r="N2058" s="76"/>
      <c r="O2058" s="76"/>
      <c r="P2058" s="76"/>
      <c r="Q2058" s="76"/>
      <c r="V2058" s="76"/>
      <c r="W2058" s="76"/>
    </row>
    <row r="2059" spans="1:23" x14ac:dyDescent="0.25">
      <c r="A2059" s="76"/>
      <c r="B2059" s="76"/>
      <c r="C2059" s="76"/>
      <c r="D2059" s="76"/>
      <c r="E2059" s="76"/>
      <c r="F2059" s="76"/>
      <c r="G2059" s="76"/>
      <c r="H2059" s="76"/>
      <c r="I2059" s="76"/>
      <c r="J2059" s="76"/>
      <c r="K2059" s="76"/>
      <c r="L2059" s="76"/>
      <c r="M2059" s="76"/>
      <c r="N2059" s="76"/>
      <c r="O2059" s="76"/>
      <c r="P2059" s="76"/>
      <c r="Q2059" s="76"/>
      <c r="V2059" s="76"/>
      <c r="W2059" s="76"/>
    </row>
    <row r="2060" spans="1:23" x14ac:dyDescent="0.25">
      <c r="A2060" s="76"/>
      <c r="B2060" s="76"/>
      <c r="C2060" s="76"/>
      <c r="D2060" s="76"/>
      <c r="E2060" s="76"/>
      <c r="F2060" s="76"/>
      <c r="G2060" s="76"/>
      <c r="H2060" s="76"/>
      <c r="I2060" s="76"/>
      <c r="J2060" s="76"/>
      <c r="K2060" s="76"/>
      <c r="L2060" s="76"/>
      <c r="M2060" s="76"/>
      <c r="N2060" s="76"/>
      <c r="O2060" s="76"/>
      <c r="P2060" s="76"/>
      <c r="Q2060" s="76"/>
      <c r="V2060" s="76"/>
      <c r="W2060" s="76"/>
    </row>
    <row r="2061" spans="1:23" x14ac:dyDescent="0.25">
      <c r="A2061" s="76"/>
      <c r="B2061" s="76"/>
      <c r="C2061" s="76"/>
      <c r="D2061" s="76"/>
      <c r="E2061" s="76"/>
      <c r="F2061" s="76"/>
      <c r="G2061" s="76"/>
      <c r="H2061" s="76"/>
      <c r="I2061" s="76"/>
      <c r="J2061" s="76"/>
      <c r="K2061" s="76"/>
      <c r="L2061" s="76"/>
      <c r="M2061" s="76"/>
      <c r="N2061" s="76"/>
      <c r="O2061" s="76"/>
      <c r="P2061" s="76"/>
      <c r="Q2061" s="76"/>
      <c r="V2061" s="76"/>
      <c r="W2061" s="76"/>
    </row>
    <row r="2062" spans="1:23" x14ac:dyDescent="0.25">
      <c r="A2062" s="76"/>
      <c r="B2062" s="76"/>
      <c r="C2062" s="76"/>
      <c r="D2062" s="76"/>
      <c r="E2062" s="76"/>
      <c r="F2062" s="76"/>
      <c r="G2062" s="76"/>
      <c r="H2062" s="76"/>
      <c r="I2062" s="76"/>
      <c r="J2062" s="76"/>
      <c r="K2062" s="76"/>
      <c r="L2062" s="76"/>
      <c r="M2062" s="76"/>
      <c r="N2062" s="76"/>
      <c r="O2062" s="76"/>
      <c r="P2062" s="76"/>
      <c r="Q2062" s="76"/>
      <c r="V2062" s="76"/>
      <c r="W2062" s="76"/>
    </row>
    <row r="2063" spans="1:23" x14ac:dyDescent="0.25">
      <c r="A2063" s="76"/>
      <c r="B2063" s="76"/>
      <c r="C2063" s="76"/>
      <c r="D2063" s="76"/>
      <c r="E2063" s="76"/>
      <c r="F2063" s="76"/>
      <c r="G2063" s="76"/>
      <c r="H2063" s="76"/>
      <c r="I2063" s="76"/>
      <c r="J2063" s="76"/>
      <c r="K2063" s="76"/>
      <c r="L2063" s="76"/>
      <c r="M2063" s="76"/>
      <c r="N2063" s="76"/>
      <c r="O2063" s="76"/>
      <c r="P2063" s="76"/>
      <c r="Q2063" s="76"/>
      <c r="V2063" s="76"/>
      <c r="W2063" s="76"/>
    </row>
    <row r="2064" spans="1:23" x14ac:dyDescent="0.25">
      <c r="A2064" s="76"/>
      <c r="B2064" s="76"/>
      <c r="C2064" s="76"/>
      <c r="D2064" s="76"/>
      <c r="E2064" s="76"/>
      <c r="F2064" s="76"/>
      <c r="G2064" s="76"/>
      <c r="H2064" s="76"/>
      <c r="I2064" s="76"/>
      <c r="J2064" s="76"/>
      <c r="K2064" s="76"/>
      <c r="L2064" s="76"/>
      <c r="M2064" s="76"/>
      <c r="N2064" s="76"/>
      <c r="O2064" s="76"/>
      <c r="P2064" s="76"/>
      <c r="Q2064" s="76"/>
      <c r="V2064" s="76"/>
      <c r="W2064" s="76"/>
    </row>
    <row r="2065" spans="1:23" x14ac:dyDescent="0.25">
      <c r="A2065" s="76"/>
      <c r="B2065" s="76"/>
      <c r="C2065" s="76"/>
      <c r="D2065" s="76"/>
      <c r="E2065" s="76"/>
      <c r="F2065" s="76"/>
      <c r="G2065" s="76"/>
      <c r="H2065" s="76"/>
      <c r="I2065" s="76"/>
      <c r="J2065" s="76"/>
      <c r="K2065" s="76"/>
      <c r="L2065" s="76"/>
      <c r="M2065" s="76"/>
      <c r="N2065" s="76"/>
      <c r="O2065" s="76"/>
      <c r="P2065" s="76"/>
      <c r="Q2065" s="76"/>
      <c r="V2065" s="76"/>
      <c r="W2065" s="76"/>
    </row>
    <row r="2066" spans="1:23" x14ac:dyDescent="0.25">
      <c r="A2066" s="76"/>
      <c r="B2066" s="76"/>
      <c r="C2066" s="76"/>
      <c r="D2066" s="76"/>
      <c r="E2066" s="76"/>
      <c r="F2066" s="76"/>
      <c r="G2066" s="76"/>
      <c r="H2066" s="76"/>
      <c r="I2066" s="76"/>
      <c r="J2066" s="76"/>
      <c r="K2066" s="76"/>
      <c r="L2066" s="76"/>
      <c r="M2066" s="76"/>
      <c r="N2066" s="76"/>
      <c r="O2066" s="76"/>
      <c r="P2066" s="76"/>
      <c r="Q2066" s="76"/>
      <c r="V2066" s="76"/>
      <c r="W2066" s="76"/>
    </row>
    <row r="2067" spans="1:23" x14ac:dyDescent="0.25">
      <c r="A2067" s="76"/>
      <c r="B2067" s="76"/>
      <c r="C2067" s="76"/>
      <c r="D2067" s="76"/>
      <c r="E2067" s="76"/>
      <c r="F2067" s="76"/>
      <c r="G2067" s="76"/>
      <c r="H2067" s="76"/>
      <c r="I2067" s="76"/>
      <c r="J2067" s="76"/>
      <c r="K2067" s="76"/>
      <c r="L2067" s="76"/>
      <c r="M2067" s="76"/>
      <c r="N2067" s="76"/>
      <c r="O2067" s="76"/>
      <c r="P2067" s="76"/>
      <c r="Q2067" s="76"/>
      <c r="V2067" s="76"/>
      <c r="W2067" s="76"/>
    </row>
    <row r="2068" spans="1:23" x14ac:dyDescent="0.25">
      <c r="A2068" s="76"/>
      <c r="B2068" s="76"/>
      <c r="C2068" s="76"/>
      <c r="D2068" s="76"/>
      <c r="E2068" s="76"/>
      <c r="F2068" s="76"/>
      <c r="G2068" s="76"/>
      <c r="H2068" s="76"/>
      <c r="I2068" s="76"/>
      <c r="J2068" s="76"/>
      <c r="K2068" s="76"/>
      <c r="L2068" s="76"/>
      <c r="M2068" s="76"/>
      <c r="N2068" s="76"/>
      <c r="O2068" s="76"/>
      <c r="P2068" s="76"/>
      <c r="Q2068" s="76"/>
      <c r="V2068" s="76"/>
      <c r="W2068" s="76"/>
    </row>
    <row r="2069" spans="1:23" x14ac:dyDescent="0.25">
      <c r="A2069" s="76"/>
      <c r="B2069" s="76"/>
      <c r="C2069" s="76"/>
      <c r="D2069" s="76"/>
      <c r="E2069" s="76"/>
      <c r="F2069" s="76"/>
      <c r="G2069" s="76"/>
      <c r="H2069" s="76"/>
      <c r="I2069" s="76"/>
      <c r="J2069" s="76"/>
      <c r="K2069" s="76"/>
      <c r="L2069" s="76"/>
      <c r="M2069" s="76"/>
      <c r="N2069" s="76"/>
      <c r="O2069" s="76"/>
      <c r="P2069" s="76"/>
      <c r="Q2069" s="76"/>
      <c r="V2069" s="76"/>
      <c r="W2069" s="76"/>
    </row>
    <row r="2070" spans="1:23" x14ac:dyDescent="0.25">
      <c r="A2070" s="76"/>
      <c r="B2070" s="76"/>
      <c r="C2070" s="76"/>
      <c r="D2070" s="76"/>
      <c r="E2070" s="76"/>
      <c r="F2070" s="76"/>
      <c r="G2070" s="76"/>
      <c r="H2070" s="76"/>
      <c r="I2070" s="76"/>
      <c r="J2070" s="76"/>
      <c r="K2070" s="76"/>
      <c r="L2070" s="76"/>
      <c r="M2070" s="76"/>
      <c r="N2070" s="76"/>
      <c r="O2070" s="76"/>
      <c r="P2070" s="76"/>
      <c r="Q2070" s="76"/>
      <c r="V2070" s="76"/>
      <c r="W2070" s="76"/>
    </row>
    <row r="2071" spans="1:23" x14ac:dyDescent="0.25">
      <c r="A2071" s="76"/>
      <c r="B2071" s="76"/>
      <c r="C2071" s="76"/>
      <c r="D2071" s="76"/>
      <c r="E2071" s="76"/>
      <c r="F2071" s="76"/>
      <c r="G2071" s="76"/>
      <c r="H2071" s="76"/>
      <c r="I2071" s="76"/>
      <c r="J2071" s="76"/>
      <c r="K2071" s="76"/>
      <c r="L2071" s="76"/>
      <c r="M2071" s="76"/>
      <c r="N2071" s="76"/>
      <c r="O2071" s="76"/>
      <c r="P2071" s="76"/>
      <c r="Q2071" s="76"/>
      <c r="V2071" s="76"/>
      <c r="W2071" s="76"/>
    </row>
    <row r="2072" spans="1:23" x14ac:dyDescent="0.25">
      <c r="A2072" s="76"/>
      <c r="B2072" s="76"/>
      <c r="C2072" s="76"/>
      <c r="D2072" s="76"/>
      <c r="E2072" s="76"/>
      <c r="F2072" s="76"/>
      <c r="G2072" s="76"/>
      <c r="H2072" s="76"/>
      <c r="I2072" s="76"/>
      <c r="J2072" s="76"/>
      <c r="K2072" s="76"/>
      <c r="L2072" s="76"/>
      <c r="M2072" s="76"/>
      <c r="N2072" s="76"/>
      <c r="O2072" s="76"/>
      <c r="P2072" s="76"/>
      <c r="Q2072" s="76"/>
      <c r="V2072" s="76"/>
      <c r="W2072" s="76"/>
    </row>
    <row r="2073" spans="1:23" x14ac:dyDescent="0.25">
      <c r="A2073" s="76"/>
      <c r="B2073" s="76"/>
      <c r="C2073" s="76"/>
      <c r="D2073" s="76"/>
      <c r="E2073" s="76"/>
      <c r="F2073" s="76"/>
      <c r="G2073" s="76"/>
      <c r="H2073" s="76"/>
      <c r="I2073" s="76"/>
      <c r="J2073" s="76"/>
      <c r="K2073" s="76"/>
      <c r="L2073" s="76"/>
      <c r="M2073" s="76"/>
      <c r="N2073" s="76"/>
      <c r="O2073" s="76"/>
      <c r="P2073" s="76"/>
      <c r="Q2073" s="76"/>
      <c r="V2073" s="76"/>
      <c r="W2073" s="76"/>
    </row>
    <row r="2074" spans="1:23" x14ac:dyDescent="0.25">
      <c r="A2074" s="76"/>
      <c r="B2074" s="76"/>
      <c r="C2074" s="76"/>
      <c r="D2074" s="76"/>
      <c r="E2074" s="76"/>
      <c r="F2074" s="76"/>
      <c r="G2074" s="76"/>
      <c r="H2074" s="76"/>
      <c r="I2074" s="76"/>
      <c r="J2074" s="76"/>
      <c r="K2074" s="76"/>
      <c r="L2074" s="76"/>
      <c r="M2074" s="76"/>
      <c r="N2074" s="76"/>
      <c r="O2074" s="76"/>
      <c r="P2074" s="76"/>
      <c r="Q2074" s="76"/>
      <c r="V2074" s="76"/>
      <c r="W2074" s="76"/>
    </row>
    <row r="2075" spans="1:23" x14ac:dyDescent="0.25">
      <c r="A2075" s="76"/>
      <c r="B2075" s="76"/>
      <c r="C2075" s="76"/>
      <c r="D2075" s="76"/>
      <c r="E2075" s="76"/>
      <c r="F2075" s="76"/>
      <c r="G2075" s="76"/>
      <c r="H2075" s="76"/>
      <c r="I2075" s="76"/>
      <c r="J2075" s="76"/>
      <c r="K2075" s="76"/>
      <c r="L2075" s="76"/>
      <c r="M2075" s="76"/>
      <c r="N2075" s="76"/>
      <c r="O2075" s="76"/>
      <c r="P2075" s="76"/>
      <c r="Q2075" s="76"/>
      <c r="V2075" s="76"/>
      <c r="W2075" s="76"/>
    </row>
    <row r="2076" spans="1:23" x14ac:dyDescent="0.25">
      <c r="A2076" s="76"/>
      <c r="B2076" s="76"/>
      <c r="C2076" s="76"/>
      <c r="D2076" s="76"/>
      <c r="E2076" s="76"/>
      <c r="F2076" s="76"/>
      <c r="G2076" s="76"/>
      <c r="H2076" s="76"/>
      <c r="I2076" s="76"/>
      <c r="J2076" s="76"/>
      <c r="K2076" s="76"/>
      <c r="L2076" s="76"/>
      <c r="M2076" s="76"/>
      <c r="N2076" s="76"/>
      <c r="O2076" s="76"/>
      <c r="P2076" s="76"/>
      <c r="Q2076" s="76"/>
      <c r="V2076" s="76"/>
      <c r="W2076" s="76"/>
    </row>
    <row r="2077" spans="1:23" x14ac:dyDescent="0.25">
      <c r="A2077" s="76"/>
      <c r="B2077" s="76"/>
      <c r="C2077" s="76"/>
      <c r="D2077" s="76"/>
      <c r="E2077" s="76"/>
      <c r="F2077" s="76"/>
      <c r="G2077" s="76"/>
      <c r="H2077" s="76"/>
      <c r="I2077" s="76"/>
      <c r="J2077" s="76"/>
      <c r="K2077" s="76"/>
      <c r="L2077" s="76"/>
      <c r="M2077" s="76"/>
      <c r="N2077" s="76"/>
      <c r="O2077" s="76"/>
      <c r="P2077" s="76"/>
      <c r="Q2077" s="76"/>
      <c r="V2077" s="76"/>
      <c r="W2077" s="76"/>
    </row>
    <row r="2078" spans="1:23" x14ac:dyDescent="0.25">
      <c r="A2078" s="76"/>
      <c r="B2078" s="76"/>
      <c r="C2078" s="76"/>
      <c r="D2078" s="76"/>
      <c r="E2078" s="76"/>
      <c r="F2078" s="76"/>
      <c r="G2078" s="76"/>
      <c r="H2078" s="76"/>
      <c r="I2078" s="76"/>
      <c r="J2078" s="76"/>
      <c r="K2078" s="76"/>
      <c r="L2078" s="76"/>
      <c r="M2078" s="76"/>
      <c r="N2078" s="76"/>
      <c r="O2078" s="76"/>
      <c r="P2078" s="76"/>
      <c r="Q2078" s="76"/>
      <c r="V2078" s="76"/>
      <c r="W2078" s="76"/>
    </row>
    <row r="2079" spans="1:23" x14ac:dyDescent="0.25">
      <c r="A2079" s="76"/>
      <c r="B2079" s="76"/>
      <c r="C2079" s="76"/>
      <c r="D2079" s="76"/>
      <c r="E2079" s="76"/>
      <c r="F2079" s="76"/>
      <c r="G2079" s="76"/>
      <c r="H2079" s="76"/>
      <c r="I2079" s="76"/>
      <c r="J2079" s="76"/>
      <c r="K2079" s="76"/>
      <c r="L2079" s="76"/>
      <c r="M2079" s="76"/>
      <c r="N2079" s="76"/>
      <c r="O2079" s="76"/>
      <c r="P2079" s="76"/>
      <c r="Q2079" s="76"/>
      <c r="V2079" s="76"/>
      <c r="W2079" s="76"/>
    </row>
    <row r="2080" spans="1:23" x14ac:dyDescent="0.25">
      <c r="A2080" s="76"/>
      <c r="B2080" s="76"/>
      <c r="C2080" s="76"/>
      <c r="D2080" s="76"/>
      <c r="E2080" s="76"/>
      <c r="F2080" s="76"/>
      <c r="G2080" s="76"/>
      <c r="H2080" s="76"/>
      <c r="I2080" s="76"/>
      <c r="J2080" s="76"/>
      <c r="K2080" s="76"/>
      <c r="L2080" s="76"/>
      <c r="M2080" s="76"/>
      <c r="N2080" s="76"/>
      <c r="O2080" s="76"/>
      <c r="P2080" s="76"/>
      <c r="Q2080" s="76"/>
      <c r="V2080" s="76"/>
      <c r="W2080" s="76"/>
    </row>
    <row r="2081" spans="1:23" x14ac:dyDescent="0.25">
      <c r="A2081" s="76"/>
      <c r="B2081" s="76"/>
      <c r="C2081" s="76"/>
      <c r="D2081" s="76"/>
      <c r="E2081" s="76"/>
      <c r="F2081" s="76"/>
      <c r="G2081" s="76"/>
      <c r="H2081" s="76"/>
      <c r="I2081" s="76"/>
      <c r="J2081" s="76"/>
      <c r="K2081" s="76"/>
      <c r="L2081" s="76"/>
      <c r="M2081" s="76"/>
      <c r="N2081" s="76"/>
      <c r="O2081" s="76"/>
      <c r="P2081" s="76"/>
      <c r="Q2081" s="76"/>
      <c r="V2081" s="76"/>
      <c r="W2081" s="76"/>
    </row>
    <row r="2082" spans="1:23" x14ac:dyDescent="0.25">
      <c r="A2082" s="76"/>
      <c r="B2082" s="76"/>
      <c r="C2082" s="76"/>
      <c r="D2082" s="76"/>
      <c r="E2082" s="76"/>
      <c r="F2082" s="76"/>
      <c r="G2082" s="76"/>
      <c r="H2082" s="76"/>
      <c r="I2082" s="76"/>
      <c r="J2082" s="76"/>
      <c r="K2082" s="76"/>
      <c r="L2082" s="76"/>
      <c r="M2082" s="76"/>
      <c r="N2082" s="76"/>
      <c r="O2082" s="76"/>
      <c r="P2082" s="76"/>
      <c r="Q2082" s="76"/>
      <c r="V2082" s="76"/>
      <c r="W2082" s="76"/>
    </row>
    <row r="2083" spans="1:23" x14ac:dyDescent="0.25">
      <c r="A2083" s="76"/>
      <c r="B2083" s="76"/>
      <c r="C2083" s="76"/>
      <c r="D2083" s="76"/>
      <c r="E2083" s="76"/>
      <c r="F2083" s="76"/>
      <c r="G2083" s="76"/>
      <c r="H2083" s="76"/>
      <c r="I2083" s="76"/>
      <c r="J2083" s="76"/>
      <c r="K2083" s="76"/>
      <c r="L2083" s="76"/>
      <c r="M2083" s="76"/>
      <c r="N2083" s="76"/>
      <c r="O2083" s="76"/>
      <c r="P2083" s="76"/>
      <c r="Q2083" s="76"/>
      <c r="V2083" s="76"/>
      <c r="W2083" s="76"/>
    </row>
    <row r="2084" spans="1:23" x14ac:dyDescent="0.25">
      <c r="A2084" s="76"/>
      <c r="B2084" s="76"/>
      <c r="C2084" s="76"/>
      <c r="D2084" s="76"/>
      <c r="E2084" s="76"/>
      <c r="F2084" s="76"/>
      <c r="G2084" s="76"/>
      <c r="H2084" s="76"/>
      <c r="I2084" s="76"/>
      <c r="J2084" s="76"/>
      <c r="K2084" s="76"/>
      <c r="L2084" s="76"/>
      <c r="M2084" s="76"/>
      <c r="N2084" s="76"/>
      <c r="O2084" s="76"/>
      <c r="P2084" s="76"/>
      <c r="Q2084" s="76"/>
      <c r="V2084" s="76"/>
      <c r="W2084" s="76"/>
    </row>
    <row r="2085" spans="1:23" x14ac:dyDescent="0.25">
      <c r="A2085" s="76"/>
      <c r="B2085" s="76"/>
      <c r="C2085" s="76"/>
      <c r="D2085" s="76"/>
      <c r="E2085" s="76"/>
      <c r="F2085" s="76"/>
      <c r="G2085" s="76"/>
      <c r="H2085" s="76"/>
      <c r="I2085" s="76"/>
      <c r="J2085" s="76"/>
      <c r="K2085" s="76"/>
      <c r="L2085" s="76"/>
      <c r="M2085" s="76"/>
      <c r="N2085" s="76"/>
      <c r="O2085" s="76"/>
      <c r="P2085" s="76"/>
      <c r="Q2085" s="76"/>
      <c r="V2085" s="76"/>
      <c r="W2085" s="76"/>
    </row>
    <row r="2086" spans="1:23" x14ac:dyDescent="0.25">
      <c r="A2086" s="76"/>
      <c r="B2086" s="76"/>
      <c r="C2086" s="76"/>
      <c r="D2086" s="76"/>
      <c r="E2086" s="76"/>
      <c r="F2086" s="76"/>
      <c r="G2086" s="76"/>
      <c r="H2086" s="76"/>
      <c r="I2086" s="76"/>
      <c r="J2086" s="76"/>
      <c r="K2086" s="76"/>
      <c r="L2086" s="76"/>
      <c r="M2086" s="76"/>
      <c r="N2086" s="76"/>
      <c r="O2086" s="76"/>
      <c r="P2086" s="76"/>
      <c r="Q2086" s="76"/>
      <c r="V2086" s="76"/>
      <c r="W2086" s="76"/>
    </row>
    <row r="2087" spans="1:23" x14ac:dyDescent="0.25">
      <c r="A2087" s="76"/>
      <c r="B2087" s="76"/>
      <c r="C2087" s="76"/>
      <c r="D2087" s="76"/>
      <c r="E2087" s="76"/>
      <c r="F2087" s="76"/>
      <c r="G2087" s="76"/>
      <c r="H2087" s="76"/>
      <c r="I2087" s="76"/>
      <c r="J2087" s="76"/>
      <c r="K2087" s="76"/>
      <c r="L2087" s="76"/>
      <c r="M2087" s="76"/>
      <c r="N2087" s="76"/>
      <c r="O2087" s="76"/>
      <c r="P2087" s="76"/>
      <c r="Q2087" s="76"/>
      <c r="V2087" s="76"/>
      <c r="W2087" s="76"/>
    </row>
    <row r="2088" spans="1:23" x14ac:dyDescent="0.25">
      <c r="A2088" s="76"/>
      <c r="B2088" s="76"/>
      <c r="C2088" s="76"/>
      <c r="D2088" s="76"/>
      <c r="E2088" s="76"/>
      <c r="F2088" s="76"/>
      <c r="G2088" s="76"/>
      <c r="H2088" s="76"/>
      <c r="I2088" s="76"/>
      <c r="J2088" s="76"/>
      <c r="K2088" s="76"/>
      <c r="L2088" s="76"/>
      <c r="M2088" s="76"/>
      <c r="N2088" s="76"/>
      <c r="O2088" s="76"/>
      <c r="P2088" s="76"/>
      <c r="Q2088" s="76"/>
      <c r="V2088" s="76"/>
      <c r="W2088" s="76"/>
    </row>
    <row r="2089" spans="1:23" x14ac:dyDescent="0.25">
      <c r="A2089" s="76"/>
      <c r="B2089" s="76"/>
      <c r="C2089" s="76"/>
      <c r="D2089" s="76"/>
      <c r="E2089" s="76"/>
      <c r="F2089" s="76"/>
      <c r="G2089" s="76"/>
      <c r="H2089" s="76"/>
      <c r="I2089" s="76"/>
      <c r="J2089" s="76"/>
      <c r="K2089" s="76"/>
      <c r="L2089" s="76"/>
      <c r="M2089" s="76"/>
      <c r="N2089" s="76"/>
      <c r="O2089" s="76"/>
      <c r="P2089" s="76"/>
      <c r="Q2089" s="76"/>
      <c r="V2089" s="76"/>
      <c r="W2089" s="76"/>
    </row>
    <row r="2090" spans="1:23" x14ac:dyDescent="0.25">
      <c r="A2090" s="76"/>
      <c r="B2090" s="76"/>
      <c r="C2090" s="76"/>
      <c r="D2090" s="76"/>
      <c r="E2090" s="76"/>
      <c r="F2090" s="76"/>
      <c r="G2090" s="76"/>
      <c r="H2090" s="76"/>
      <c r="I2090" s="76"/>
      <c r="J2090" s="76"/>
      <c r="K2090" s="76"/>
      <c r="L2090" s="76"/>
      <c r="M2090" s="76"/>
      <c r="N2090" s="76"/>
      <c r="O2090" s="76"/>
      <c r="P2090" s="76"/>
      <c r="Q2090" s="76"/>
      <c r="V2090" s="76"/>
      <c r="W2090" s="76"/>
    </row>
    <row r="2091" spans="1:23" x14ac:dyDescent="0.25">
      <c r="A2091" s="76"/>
      <c r="B2091" s="76"/>
      <c r="C2091" s="76"/>
      <c r="D2091" s="76"/>
      <c r="E2091" s="76"/>
      <c r="F2091" s="76"/>
      <c r="G2091" s="76"/>
      <c r="H2091" s="76"/>
      <c r="I2091" s="76"/>
      <c r="J2091" s="76"/>
      <c r="K2091" s="76"/>
      <c r="L2091" s="76"/>
      <c r="M2091" s="76"/>
      <c r="N2091" s="76"/>
      <c r="O2091" s="76"/>
      <c r="P2091" s="76"/>
      <c r="Q2091" s="76"/>
      <c r="V2091" s="76"/>
      <c r="W2091" s="76"/>
    </row>
    <row r="2092" spans="1:23" x14ac:dyDescent="0.25">
      <c r="A2092" s="76"/>
      <c r="B2092" s="76"/>
      <c r="C2092" s="76"/>
      <c r="D2092" s="76"/>
      <c r="E2092" s="76"/>
      <c r="F2092" s="76"/>
      <c r="G2092" s="76"/>
      <c r="H2092" s="76"/>
      <c r="I2092" s="76"/>
      <c r="J2092" s="76"/>
      <c r="K2092" s="76"/>
      <c r="L2092" s="76"/>
      <c r="M2092" s="76"/>
      <c r="N2092" s="76"/>
      <c r="O2092" s="76"/>
      <c r="P2092" s="76"/>
      <c r="Q2092" s="76"/>
      <c r="V2092" s="76"/>
      <c r="W2092" s="76"/>
    </row>
    <row r="2093" spans="1:23" x14ac:dyDescent="0.25">
      <c r="A2093" s="76"/>
      <c r="B2093" s="76"/>
      <c r="C2093" s="76"/>
      <c r="D2093" s="76"/>
      <c r="E2093" s="76"/>
      <c r="F2093" s="76"/>
      <c r="G2093" s="76"/>
      <c r="H2093" s="76"/>
      <c r="I2093" s="76"/>
      <c r="J2093" s="76"/>
      <c r="K2093" s="76"/>
      <c r="L2093" s="76"/>
      <c r="M2093" s="76"/>
      <c r="N2093" s="76"/>
      <c r="O2093" s="76"/>
      <c r="P2093" s="76"/>
      <c r="Q2093" s="76"/>
      <c r="V2093" s="76"/>
      <c r="W2093" s="76"/>
    </row>
    <row r="2094" spans="1:23" x14ac:dyDescent="0.25">
      <c r="A2094" s="76"/>
      <c r="B2094" s="76"/>
      <c r="C2094" s="76"/>
      <c r="D2094" s="76"/>
      <c r="E2094" s="76"/>
      <c r="F2094" s="76"/>
      <c r="G2094" s="76"/>
      <c r="H2094" s="76"/>
      <c r="I2094" s="76"/>
      <c r="J2094" s="76"/>
      <c r="K2094" s="76"/>
      <c r="L2094" s="76"/>
      <c r="M2094" s="76"/>
      <c r="N2094" s="76"/>
      <c r="O2094" s="76"/>
      <c r="P2094" s="76"/>
      <c r="Q2094" s="76"/>
      <c r="V2094" s="76"/>
      <c r="W2094" s="76"/>
    </row>
    <row r="2095" spans="1:23" x14ac:dyDescent="0.25">
      <c r="A2095" s="76"/>
      <c r="B2095" s="76"/>
      <c r="C2095" s="76"/>
      <c r="D2095" s="76"/>
      <c r="E2095" s="76"/>
      <c r="F2095" s="76"/>
      <c r="G2095" s="76"/>
      <c r="H2095" s="76"/>
      <c r="I2095" s="76"/>
      <c r="J2095" s="76"/>
      <c r="K2095" s="76"/>
      <c r="L2095" s="76"/>
      <c r="M2095" s="76"/>
      <c r="N2095" s="76"/>
      <c r="O2095" s="76"/>
      <c r="P2095" s="76"/>
      <c r="Q2095" s="76"/>
      <c r="V2095" s="76"/>
      <c r="W2095" s="76"/>
    </row>
    <row r="2096" spans="1:23" x14ac:dyDescent="0.25">
      <c r="A2096" s="76"/>
      <c r="B2096" s="76"/>
      <c r="C2096" s="76"/>
      <c r="D2096" s="76"/>
      <c r="E2096" s="76"/>
      <c r="F2096" s="76"/>
      <c r="G2096" s="76"/>
      <c r="H2096" s="76"/>
      <c r="I2096" s="76"/>
      <c r="J2096" s="76"/>
      <c r="K2096" s="76"/>
      <c r="L2096" s="76"/>
      <c r="M2096" s="76"/>
      <c r="N2096" s="76"/>
      <c r="O2096" s="76"/>
      <c r="P2096" s="76"/>
      <c r="Q2096" s="76"/>
      <c r="V2096" s="76"/>
      <c r="W2096" s="76"/>
    </row>
    <row r="2097" spans="1:23" x14ac:dyDescent="0.25">
      <c r="A2097" s="76"/>
      <c r="B2097" s="76"/>
      <c r="C2097" s="76"/>
      <c r="D2097" s="76"/>
      <c r="E2097" s="76"/>
      <c r="F2097" s="76"/>
      <c r="G2097" s="76"/>
      <c r="H2097" s="76"/>
      <c r="I2097" s="76"/>
      <c r="J2097" s="76"/>
      <c r="K2097" s="76"/>
      <c r="L2097" s="76"/>
      <c r="M2097" s="76"/>
      <c r="N2097" s="76"/>
      <c r="O2097" s="76"/>
      <c r="P2097" s="76"/>
      <c r="Q2097" s="76"/>
      <c r="V2097" s="76"/>
      <c r="W2097" s="76"/>
    </row>
    <row r="2098" spans="1:23" x14ac:dyDescent="0.25">
      <c r="A2098" s="76"/>
      <c r="B2098" s="76"/>
      <c r="C2098" s="76"/>
      <c r="D2098" s="76"/>
      <c r="E2098" s="76"/>
      <c r="F2098" s="76"/>
      <c r="G2098" s="76"/>
      <c r="H2098" s="76"/>
      <c r="I2098" s="76"/>
      <c r="J2098" s="76"/>
      <c r="K2098" s="76"/>
      <c r="L2098" s="76"/>
      <c r="M2098" s="76"/>
      <c r="N2098" s="76"/>
      <c r="O2098" s="76"/>
      <c r="P2098" s="76"/>
      <c r="Q2098" s="76"/>
      <c r="V2098" s="76"/>
      <c r="W2098" s="76"/>
    </row>
    <row r="2099" spans="1:23" x14ac:dyDescent="0.25">
      <c r="A2099" s="76"/>
      <c r="B2099" s="76"/>
      <c r="C2099" s="76"/>
      <c r="D2099" s="76"/>
      <c r="E2099" s="76"/>
      <c r="F2099" s="76"/>
      <c r="G2099" s="76"/>
      <c r="H2099" s="76"/>
      <c r="I2099" s="76"/>
      <c r="J2099" s="76"/>
      <c r="K2099" s="76"/>
      <c r="L2099" s="76"/>
      <c r="M2099" s="76"/>
      <c r="N2099" s="76"/>
      <c r="O2099" s="76"/>
      <c r="P2099" s="76"/>
      <c r="Q2099" s="76"/>
      <c r="V2099" s="76"/>
      <c r="W2099" s="76"/>
    </row>
    <row r="2100" spans="1:23" x14ac:dyDescent="0.25">
      <c r="A2100" s="76"/>
      <c r="B2100" s="76"/>
      <c r="C2100" s="76"/>
      <c r="D2100" s="76"/>
      <c r="E2100" s="76"/>
      <c r="F2100" s="76"/>
      <c r="G2100" s="76"/>
      <c r="H2100" s="76"/>
      <c r="I2100" s="76"/>
      <c r="J2100" s="76"/>
      <c r="K2100" s="76"/>
      <c r="L2100" s="76"/>
      <c r="M2100" s="76"/>
      <c r="N2100" s="76"/>
      <c r="O2100" s="76"/>
      <c r="P2100" s="76"/>
      <c r="Q2100" s="76"/>
      <c r="V2100" s="76"/>
      <c r="W2100" s="76"/>
    </row>
    <row r="2101" spans="1:23" x14ac:dyDescent="0.25">
      <c r="A2101" s="76"/>
      <c r="B2101" s="76"/>
      <c r="C2101" s="76"/>
      <c r="D2101" s="76"/>
      <c r="E2101" s="76"/>
      <c r="F2101" s="76"/>
      <c r="G2101" s="76"/>
      <c r="H2101" s="76"/>
      <c r="I2101" s="76"/>
      <c r="J2101" s="76"/>
      <c r="K2101" s="76"/>
      <c r="L2101" s="76"/>
      <c r="M2101" s="76"/>
      <c r="N2101" s="76"/>
      <c r="O2101" s="76"/>
      <c r="P2101" s="76"/>
      <c r="Q2101" s="76"/>
      <c r="V2101" s="76"/>
      <c r="W2101" s="76"/>
    </row>
    <row r="2102" spans="1:23" x14ac:dyDescent="0.25">
      <c r="A2102" s="76"/>
      <c r="B2102" s="76"/>
      <c r="C2102" s="76"/>
      <c r="D2102" s="76"/>
      <c r="E2102" s="76"/>
      <c r="F2102" s="76"/>
      <c r="G2102" s="76"/>
      <c r="H2102" s="76"/>
      <c r="I2102" s="76"/>
      <c r="J2102" s="76"/>
      <c r="K2102" s="76"/>
      <c r="L2102" s="76"/>
      <c r="M2102" s="76"/>
      <c r="N2102" s="76"/>
      <c r="O2102" s="76"/>
      <c r="P2102" s="76"/>
      <c r="Q2102" s="76"/>
      <c r="V2102" s="76"/>
      <c r="W2102" s="76"/>
    </row>
    <row r="2103" spans="1:23" x14ac:dyDescent="0.25">
      <c r="A2103" s="76"/>
      <c r="B2103" s="76"/>
      <c r="C2103" s="76"/>
      <c r="D2103" s="76"/>
      <c r="E2103" s="76"/>
      <c r="F2103" s="76"/>
      <c r="G2103" s="76"/>
      <c r="H2103" s="76"/>
      <c r="I2103" s="76"/>
      <c r="J2103" s="76"/>
      <c r="K2103" s="76"/>
      <c r="L2103" s="76"/>
      <c r="M2103" s="76"/>
      <c r="N2103" s="76"/>
      <c r="O2103" s="76"/>
      <c r="P2103" s="76"/>
      <c r="Q2103" s="76"/>
      <c r="V2103" s="76"/>
      <c r="W2103" s="76"/>
    </row>
    <row r="2104" spans="1:23" x14ac:dyDescent="0.25">
      <c r="A2104" s="76"/>
      <c r="B2104" s="76"/>
      <c r="C2104" s="76"/>
      <c r="D2104" s="76"/>
      <c r="E2104" s="76"/>
      <c r="F2104" s="76"/>
      <c r="G2104" s="76"/>
      <c r="H2104" s="76"/>
      <c r="I2104" s="76"/>
      <c r="J2104" s="76"/>
      <c r="K2104" s="76"/>
      <c r="L2104" s="76"/>
      <c r="M2104" s="76"/>
      <c r="N2104" s="76"/>
      <c r="O2104" s="76"/>
      <c r="P2104" s="76"/>
      <c r="Q2104" s="76"/>
      <c r="V2104" s="76"/>
      <c r="W2104" s="76"/>
    </row>
    <row r="2105" spans="1:23" x14ac:dyDescent="0.25">
      <c r="A2105" s="76"/>
      <c r="B2105" s="76"/>
      <c r="C2105" s="76"/>
      <c r="D2105" s="76"/>
      <c r="E2105" s="76"/>
      <c r="F2105" s="76"/>
      <c r="G2105" s="76"/>
      <c r="H2105" s="76"/>
      <c r="I2105" s="76"/>
      <c r="J2105" s="76"/>
      <c r="K2105" s="76"/>
      <c r="L2105" s="76"/>
      <c r="M2105" s="76"/>
      <c r="N2105" s="76"/>
      <c r="O2105" s="76"/>
      <c r="P2105" s="76"/>
      <c r="Q2105" s="76"/>
      <c r="V2105" s="76"/>
      <c r="W2105" s="76"/>
    </row>
    <row r="2106" spans="1:23" x14ac:dyDescent="0.25">
      <c r="A2106" s="76"/>
      <c r="B2106" s="76"/>
      <c r="C2106" s="76"/>
      <c r="D2106" s="76"/>
      <c r="E2106" s="76"/>
      <c r="F2106" s="76"/>
      <c r="G2106" s="76"/>
      <c r="H2106" s="76"/>
      <c r="I2106" s="76"/>
      <c r="J2106" s="76"/>
      <c r="K2106" s="76"/>
      <c r="L2106" s="76"/>
      <c r="M2106" s="76"/>
      <c r="N2106" s="76"/>
      <c r="O2106" s="76"/>
      <c r="P2106" s="76"/>
      <c r="Q2106" s="76"/>
      <c r="V2106" s="76"/>
      <c r="W2106" s="76"/>
    </row>
    <row r="2107" spans="1:23" x14ac:dyDescent="0.25">
      <c r="A2107" s="76"/>
      <c r="B2107" s="76"/>
      <c r="C2107" s="76"/>
      <c r="D2107" s="76"/>
      <c r="E2107" s="76"/>
      <c r="F2107" s="76"/>
      <c r="G2107" s="76"/>
      <c r="H2107" s="76"/>
      <c r="I2107" s="76"/>
      <c r="J2107" s="76"/>
      <c r="K2107" s="76"/>
      <c r="L2107" s="76"/>
      <c r="M2107" s="76"/>
      <c r="N2107" s="76"/>
      <c r="O2107" s="76"/>
      <c r="P2107" s="76"/>
      <c r="Q2107" s="76"/>
      <c r="V2107" s="76"/>
      <c r="W2107" s="76"/>
    </row>
    <row r="2108" spans="1:23" x14ac:dyDescent="0.25">
      <c r="A2108" s="76"/>
      <c r="B2108" s="76"/>
      <c r="C2108" s="76"/>
      <c r="D2108" s="76"/>
      <c r="E2108" s="76"/>
      <c r="F2108" s="76"/>
      <c r="G2108" s="76"/>
      <c r="H2108" s="76"/>
      <c r="I2108" s="76"/>
      <c r="J2108" s="76"/>
      <c r="K2108" s="76"/>
      <c r="L2108" s="76"/>
      <c r="M2108" s="76"/>
      <c r="N2108" s="76"/>
      <c r="O2108" s="76"/>
      <c r="P2108" s="76"/>
      <c r="Q2108" s="76"/>
      <c r="V2108" s="76"/>
      <c r="W2108" s="76"/>
    </row>
    <row r="2109" spans="1:23" x14ac:dyDescent="0.25">
      <c r="A2109" s="76"/>
      <c r="B2109" s="76"/>
      <c r="C2109" s="76"/>
      <c r="D2109" s="76"/>
      <c r="E2109" s="76"/>
      <c r="F2109" s="76"/>
      <c r="G2109" s="76"/>
      <c r="H2109" s="76"/>
      <c r="I2109" s="76"/>
      <c r="J2109" s="76"/>
      <c r="K2109" s="76"/>
      <c r="L2109" s="76"/>
      <c r="M2109" s="76"/>
      <c r="N2109" s="76"/>
      <c r="O2109" s="76"/>
      <c r="P2109" s="76"/>
      <c r="Q2109" s="76"/>
      <c r="V2109" s="76"/>
      <c r="W2109" s="76"/>
    </row>
    <row r="2110" spans="1:23" x14ac:dyDescent="0.25">
      <c r="A2110" s="76"/>
      <c r="B2110" s="76"/>
      <c r="C2110" s="76"/>
      <c r="D2110" s="76"/>
      <c r="E2110" s="76"/>
      <c r="F2110" s="76"/>
      <c r="G2110" s="76"/>
      <c r="H2110" s="76"/>
      <c r="I2110" s="76"/>
      <c r="J2110" s="76"/>
      <c r="K2110" s="76"/>
      <c r="L2110" s="76"/>
      <c r="M2110" s="76"/>
      <c r="N2110" s="76"/>
      <c r="O2110" s="76"/>
      <c r="P2110" s="76"/>
      <c r="Q2110" s="76"/>
      <c r="V2110" s="76"/>
      <c r="W2110" s="76"/>
    </row>
    <row r="2111" spans="1:23" x14ac:dyDescent="0.25">
      <c r="A2111" s="76"/>
      <c r="B2111" s="76"/>
      <c r="C2111" s="76"/>
      <c r="D2111" s="76"/>
      <c r="E2111" s="76"/>
      <c r="F2111" s="76"/>
      <c r="G2111" s="76"/>
      <c r="H2111" s="76"/>
      <c r="I2111" s="76"/>
      <c r="J2111" s="76"/>
      <c r="K2111" s="76"/>
      <c r="L2111" s="76"/>
      <c r="M2111" s="76"/>
      <c r="N2111" s="76"/>
      <c r="O2111" s="76"/>
      <c r="P2111" s="76"/>
      <c r="Q2111" s="76"/>
      <c r="V2111" s="76"/>
      <c r="W2111" s="76"/>
    </row>
    <row r="2112" spans="1:23" x14ac:dyDescent="0.25">
      <c r="A2112" s="76"/>
      <c r="B2112" s="76"/>
      <c r="C2112" s="76"/>
      <c r="D2112" s="76"/>
      <c r="E2112" s="76"/>
      <c r="F2112" s="76"/>
      <c r="G2112" s="76"/>
      <c r="H2112" s="76"/>
      <c r="I2112" s="76"/>
      <c r="J2112" s="76"/>
      <c r="K2112" s="76"/>
      <c r="L2112" s="76"/>
      <c r="M2112" s="76"/>
      <c r="N2112" s="76"/>
      <c r="O2112" s="76"/>
      <c r="P2112" s="76"/>
      <c r="Q2112" s="76"/>
      <c r="V2112" s="76"/>
      <c r="W2112" s="76"/>
    </row>
    <row r="2113" spans="1:23" x14ac:dyDescent="0.25">
      <c r="A2113" s="76"/>
      <c r="B2113" s="76"/>
      <c r="C2113" s="76"/>
      <c r="D2113" s="76"/>
      <c r="E2113" s="76"/>
      <c r="F2113" s="76"/>
      <c r="G2113" s="76"/>
      <c r="H2113" s="76"/>
      <c r="I2113" s="76"/>
      <c r="J2113" s="76"/>
      <c r="K2113" s="76"/>
      <c r="L2113" s="76"/>
      <c r="M2113" s="76"/>
      <c r="N2113" s="76"/>
      <c r="O2113" s="76"/>
      <c r="P2113" s="76"/>
      <c r="Q2113" s="76"/>
      <c r="V2113" s="76"/>
      <c r="W2113" s="76"/>
    </row>
    <row r="2114" spans="1:23" x14ac:dyDescent="0.25">
      <c r="A2114" s="76"/>
      <c r="B2114" s="76"/>
      <c r="C2114" s="76"/>
      <c r="D2114" s="76"/>
      <c r="E2114" s="76"/>
      <c r="F2114" s="76"/>
      <c r="G2114" s="76"/>
      <c r="H2114" s="76"/>
      <c r="I2114" s="76"/>
      <c r="J2114" s="76"/>
      <c r="K2114" s="76"/>
      <c r="L2114" s="76"/>
      <c r="M2114" s="76"/>
      <c r="N2114" s="76"/>
      <c r="O2114" s="76"/>
      <c r="P2114" s="76"/>
      <c r="Q2114" s="76"/>
      <c r="V2114" s="76"/>
      <c r="W2114" s="76"/>
    </row>
    <row r="2115" spans="1:23" x14ac:dyDescent="0.25">
      <c r="A2115" s="76"/>
      <c r="B2115" s="76"/>
      <c r="C2115" s="76"/>
      <c r="D2115" s="76"/>
      <c r="E2115" s="76"/>
      <c r="F2115" s="76"/>
      <c r="G2115" s="76"/>
      <c r="H2115" s="76"/>
      <c r="I2115" s="76"/>
      <c r="J2115" s="76"/>
      <c r="K2115" s="76"/>
      <c r="L2115" s="76"/>
      <c r="M2115" s="76"/>
      <c r="N2115" s="76"/>
      <c r="O2115" s="76"/>
      <c r="P2115" s="76"/>
      <c r="Q2115" s="76"/>
      <c r="V2115" s="76"/>
      <c r="W2115" s="76"/>
    </row>
    <row r="2116" spans="1:23" x14ac:dyDescent="0.25">
      <c r="A2116" s="76"/>
      <c r="B2116" s="76"/>
      <c r="C2116" s="76"/>
      <c r="D2116" s="76"/>
      <c r="E2116" s="76"/>
      <c r="F2116" s="76"/>
      <c r="G2116" s="76"/>
      <c r="H2116" s="76"/>
      <c r="I2116" s="76"/>
      <c r="J2116" s="76"/>
      <c r="K2116" s="76"/>
      <c r="L2116" s="76"/>
      <c r="M2116" s="76"/>
      <c r="N2116" s="76"/>
      <c r="O2116" s="76"/>
      <c r="P2116" s="76"/>
      <c r="Q2116" s="76"/>
      <c r="V2116" s="76"/>
      <c r="W2116" s="76"/>
    </row>
    <row r="2117" spans="1:23" x14ac:dyDescent="0.25">
      <c r="A2117" s="76"/>
      <c r="B2117" s="76"/>
      <c r="C2117" s="76"/>
      <c r="D2117" s="76"/>
      <c r="E2117" s="76"/>
      <c r="F2117" s="76"/>
      <c r="G2117" s="76"/>
      <c r="H2117" s="76"/>
      <c r="I2117" s="76"/>
      <c r="J2117" s="76"/>
      <c r="K2117" s="76"/>
      <c r="L2117" s="76"/>
      <c r="M2117" s="76"/>
      <c r="N2117" s="76"/>
      <c r="O2117" s="76"/>
      <c r="P2117" s="76"/>
      <c r="Q2117" s="76"/>
      <c r="V2117" s="76"/>
      <c r="W2117" s="76"/>
    </row>
    <row r="2118" spans="1:23" x14ac:dyDescent="0.25">
      <c r="A2118" s="76"/>
      <c r="B2118" s="76"/>
      <c r="C2118" s="76"/>
      <c r="D2118" s="76"/>
      <c r="E2118" s="76"/>
      <c r="F2118" s="76"/>
      <c r="G2118" s="76"/>
      <c r="H2118" s="76"/>
      <c r="I2118" s="76"/>
      <c r="J2118" s="76"/>
      <c r="K2118" s="76"/>
      <c r="L2118" s="76"/>
      <c r="M2118" s="76"/>
      <c r="N2118" s="76"/>
      <c r="O2118" s="76"/>
      <c r="P2118" s="76"/>
      <c r="Q2118" s="76"/>
      <c r="V2118" s="76"/>
      <c r="W2118" s="76"/>
    </row>
    <row r="2119" spans="1:23" x14ac:dyDescent="0.25">
      <c r="A2119" s="76"/>
      <c r="B2119" s="76"/>
      <c r="C2119" s="76"/>
      <c r="D2119" s="76"/>
      <c r="E2119" s="76"/>
      <c r="F2119" s="76"/>
      <c r="G2119" s="76"/>
      <c r="H2119" s="76"/>
      <c r="I2119" s="76"/>
      <c r="J2119" s="76"/>
      <c r="K2119" s="76"/>
      <c r="L2119" s="76"/>
      <c r="M2119" s="76"/>
      <c r="N2119" s="76"/>
      <c r="O2119" s="76"/>
      <c r="P2119" s="76"/>
      <c r="Q2119" s="76"/>
      <c r="V2119" s="76"/>
      <c r="W2119" s="76"/>
    </row>
    <row r="2120" spans="1:23" x14ac:dyDescent="0.25">
      <c r="A2120" s="76"/>
      <c r="B2120" s="76"/>
      <c r="C2120" s="76"/>
      <c r="D2120" s="76"/>
      <c r="E2120" s="76"/>
      <c r="F2120" s="76"/>
      <c r="G2120" s="76"/>
      <c r="H2120" s="76"/>
      <c r="I2120" s="76"/>
      <c r="J2120" s="76"/>
      <c r="K2120" s="76"/>
      <c r="L2120" s="76"/>
      <c r="M2120" s="76"/>
      <c r="N2120" s="76"/>
      <c r="O2120" s="76"/>
      <c r="P2120" s="76"/>
      <c r="Q2120" s="76"/>
      <c r="V2120" s="76"/>
      <c r="W2120" s="76"/>
    </row>
    <row r="2121" spans="1:23" x14ac:dyDescent="0.25">
      <c r="A2121" s="76"/>
      <c r="B2121" s="76"/>
      <c r="C2121" s="76"/>
      <c r="D2121" s="76"/>
      <c r="E2121" s="76"/>
      <c r="F2121" s="76"/>
      <c r="G2121" s="76"/>
      <c r="H2121" s="76"/>
      <c r="I2121" s="76"/>
      <c r="J2121" s="76"/>
      <c r="K2121" s="76"/>
      <c r="L2121" s="76"/>
      <c r="M2121" s="76"/>
      <c r="N2121" s="76"/>
      <c r="O2121" s="76"/>
      <c r="P2121" s="76"/>
      <c r="Q2121" s="76"/>
      <c r="V2121" s="76"/>
      <c r="W2121" s="76"/>
    </row>
    <row r="2122" spans="1:23" x14ac:dyDescent="0.25">
      <c r="A2122" s="76"/>
      <c r="B2122" s="76"/>
      <c r="C2122" s="76"/>
      <c r="D2122" s="76"/>
      <c r="E2122" s="76"/>
      <c r="F2122" s="76"/>
      <c r="G2122" s="76"/>
      <c r="H2122" s="76"/>
      <c r="I2122" s="76"/>
      <c r="J2122" s="76"/>
      <c r="K2122" s="76"/>
      <c r="L2122" s="76"/>
      <c r="M2122" s="76"/>
      <c r="N2122" s="76"/>
      <c r="O2122" s="76"/>
      <c r="P2122" s="76"/>
      <c r="Q2122" s="76"/>
      <c r="V2122" s="76"/>
      <c r="W2122" s="76"/>
    </row>
    <row r="2123" spans="1:23" x14ac:dyDescent="0.25">
      <c r="A2123" s="76"/>
      <c r="B2123" s="76"/>
      <c r="C2123" s="76"/>
      <c r="D2123" s="76"/>
      <c r="E2123" s="76"/>
      <c r="F2123" s="76"/>
      <c r="G2123" s="76"/>
      <c r="H2123" s="76"/>
      <c r="I2123" s="76"/>
      <c r="J2123" s="76"/>
      <c r="K2123" s="76"/>
      <c r="L2123" s="76"/>
      <c r="M2123" s="76"/>
      <c r="N2123" s="76"/>
      <c r="O2123" s="76"/>
      <c r="P2123" s="76"/>
      <c r="Q2123" s="76"/>
      <c r="V2123" s="76"/>
      <c r="W2123" s="76"/>
    </row>
    <row r="2124" spans="1:23" x14ac:dyDescent="0.25">
      <c r="A2124" s="76"/>
      <c r="B2124" s="76"/>
      <c r="C2124" s="76"/>
      <c r="D2124" s="76"/>
      <c r="E2124" s="76"/>
      <c r="F2124" s="76"/>
      <c r="G2124" s="76"/>
      <c r="H2124" s="76"/>
      <c r="I2124" s="76"/>
      <c r="J2124" s="76"/>
      <c r="K2124" s="76"/>
      <c r="L2124" s="76"/>
      <c r="M2124" s="76"/>
      <c r="N2124" s="76"/>
      <c r="O2124" s="76"/>
      <c r="P2124" s="76"/>
      <c r="Q2124" s="76"/>
      <c r="V2124" s="76"/>
      <c r="W2124" s="76"/>
    </row>
    <row r="2125" spans="1:23" x14ac:dyDescent="0.25">
      <c r="A2125" s="76"/>
      <c r="B2125" s="76"/>
      <c r="C2125" s="76"/>
      <c r="D2125" s="76"/>
      <c r="E2125" s="76"/>
      <c r="F2125" s="76"/>
      <c r="G2125" s="76"/>
      <c r="H2125" s="76"/>
      <c r="I2125" s="76"/>
      <c r="J2125" s="76"/>
      <c r="K2125" s="76"/>
      <c r="L2125" s="76"/>
      <c r="M2125" s="76"/>
      <c r="N2125" s="76"/>
      <c r="O2125" s="76"/>
      <c r="P2125" s="76"/>
      <c r="Q2125" s="76"/>
      <c r="V2125" s="76"/>
      <c r="W2125" s="76"/>
    </row>
    <row r="2126" spans="1:23" x14ac:dyDescent="0.25">
      <c r="A2126" s="76"/>
      <c r="B2126" s="76"/>
      <c r="C2126" s="76"/>
      <c r="D2126" s="76"/>
      <c r="E2126" s="76"/>
      <c r="F2126" s="76"/>
      <c r="G2126" s="76"/>
      <c r="H2126" s="76"/>
      <c r="I2126" s="76"/>
      <c r="J2126" s="76"/>
      <c r="K2126" s="76"/>
      <c r="L2126" s="76"/>
      <c r="M2126" s="76"/>
      <c r="N2126" s="76"/>
      <c r="O2126" s="76"/>
      <c r="P2126" s="76"/>
      <c r="Q2126" s="76"/>
      <c r="V2126" s="76"/>
      <c r="W2126" s="76"/>
    </row>
    <row r="2127" spans="1:23" x14ac:dyDescent="0.25">
      <c r="A2127" s="76"/>
      <c r="B2127" s="76"/>
      <c r="C2127" s="76"/>
      <c r="D2127" s="76"/>
      <c r="E2127" s="76"/>
      <c r="F2127" s="76"/>
      <c r="G2127" s="76"/>
      <c r="H2127" s="76"/>
      <c r="I2127" s="76"/>
      <c r="J2127" s="76"/>
      <c r="K2127" s="76"/>
      <c r="L2127" s="76"/>
      <c r="M2127" s="76"/>
      <c r="N2127" s="76"/>
      <c r="O2127" s="76"/>
      <c r="P2127" s="76"/>
      <c r="Q2127" s="76"/>
      <c r="V2127" s="76"/>
      <c r="W2127" s="76"/>
    </row>
    <row r="2128" spans="1:23" x14ac:dyDescent="0.25">
      <c r="A2128" s="76"/>
      <c r="B2128" s="76"/>
      <c r="C2128" s="76"/>
      <c r="D2128" s="76"/>
      <c r="E2128" s="76"/>
      <c r="F2128" s="76"/>
      <c r="G2128" s="76"/>
      <c r="H2128" s="76"/>
      <c r="I2128" s="76"/>
      <c r="J2128" s="76"/>
      <c r="K2128" s="76"/>
      <c r="L2128" s="76"/>
      <c r="M2128" s="76"/>
      <c r="N2128" s="76"/>
      <c r="O2128" s="76"/>
      <c r="P2128" s="76"/>
      <c r="Q2128" s="76"/>
      <c r="V2128" s="76"/>
      <c r="W2128" s="76"/>
    </row>
    <row r="2129" spans="1:23" x14ac:dyDescent="0.25">
      <c r="A2129" s="76"/>
      <c r="B2129" s="76"/>
      <c r="C2129" s="76"/>
      <c r="D2129" s="76"/>
      <c r="E2129" s="76"/>
      <c r="F2129" s="76"/>
      <c r="G2129" s="76"/>
      <c r="H2129" s="76"/>
      <c r="I2129" s="76"/>
      <c r="J2129" s="76"/>
      <c r="K2129" s="76"/>
      <c r="L2129" s="76"/>
      <c r="M2129" s="76"/>
      <c r="N2129" s="76"/>
      <c r="O2129" s="76"/>
      <c r="P2129" s="76"/>
      <c r="Q2129" s="76"/>
      <c r="V2129" s="76"/>
      <c r="W2129" s="76"/>
    </row>
    <row r="2130" spans="1:23" x14ac:dyDescent="0.25">
      <c r="A2130" s="76"/>
      <c r="B2130" s="76"/>
      <c r="C2130" s="76"/>
      <c r="D2130" s="76"/>
      <c r="E2130" s="76"/>
      <c r="F2130" s="76"/>
      <c r="G2130" s="76"/>
      <c r="H2130" s="76"/>
      <c r="I2130" s="76"/>
      <c r="J2130" s="76"/>
      <c r="K2130" s="76"/>
      <c r="L2130" s="76"/>
      <c r="M2130" s="76"/>
      <c r="N2130" s="76"/>
      <c r="O2130" s="76"/>
      <c r="P2130" s="76"/>
      <c r="Q2130" s="76"/>
      <c r="V2130" s="76"/>
      <c r="W2130" s="76"/>
    </row>
    <row r="2131" spans="1:23" x14ac:dyDescent="0.25">
      <c r="A2131" s="76"/>
      <c r="B2131" s="76"/>
      <c r="C2131" s="76"/>
      <c r="D2131" s="76"/>
      <c r="E2131" s="76"/>
      <c r="F2131" s="76"/>
      <c r="G2131" s="76"/>
      <c r="H2131" s="76"/>
      <c r="I2131" s="76"/>
      <c r="J2131" s="76"/>
      <c r="K2131" s="76"/>
      <c r="L2131" s="76"/>
      <c r="M2131" s="76"/>
      <c r="N2131" s="76"/>
      <c r="O2131" s="76"/>
      <c r="P2131" s="76"/>
      <c r="Q2131" s="76"/>
      <c r="V2131" s="76"/>
      <c r="W2131" s="76"/>
    </row>
    <row r="2132" spans="1:23" x14ac:dyDescent="0.25">
      <c r="A2132" s="76"/>
      <c r="B2132" s="76"/>
      <c r="C2132" s="76"/>
      <c r="D2132" s="76"/>
      <c r="E2132" s="76"/>
      <c r="F2132" s="76"/>
      <c r="G2132" s="76"/>
      <c r="H2132" s="76"/>
      <c r="I2132" s="76"/>
      <c r="J2132" s="76"/>
      <c r="K2132" s="76"/>
      <c r="L2132" s="76"/>
      <c r="M2132" s="76"/>
      <c r="N2132" s="76"/>
      <c r="O2132" s="76"/>
      <c r="P2132" s="76"/>
      <c r="Q2132" s="76"/>
      <c r="V2132" s="76"/>
      <c r="W2132" s="76"/>
    </row>
    <row r="2133" spans="1:23" x14ac:dyDescent="0.25">
      <c r="A2133" s="76"/>
      <c r="B2133" s="76"/>
      <c r="C2133" s="76"/>
      <c r="D2133" s="76"/>
      <c r="E2133" s="76"/>
      <c r="F2133" s="76"/>
      <c r="G2133" s="76"/>
      <c r="H2133" s="76"/>
      <c r="I2133" s="76"/>
      <c r="J2133" s="76"/>
      <c r="K2133" s="76"/>
      <c r="L2133" s="76"/>
      <c r="M2133" s="76"/>
      <c r="N2133" s="76"/>
      <c r="O2133" s="76"/>
      <c r="P2133" s="76"/>
      <c r="Q2133" s="76"/>
      <c r="V2133" s="76"/>
      <c r="W2133" s="76"/>
    </row>
    <row r="2134" spans="1:23" x14ac:dyDescent="0.25">
      <c r="A2134" s="76"/>
      <c r="B2134" s="76"/>
      <c r="C2134" s="76"/>
      <c r="D2134" s="76"/>
      <c r="E2134" s="76"/>
      <c r="F2134" s="76"/>
      <c r="G2134" s="76"/>
      <c r="H2134" s="76"/>
      <c r="I2134" s="76"/>
      <c r="J2134" s="76"/>
      <c r="K2134" s="76"/>
      <c r="L2134" s="76"/>
      <c r="M2134" s="76"/>
      <c r="N2134" s="76"/>
      <c r="O2134" s="76"/>
      <c r="P2134" s="76"/>
      <c r="Q2134" s="76"/>
      <c r="V2134" s="76"/>
      <c r="W2134" s="76"/>
    </row>
    <row r="2135" spans="1:23" x14ac:dyDescent="0.25">
      <c r="A2135" s="76"/>
      <c r="B2135" s="76"/>
      <c r="C2135" s="76"/>
      <c r="D2135" s="76"/>
      <c r="E2135" s="76"/>
      <c r="F2135" s="76"/>
      <c r="G2135" s="76"/>
      <c r="H2135" s="76"/>
      <c r="I2135" s="76"/>
      <c r="J2135" s="76"/>
      <c r="K2135" s="76"/>
      <c r="L2135" s="76"/>
      <c r="M2135" s="76"/>
      <c r="N2135" s="76"/>
      <c r="O2135" s="76"/>
      <c r="P2135" s="76"/>
      <c r="Q2135" s="76"/>
      <c r="V2135" s="76"/>
      <c r="W2135" s="76"/>
    </row>
    <row r="2136" spans="1:23" x14ac:dyDescent="0.25">
      <c r="A2136" s="76"/>
      <c r="B2136" s="76"/>
      <c r="C2136" s="76"/>
      <c r="D2136" s="76"/>
      <c r="E2136" s="76"/>
      <c r="F2136" s="76"/>
      <c r="G2136" s="76"/>
      <c r="H2136" s="76"/>
      <c r="I2136" s="76"/>
      <c r="J2136" s="76"/>
      <c r="K2136" s="76"/>
      <c r="L2136" s="76"/>
      <c r="M2136" s="76"/>
      <c r="N2136" s="76"/>
      <c r="O2136" s="76"/>
      <c r="P2136" s="76"/>
      <c r="Q2136" s="76"/>
      <c r="V2136" s="76"/>
      <c r="W2136" s="76"/>
    </row>
    <row r="2137" spans="1:23" x14ac:dyDescent="0.25">
      <c r="A2137" s="76"/>
      <c r="B2137" s="76"/>
      <c r="C2137" s="76"/>
      <c r="D2137" s="76"/>
      <c r="E2137" s="76"/>
      <c r="F2137" s="76"/>
      <c r="G2137" s="76"/>
      <c r="H2137" s="76"/>
      <c r="I2137" s="76"/>
      <c r="J2137" s="76"/>
      <c r="K2137" s="76"/>
      <c r="L2137" s="76"/>
      <c r="M2137" s="76"/>
      <c r="N2137" s="76"/>
      <c r="O2137" s="76"/>
      <c r="P2137" s="76"/>
      <c r="Q2137" s="76"/>
      <c r="V2137" s="76"/>
      <c r="W2137" s="76"/>
    </row>
    <row r="2138" spans="1:23" x14ac:dyDescent="0.25">
      <c r="A2138" s="76"/>
      <c r="B2138" s="76"/>
      <c r="C2138" s="76"/>
      <c r="D2138" s="76"/>
      <c r="E2138" s="76"/>
      <c r="F2138" s="76"/>
      <c r="G2138" s="76"/>
      <c r="H2138" s="76"/>
      <c r="I2138" s="76"/>
      <c r="J2138" s="76"/>
      <c r="K2138" s="76"/>
      <c r="L2138" s="76"/>
      <c r="M2138" s="76"/>
      <c r="N2138" s="76"/>
      <c r="O2138" s="76"/>
      <c r="P2138" s="76"/>
      <c r="Q2138" s="76"/>
      <c r="V2138" s="76"/>
      <c r="W2138" s="76"/>
    </row>
    <row r="2139" spans="1:23" x14ac:dyDescent="0.25">
      <c r="A2139" s="76"/>
      <c r="B2139" s="76"/>
      <c r="C2139" s="76"/>
      <c r="D2139" s="76"/>
      <c r="E2139" s="76"/>
      <c r="F2139" s="76"/>
      <c r="G2139" s="76"/>
      <c r="H2139" s="76"/>
      <c r="I2139" s="76"/>
      <c r="J2139" s="76"/>
      <c r="K2139" s="76"/>
      <c r="L2139" s="76"/>
      <c r="M2139" s="76"/>
      <c r="N2139" s="76"/>
      <c r="O2139" s="76"/>
      <c r="P2139" s="76"/>
      <c r="Q2139" s="76"/>
      <c r="V2139" s="76"/>
      <c r="W2139" s="76"/>
    </row>
    <row r="2140" spans="1:23" x14ac:dyDescent="0.25">
      <c r="A2140" s="76"/>
      <c r="B2140" s="76"/>
      <c r="C2140" s="76"/>
      <c r="D2140" s="76"/>
      <c r="E2140" s="76"/>
      <c r="F2140" s="76"/>
      <c r="G2140" s="76"/>
      <c r="H2140" s="76"/>
      <c r="I2140" s="76"/>
      <c r="J2140" s="76"/>
      <c r="K2140" s="76"/>
      <c r="L2140" s="76"/>
      <c r="M2140" s="76"/>
      <c r="N2140" s="76"/>
      <c r="O2140" s="76"/>
      <c r="P2140" s="76"/>
      <c r="Q2140" s="76"/>
      <c r="V2140" s="76"/>
      <c r="W2140" s="76"/>
    </row>
    <row r="2141" spans="1:23" x14ac:dyDescent="0.25">
      <c r="A2141" s="76"/>
      <c r="B2141" s="76"/>
      <c r="C2141" s="76"/>
      <c r="D2141" s="76"/>
      <c r="E2141" s="76"/>
      <c r="F2141" s="76"/>
      <c r="G2141" s="76"/>
      <c r="H2141" s="76"/>
      <c r="I2141" s="76"/>
      <c r="J2141" s="76"/>
      <c r="K2141" s="76"/>
      <c r="L2141" s="76"/>
      <c r="M2141" s="76"/>
      <c r="N2141" s="76"/>
      <c r="O2141" s="76"/>
      <c r="P2141" s="76"/>
      <c r="Q2141" s="76"/>
      <c r="V2141" s="76"/>
      <c r="W2141" s="76"/>
    </row>
    <row r="2142" spans="1:23" x14ac:dyDescent="0.25">
      <c r="A2142" s="76"/>
      <c r="B2142" s="76"/>
      <c r="C2142" s="76"/>
      <c r="D2142" s="76"/>
      <c r="E2142" s="76"/>
      <c r="F2142" s="76"/>
      <c r="G2142" s="76"/>
      <c r="H2142" s="76"/>
      <c r="I2142" s="76"/>
      <c r="J2142" s="76"/>
      <c r="K2142" s="76"/>
      <c r="L2142" s="76"/>
      <c r="M2142" s="76"/>
      <c r="N2142" s="76"/>
      <c r="O2142" s="76"/>
      <c r="P2142" s="76"/>
      <c r="Q2142" s="76"/>
      <c r="V2142" s="76"/>
      <c r="W2142" s="76"/>
    </row>
    <row r="2143" spans="1:23" x14ac:dyDescent="0.25">
      <c r="A2143" s="76"/>
      <c r="B2143" s="76"/>
      <c r="C2143" s="76"/>
      <c r="D2143" s="76"/>
      <c r="E2143" s="76"/>
      <c r="F2143" s="76"/>
      <c r="G2143" s="76"/>
      <c r="H2143" s="76"/>
      <c r="I2143" s="76"/>
      <c r="J2143" s="76"/>
      <c r="K2143" s="76"/>
      <c r="L2143" s="76"/>
      <c r="M2143" s="76"/>
      <c r="N2143" s="76"/>
      <c r="O2143" s="76"/>
      <c r="P2143" s="76"/>
      <c r="Q2143" s="76"/>
      <c r="V2143" s="76"/>
      <c r="W2143" s="76"/>
    </row>
    <row r="2144" spans="1:23" x14ac:dyDescent="0.25">
      <c r="A2144" s="76"/>
      <c r="B2144" s="76"/>
      <c r="C2144" s="76"/>
      <c r="D2144" s="76"/>
      <c r="E2144" s="76"/>
      <c r="F2144" s="76"/>
      <c r="G2144" s="76"/>
      <c r="H2144" s="76"/>
      <c r="I2144" s="76"/>
      <c r="J2144" s="76"/>
      <c r="K2144" s="76"/>
      <c r="L2144" s="76"/>
      <c r="M2144" s="76"/>
      <c r="N2144" s="76"/>
      <c r="O2144" s="76"/>
      <c r="P2144" s="76"/>
      <c r="Q2144" s="76"/>
      <c r="V2144" s="76"/>
      <c r="W2144" s="76"/>
    </row>
    <row r="2145" spans="1:23" x14ac:dyDescent="0.25">
      <c r="A2145" s="76"/>
      <c r="B2145" s="76"/>
      <c r="C2145" s="76"/>
      <c r="D2145" s="76"/>
      <c r="E2145" s="76"/>
      <c r="F2145" s="76"/>
      <c r="G2145" s="76"/>
      <c r="H2145" s="76"/>
      <c r="I2145" s="76"/>
      <c r="J2145" s="76"/>
      <c r="K2145" s="76"/>
      <c r="L2145" s="76"/>
      <c r="M2145" s="76"/>
      <c r="N2145" s="76"/>
      <c r="O2145" s="76"/>
      <c r="P2145" s="76"/>
      <c r="Q2145" s="76"/>
      <c r="V2145" s="76"/>
      <c r="W2145" s="76"/>
    </row>
    <row r="2146" spans="1:23" x14ac:dyDescent="0.25">
      <c r="A2146" s="76"/>
      <c r="B2146" s="76"/>
      <c r="C2146" s="76"/>
      <c r="D2146" s="76"/>
      <c r="E2146" s="76"/>
      <c r="F2146" s="76"/>
      <c r="G2146" s="76"/>
      <c r="H2146" s="76"/>
      <c r="I2146" s="76"/>
      <c r="J2146" s="76"/>
      <c r="K2146" s="76"/>
      <c r="L2146" s="76"/>
      <c r="M2146" s="76"/>
      <c r="N2146" s="76"/>
      <c r="O2146" s="76"/>
      <c r="P2146" s="76"/>
      <c r="Q2146" s="76"/>
      <c r="V2146" s="76"/>
      <c r="W2146" s="76"/>
    </row>
    <row r="2147" spans="1:23" x14ac:dyDescent="0.25">
      <c r="A2147" s="76"/>
      <c r="B2147" s="76"/>
      <c r="C2147" s="76"/>
      <c r="D2147" s="76"/>
      <c r="E2147" s="76"/>
      <c r="F2147" s="76"/>
      <c r="G2147" s="76"/>
      <c r="H2147" s="76"/>
      <c r="I2147" s="76"/>
      <c r="J2147" s="76"/>
      <c r="K2147" s="76"/>
      <c r="L2147" s="76"/>
      <c r="M2147" s="76"/>
      <c r="N2147" s="76"/>
      <c r="O2147" s="76"/>
      <c r="P2147" s="76"/>
      <c r="Q2147" s="76"/>
      <c r="V2147" s="76"/>
      <c r="W2147" s="76"/>
    </row>
    <row r="2148" spans="1:23" x14ac:dyDescent="0.25">
      <c r="A2148" s="76"/>
      <c r="B2148" s="76"/>
      <c r="C2148" s="76"/>
      <c r="D2148" s="76"/>
      <c r="E2148" s="76"/>
      <c r="F2148" s="76"/>
      <c r="G2148" s="76"/>
      <c r="H2148" s="76"/>
      <c r="I2148" s="76"/>
      <c r="J2148" s="76"/>
      <c r="K2148" s="76"/>
      <c r="L2148" s="76"/>
      <c r="M2148" s="76"/>
      <c r="N2148" s="76"/>
      <c r="O2148" s="76"/>
      <c r="P2148" s="76"/>
      <c r="Q2148" s="76"/>
      <c r="V2148" s="76"/>
      <c r="W2148" s="76"/>
    </row>
    <row r="2149" spans="1:23" x14ac:dyDescent="0.25">
      <c r="A2149" s="76"/>
      <c r="B2149" s="76"/>
      <c r="C2149" s="76"/>
      <c r="D2149" s="76"/>
      <c r="E2149" s="76"/>
      <c r="F2149" s="76"/>
      <c r="G2149" s="76"/>
      <c r="H2149" s="76"/>
      <c r="I2149" s="76"/>
      <c r="J2149" s="76"/>
      <c r="K2149" s="76"/>
      <c r="L2149" s="76"/>
      <c r="M2149" s="76"/>
      <c r="N2149" s="76"/>
      <c r="O2149" s="76"/>
      <c r="P2149" s="76"/>
      <c r="Q2149" s="76"/>
      <c r="V2149" s="76"/>
      <c r="W2149" s="76"/>
    </row>
    <row r="2150" spans="1:23" x14ac:dyDescent="0.25">
      <c r="A2150" s="76"/>
      <c r="B2150" s="76"/>
      <c r="C2150" s="76"/>
      <c r="D2150" s="76"/>
      <c r="E2150" s="76"/>
      <c r="F2150" s="76"/>
      <c r="G2150" s="76"/>
      <c r="H2150" s="76"/>
      <c r="I2150" s="76"/>
      <c r="J2150" s="76"/>
      <c r="K2150" s="76"/>
      <c r="L2150" s="76"/>
      <c r="M2150" s="76"/>
      <c r="N2150" s="76"/>
      <c r="O2150" s="76"/>
      <c r="P2150" s="76"/>
      <c r="Q2150" s="76"/>
      <c r="V2150" s="76"/>
      <c r="W2150" s="76"/>
    </row>
    <row r="2151" spans="1:23" x14ac:dyDescent="0.25">
      <c r="A2151" s="76"/>
      <c r="B2151" s="76"/>
      <c r="C2151" s="76"/>
      <c r="D2151" s="76"/>
      <c r="E2151" s="76"/>
      <c r="F2151" s="76"/>
      <c r="G2151" s="76"/>
      <c r="H2151" s="76"/>
      <c r="I2151" s="76"/>
      <c r="J2151" s="76"/>
      <c r="K2151" s="76"/>
      <c r="L2151" s="76"/>
      <c r="M2151" s="76"/>
      <c r="N2151" s="76"/>
      <c r="O2151" s="76"/>
      <c r="P2151" s="76"/>
      <c r="Q2151" s="76"/>
      <c r="V2151" s="76"/>
      <c r="W2151" s="76"/>
    </row>
    <row r="2152" spans="1:23" x14ac:dyDescent="0.25">
      <c r="A2152" s="76"/>
      <c r="B2152" s="76"/>
      <c r="C2152" s="76"/>
      <c r="D2152" s="76"/>
      <c r="E2152" s="76"/>
      <c r="F2152" s="76"/>
      <c r="G2152" s="76"/>
      <c r="H2152" s="76"/>
      <c r="I2152" s="76"/>
      <c r="J2152" s="76"/>
      <c r="K2152" s="76"/>
      <c r="L2152" s="76"/>
      <c r="M2152" s="76"/>
      <c r="N2152" s="76"/>
      <c r="O2152" s="76"/>
      <c r="P2152" s="76"/>
      <c r="Q2152" s="76"/>
      <c r="V2152" s="76"/>
      <c r="W2152" s="76"/>
    </row>
    <row r="2153" spans="1:23" x14ac:dyDescent="0.25">
      <c r="A2153" s="76"/>
      <c r="B2153" s="76"/>
      <c r="C2153" s="76"/>
      <c r="D2153" s="76"/>
      <c r="E2153" s="76"/>
      <c r="F2153" s="76"/>
      <c r="G2153" s="76"/>
      <c r="H2153" s="76"/>
      <c r="I2153" s="76"/>
      <c r="J2153" s="76"/>
      <c r="K2153" s="76"/>
      <c r="L2153" s="76"/>
      <c r="M2153" s="76"/>
      <c r="N2153" s="76"/>
      <c r="O2153" s="76"/>
      <c r="P2153" s="76"/>
      <c r="Q2153" s="76"/>
      <c r="V2153" s="76"/>
      <c r="W2153" s="76"/>
    </row>
    <row r="2154" spans="1:23" x14ac:dyDescent="0.25">
      <c r="A2154" s="76"/>
      <c r="B2154" s="76"/>
      <c r="C2154" s="76"/>
      <c r="D2154" s="76"/>
      <c r="E2154" s="76"/>
      <c r="F2154" s="76"/>
      <c r="G2154" s="76"/>
      <c r="H2154" s="76"/>
      <c r="I2154" s="76"/>
      <c r="J2154" s="76"/>
      <c r="K2154" s="76"/>
      <c r="L2154" s="76"/>
      <c r="M2154" s="76"/>
      <c r="N2154" s="76"/>
      <c r="O2154" s="76"/>
      <c r="P2154" s="76"/>
      <c r="Q2154" s="76"/>
      <c r="V2154" s="76"/>
      <c r="W2154" s="76"/>
    </row>
    <row r="2155" spans="1:23" x14ac:dyDescent="0.25">
      <c r="A2155" s="76"/>
      <c r="B2155" s="76"/>
      <c r="C2155" s="76"/>
      <c r="D2155" s="76"/>
      <c r="E2155" s="76"/>
      <c r="F2155" s="76"/>
      <c r="G2155" s="76"/>
      <c r="H2155" s="76"/>
      <c r="I2155" s="76"/>
      <c r="J2155" s="76"/>
      <c r="K2155" s="76"/>
      <c r="L2155" s="76"/>
      <c r="M2155" s="76"/>
      <c r="N2155" s="76"/>
      <c r="O2155" s="76"/>
      <c r="P2155" s="76"/>
      <c r="Q2155" s="76"/>
      <c r="V2155" s="76"/>
      <c r="W2155" s="76"/>
    </row>
    <row r="2156" spans="1:23" x14ac:dyDescent="0.25">
      <c r="A2156" s="76"/>
      <c r="B2156" s="76"/>
      <c r="C2156" s="76"/>
      <c r="D2156" s="76"/>
      <c r="E2156" s="76"/>
      <c r="F2156" s="76"/>
      <c r="G2156" s="76"/>
      <c r="H2156" s="76"/>
      <c r="I2156" s="76"/>
      <c r="J2156" s="76"/>
      <c r="K2156" s="76"/>
      <c r="L2156" s="76"/>
      <c r="M2156" s="76"/>
      <c r="N2156" s="76"/>
      <c r="O2156" s="76"/>
      <c r="P2156" s="76"/>
      <c r="Q2156" s="76"/>
      <c r="V2156" s="76"/>
      <c r="W2156" s="76"/>
    </row>
    <row r="2157" spans="1:23" x14ac:dyDescent="0.25">
      <c r="A2157" s="76"/>
      <c r="B2157" s="76"/>
      <c r="C2157" s="76"/>
      <c r="D2157" s="76"/>
      <c r="E2157" s="76"/>
      <c r="F2157" s="76"/>
      <c r="G2157" s="76"/>
      <c r="H2157" s="76"/>
      <c r="I2157" s="76"/>
      <c r="J2157" s="76"/>
      <c r="K2157" s="76"/>
      <c r="L2157" s="76"/>
      <c r="M2157" s="76"/>
      <c r="N2157" s="76"/>
      <c r="O2157" s="76"/>
      <c r="P2157" s="76"/>
      <c r="Q2157" s="76"/>
      <c r="V2157" s="76"/>
      <c r="W2157" s="76"/>
    </row>
    <row r="2158" spans="1:23" x14ac:dyDescent="0.25">
      <c r="A2158" s="76"/>
      <c r="B2158" s="76"/>
      <c r="C2158" s="76"/>
      <c r="D2158" s="76"/>
      <c r="E2158" s="76"/>
      <c r="F2158" s="76"/>
      <c r="G2158" s="76"/>
      <c r="H2158" s="76"/>
      <c r="I2158" s="76"/>
      <c r="J2158" s="76"/>
      <c r="K2158" s="76"/>
      <c r="L2158" s="76"/>
      <c r="M2158" s="76"/>
      <c r="N2158" s="76"/>
      <c r="O2158" s="76"/>
      <c r="P2158" s="76"/>
      <c r="Q2158" s="76"/>
      <c r="V2158" s="76"/>
      <c r="W2158" s="76"/>
    </row>
    <row r="2159" spans="1:23" x14ac:dyDescent="0.25">
      <c r="A2159" s="76"/>
      <c r="B2159" s="76"/>
      <c r="C2159" s="76"/>
      <c r="D2159" s="76"/>
      <c r="E2159" s="76"/>
      <c r="F2159" s="76"/>
      <c r="G2159" s="76"/>
      <c r="H2159" s="76"/>
      <c r="I2159" s="76"/>
      <c r="J2159" s="76"/>
      <c r="K2159" s="76"/>
      <c r="L2159" s="76"/>
      <c r="M2159" s="76"/>
      <c r="N2159" s="76"/>
      <c r="O2159" s="76"/>
      <c r="P2159" s="76"/>
      <c r="Q2159" s="76"/>
      <c r="V2159" s="76"/>
      <c r="W2159" s="76"/>
    </row>
    <row r="2160" spans="1:23" x14ac:dyDescent="0.25">
      <c r="A2160" s="76"/>
      <c r="B2160" s="76"/>
      <c r="C2160" s="76"/>
      <c r="D2160" s="76"/>
      <c r="E2160" s="76"/>
      <c r="F2160" s="76"/>
      <c r="G2160" s="76"/>
      <c r="H2160" s="76"/>
      <c r="I2160" s="76"/>
      <c r="J2160" s="76"/>
      <c r="K2160" s="76"/>
      <c r="L2160" s="76"/>
      <c r="M2160" s="76"/>
      <c r="N2160" s="76"/>
      <c r="O2160" s="76"/>
      <c r="P2160" s="76"/>
      <c r="Q2160" s="76"/>
      <c r="V2160" s="76"/>
      <c r="W2160" s="76"/>
    </row>
    <row r="2161" spans="1:23" x14ac:dyDescent="0.25">
      <c r="A2161" s="76"/>
      <c r="B2161" s="76"/>
      <c r="C2161" s="76"/>
      <c r="D2161" s="76"/>
      <c r="E2161" s="76"/>
      <c r="F2161" s="76"/>
      <c r="G2161" s="76"/>
      <c r="H2161" s="76"/>
      <c r="I2161" s="76"/>
      <c r="J2161" s="76"/>
      <c r="K2161" s="76"/>
      <c r="L2161" s="76"/>
      <c r="M2161" s="76"/>
      <c r="N2161" s="76"/>
      <c r="O2161" s="76"/>
      <c r="P2161" s="76"/>
      <c r="Q2161" s="76"/>
      <c r="V2161" s="76"/>
      <c r="W2161" s="76"/>
    </row>
    <row r="2162" spans="1:23" x14ac:dyDescent="0.25">
      <c r="A2162" s="76"/>
      <c r="B2162" s="76"/>
      <c r="C2162" s="76"/>
      <c r="D2162" s="76"/>
      <c r="E2162" s="76"/>
      <c r="F2162" s="76"/>
      <c r="G2162" s="76"/>
      <c r="H2162" s="76"/>
      <c r="I2162" s="76"/>
      <c r="J2162" s="76"/>
      <c r="K2162" s="76"/>
      <c r="L2162" s="76"/>
      <c r="M2162" s="76"/>
      <c r="N2162" s="76"/>
      <c r="O2162" s="76"/>
      <c r="P2162" s="76"/>
      <c r="Q2162" s="76"/>
      <c r="V2162" s="76"/>
      <c r="W2162" s="76"/>
    </row>
    <row r="2163" spans="1:23" x14ac:dyDescent="0.25">
      <c r="A2163" s="76"/>
      <c r="B2163" s="76"/>
      <c r="C2163" s="76"/>
      <c r="D2163" s="76"/>
      <c r="E2163" s="76"/>
      <c r="F2163" s="76"/>
      <c r="G2163" s="76"/>
      <c r="H2163" s="76"/>
      <c r="I2163" s="76"/>
      <c r="J2163" s="76"/>
      <c r="K2163" s="76"/>
      <c r="L2163" s="76"/>
      <c r="M2163" s="76"/>
      <c r="N2163" s="76"/>
      <c r="O2163" s="76"/>
      <c r="P2163" s="76"/>
      <c r="Q2163" s="76"/>
      <c r="V2163" s="76"/>
      <c r="W2163" s="76"/>
    </row>
    <row r="2164" spans="1:23" x14ac:dyDescent="0.25">
      <c r="A2164" s="76"/>
      <c r="B2164" s="76"/>
      <c r="C2164" s="76"/>
      <c r="D2164" s="76"/>
      <c r="E2164" s="76"/>
      <c r="F2164" s="76"/>
      <c r="G2164" s="76"/>
      <c r="H2164" s="76"/>
      <c r="I2164" s="76"/>
      <c r="J2164" s="76"/>
      <c r="K2164" s="76"/>
      <c r="L2164" s="76"/>
      <c r="M2164" s="76"/>
      <c r="N2164" s="76"/>
      <c r="O2164" s="76"/>
      <c r="P2164" s="76"/>
      <c r="Q2164" s="76"/>
      <c r="V2164" s="76"/>
      <c r="W2164" s="76"/>
    </row>
    <row r="2165" spans="1:23" x14ac:dyDescent="0.25">
      <c r="A2165" s="76"/>
      <c r="B2165" s="76"/>
      <c r="C2165" s="76"/>
      <c r="D2165" s="76"/>
      <c r="E2165" s="76"/>
      <c r="F2165" s="76"/>
      <c r="G2165" s="76"/>
      <c r="H2165" s="76"/>
      <c r="I2165" s="76"/>
      <c r="J2165" s="76"/>
      <c r="K2165" s="76"/>
      <c r="L2165" s="76"/>
      <c r="M2165" s="76"/>
      <c r="N2165" s="76"/>
      <c r="O2165" s="76"/>
      <c r="P2165" s="76"/>
      <c r="Q2165" s="76"/>
      <c r="V2165" s="76"/>
      <c r="W2165" s="76"/>
    </row>
    <row r="2166" spans="1:23" x14ac:dyDescent="0.25">
      <c r="A2166" s="76"/>
      <c r="B2166" s="76"/>
      <c r="C2166" s="76"/>
      <c r="D2166" s="76"/>
      <c r="E2166" s="76"/>
      <c r="F2166" s="76"/>
      <c r="G2166" s="76"/>
      <c r="H2166" s="76"/>
      <c r="I2166" s="76"/>
      <c r="J2166" s="76"/>
      <c r="K2166" s="76"/>
      <c r="L2166" s="76"/>
      <c r="M2166" s="76"/>
      <c r="N2166" s="76"/>
      <c r="O2166" s="76"/>
      <c r="P2166" s="76"/>
      <c r="Q2166" s="76"/>
      <c r="V2166" s="76"/>
      <c r="W2166" s="76"/>
    </row>
    <row r="2167" spans="1:23" x14ac:dyDescent="0.25">
      <c r="A2167" s="76"/>
      <c r="B2167" s="76"/>
      <c r="C2167" s="76"/>
      <c r="D2167" s="76"/>
      <c r="E2167" s="76"/>
      <c r="F2167" s="76"/>
      <c r="G2167" s="76"/>
      <c r="H2167" s="76"/>
      <c r="I2167" s="76"/>
      <c r="J2167" s="76"/>
      <c r="K2167" s="76"/>
      <c r="L2167" s="76"/>
      <c r="M2167" s="76"/>
      <c r="N2167" s="76"/>
      <c r="O2167" s="76"/>
      <c r="P2167" s="76"/>
      <c r="Q2167" s="76"/>
      <c r="V2167" s="76"/>
      <c r="W2167" s="76"/>
    </row>
    <row r="2168" spans="1:23" x14ac:dyDescent="0.25">
      <c r="A2168" s="76"/>
      <c r="B2168" s="76"/>
      <c r="C2168" s="76"/>
      <c r="D2168" s="76"/>
      <c r="E2168" s="76"/>
      <c r="F2168" s="76"/>
      <c r="G2168" s="76"/>
      <c r="H2168" s="76"/>
      <c r="I2168" s="76"/>
      <c r="J2168" s="76"/>
      <c r="K2168" s="76"/>
      <c r="L2168" s="76"/>
      <c r="M2168" s="76"/>
      <c r="N2168" s="76"/>
      <c r="O2168" s="76"/>
      <c r="P2168" s="76"/>
      <c r="Q2168" s="76"/>
      <c r="V2168" s="76"/>
      <c r="W2168" s="76"/>
    </row>
    <row r="2169" spans="1:23" x14ac:dyDescent="0.25">
      <c r="A2169" s="76"/>
      <c r="B2169" s="76"/>
      <c r="C2169" s="76"/>
      <c r="D2169" s="76"/>
      <c r="E2169" s="76"/>
      <c r="F2169" s="76"/>
      <c r="G2169" s="76"/>
      <c r="H2169" s="76"/>
      <c r="I2169" s="76"/>
      <c r="J2169" s="76"/>
      <c r="K2169" s="76"/>
      <c r="L2169" s="76"/>
      <c r="M2169" s="76"/>
      <c r="N2169" s="76"/>
      <c r="O2169" s="76"/>
      <c r="P2169" s="76"/>
      <c r="Q2169" s="76"/>
      <c r="V2169" s="76"/>
      <c r="W2169" s="76"/>
    </row>
    <row r="2170" spans="1:23" x14ac:dyDescent="0.25">
      <c r="A2170" s="76"/>
      <c r="B2170" s="76"/>
      <c r="C2170" s="76"/>
      <c r="D2170" s="76"/>
      <c r="E2170" s="76"/>
      <c r="F2170" s="76"/>
      <c r="G2170" s="76"/>
      <c r="H2170" s="76"/>
      <c r="I2170" s="76"/>
      <c r="J2170" s="76"/>
      <c r="K2170" s="76"/>
      <c r="L2170" s="76"/>
      <c r="M2170" s="76"/>
      <c r="N2170" s="76"/>
      <c r="O2170" s="76"/>
      <c r="P2170" s="76"/>
      <c r="Q2170" s="76"/>
      <c r="V2170" s="76"/>
      <c r="W2170" s="76"/>
    </row>
    <row r="2171" spans="1:23" x14ac:dyDescent="0.25">
      <c r="A2171" s="76"/>
      <c r="B2171" s="76"/>
      <c r="C2171" s="76"/>
      <c r="D2171" s="76"/>
      <c r="E2171" s="76"/>
      <c r="F2171" s="76"/>
      <c r="G2171" s="76"/>
      <c r="H2171" s="76"/>
      <c r="I2171" s="76"/>
      <c r="J2171" s="76"/>
      <c r="K2171" s="76"/>
      <c r="L2171" s="76"/>
      <c r="M2171" s="76"/>
      <c r="N2171" s="76"/>
      <c r="O2171" s="76"/>
      <c r="P2171" s="76"/>
      <c r="Q2171" s="76"/>
      <c r="V2171" s="76"/>
      <c r="W2171" s="76"/>
    </row>
    <row r="2172" spans="1:23" x14ac:dyDescent="0.25">
      <c r="A2172" s="76"/>
      <c r="B2172" s="76"/>
      <c r="C2172" s="76"/>
      <c r="D2172" s="76"/>
      <c r="E2172" s="76"/>
      <c r="F2172" s="76"/>
      <c r="G2172" s="76"/>
      <c r="H2172" s="76"/>
      <c r="I2172" s="76"/>
      <c r="J2172" s="76"/>
      <c r="K2172" s="76"/>
      <c r="L2172" s="76"/>
      <c r="M2172" s="76"/>
      <c r="N2172" s="76"/>
      <c r="O2172" s="76"/>
      <c r="P2172" s="76"/>
      <c r="Q2172" s="76"/>
      <c r="V2172" s="76"/>
      <c r="W2172" s="76"/>
    </row>
    <row r="2173" spans="1:23" x14ac:dyDescent="0.25">
      <c r="A2173" s="76"/>
      <c r="B2173" s="76"/>
      <c r="C2173" s="76"/>
      <c r="D2173" s="76"/>
      <c r="E2173" s="76"/>
      <c r="F2173" s="76"/>
      <c r="G2173" s="76"/>
      <c r="H2173" s="76"/>
      <c r="I2173" s="76"/>
      <c r="J2173" s="76"/>
      <c r="K2173" s="76"/>
      <c r="L2173" s="76"/>
      <c r="M2173" s="76"/>
      <c r="N2173" s="76"/>
      <c r="O2173" s="76"/>
      <c r="P2173" s="76"/>
      <c r="Q2173" s="76"/>
      <c r="V2173" s="76"/>
      <c r="W2173" s="76"/>
    </row>
    <row r="2174" spans="1:23" x14ac:dyDescent="0.25">
      <c r="A2174" s="76"/>
      <c r="B2174" s="76"/>
      <c r="C2174" s="76"/>
      <c r="D2174" s="76"/>
      <c r="E2174" s="76"/>
      <c r="F2174" s="76"/>
      <c r="G2174" s="76"/>
      <c r="H2174" s="76"/>
      <c r="I2174" s="76"/>
      <c r="J2174" s="76"/>
      <c r="K2174" s="76"/>
      <c r="L2174" s="76"/>
      <c r="M2174" s="76"/>
      <c r="N2174" s="76"/>
      <c r="O2174" s="76"/>
      <c r="P2174" s="76"/>
      <c r="Q2174" s="76"/>
      <c r="V2174" s="76"/>
      <c r="W2174" s="76"/>
    </row>
    <row r="2175" spans="1:23" x14ac:dyDescent="0.25">
      <c r="A2175" s="76"/>
      <c r="B2175" s="76"/>
      <c r="C2175" s="76"/>
      <c r="D2175" s="76"/>
      <c r="E2175" s="76"/>
      <c r="F2175" s="76"/>
      <c r="G2175" s="76"/>
      <c r="H2175" s="76"/>
      <c r="I2175" s="76"/>
      <c r="J2175" s="76"/>
      <c r="K2175" s="76"/>
      <c r="L2175" s="76"/>
      <c r="M2175" s="76"/>
      <c r="N2175" s="76"/>
      <c r="O2175" s="76"/>
      <c r="P2175" s="76"/>
      <c r="Q2175" s="76"/>
      <c r="V2175" s="76"/>
      <c r="W2175" s="76"/>
    </row>
    <row r="2176" spans="1:23" x14ac:dyDescent="0.25">
      <c r="A2176" s="76"/>
      <c r="B2176" s="76"/>
      <c r="C2176" s="76"/>
      <c r="D2176" s="76"/>
      <c r="E2176" s="76"/>
      <c r="F2176" s="76"/>
      <c r="G2176" s="76"/>
      <c r="H2176" s="76"/>
      <c r="I2176" s="76"/>
      <c r="J2176" s="76"/>
      <c r="K2176" s="76"/>
      <c r="L2176" s="76"/>
      <c r="M2176" s="76"/>
      <c r="N2176" s="76"/>
      <c r="O2176" s="76"/>
      <c r="P2176" s="76"/>
      <c r="Q2176" s="76"/>
      <c r="V2176" s="76"/>
      <c r="W2176" s="76"/>
    </row>
    <row r="2177" spans="1:23" x14ac:dyDescent="0.25">
      <c r="A2177" s="76"/>
      <c r="B2177" s="76"/>
      <c r="C2177" s="76"/>
      <c r="D2177" s="76"/>
      <c r="E2177" s="76"/>
      <c r="F2177" s="76"/>
      <c r="G2177" s="76"/>
      <c r="H2177" s="76"/>
      <c r="I2177" s="76"/>
      <c r="J2177" s="76"/>
      <c r="K2177" s="76"/>
      <c r="L2177" s="76"/>
      <c r="M2177" s="76"/>
      <c r="N2177" s="76"/>
      <c r="O2177" s="76"/>
      <c r="P2177" s="76"/>
      <c r="Q2177" s="76"/>
      <c r="V2177" s="76"/>
      <c r="W2177" s="76"/>
    </row>
    <row r="2178" spans="1:23" x14ac:dyDescent="0.25">
      <c r="A2178" s="76"/>
      <c r="B2178" s="76"/>
      <c r="C2178" s="76"/>
      <c r="D2178" s="76"/>
      <c r="E2178" s="76"/>
      <c r="F2178" s="76"/>
      <c r="G2178" s="76"/>
      <c r="H2178" s="76"/>
      <c r="I2178" s="76"/>
      <c r="J2178" s="76"/>
      <c r="K2178" s="76"/>
      <c r="L2178" s="76"/>
      <c r="M2178" s="76"/>
      <c r="N2178" s="76"/>
      <c r="O2178" s="76"/>
      <c r="P2178" s="76"/>
      <c r="Q2178" s="76"/>
      <c r="V2178" s="76"/>
      <c r="W2178" s="76"/>
    </row>
    <row r="2179" spans="1:23" x14ac:dyDescent="0.25">
      <c r="A2179" s="76"/>
      <c r="B2179" s="76"/>
      <c r="C2179" s="76"/>
      <c r="D2179" s="76"/>
      <c r="E2179" s="76"/>
      <c r="F2179" s="76"/>
      <c r="G2179" s="76"/>
      <c r="H2179" s="76"/>
      <c r="I2179" s="76"/>
      <c r="J2179" s="76"/>
      <c r="K2179" s="76"/>
      <c r="L2179" s="76"/>
      <c r="M2179" s="76"/>
      <c r="N2179" s="76"/>
      <c r="O2179" s="76"/>
      <c r="P2179" s="76"/>
      <c r="Q2179" s="76"/>
      <c r="V2179" s="76"/>
      <c r="W2179" s="76"/>
    </row>
    <row r="2180" spans="1:23" x14ac:dyDescent="0.25">
      <c r="A2180" s="76"/>
      <c r="B2180" s="76"/>
      <c r="C2180" s="76"/>
      <c r="D2180" s="76"/>
      <c r="E2180" s="76"/>
      <c r="F2180" s="76"/>
      <c r="G2180" s="76"/>
      <c r="H2180" s="76"/>
      <c r="I2180" s="76"/>
      <c r="J2180" s="76"/>
      <c r="K2180" s="76"/>
      <c r="L2180" s="76"/>
      <c r="M2180" s="76"/>
      <c r="N2180" s="76"/>
      <c r="O2180" s="76"/>
      <c r="P2180" s="76"/>
      <c r="Q2180" s="76"/>
      <c r="V2180" s="76"/>
      <c r="W2180" s="76"/>
    </row>
    <row r="2181" spans="1:23" x14ac:dyDescent="0.25">
      <c r="A2181" s="76"/>
      <c r="B2181" s="76"/>
      <c r="C2181" s="76"/>
      <c r="D2181" s="76"/>
      <c r="E2181" s="76"/>
      <c r="F2181" s="76"/>
      <c r="G2181" s="76"/>
      <c r="H2181" s="76"/>
      <c r="I2181" s="76"/>
      <c r="J2181" s="76"/>
      <c r="K2181" s="76"/>
      <c r="L2181" s="76"/>
      <c r="M2181" s="76"/>
      <c r="N2181" s="76"/>
      <c r="O2181" s="76"/>
      <c r="P2181" s="76"/>
      <c r="Q2181" s="76"/>
      <c r="V2181" s="76"/>
      <c r="W2181" s="76"/>
    </row>
    <row r="2182" spans="1:23" x14ac:dyDescent="0.25">
      <c r="A2182" s="76"/>
      <c r="B2182" s="76"/>
      <c r="C2182" s="76"/>
      <c r="D2182" s="76"/>
      <c r="E2182" s="76"/>
      <c r="F2182" s="76"/>
      <c r="G2182" s="76"/>
      <c r="H2182" s="76"/>
      <c r="I2182" s="76"/>
      <c r="J2182" s="76"/>
      <c r="K2182" s="76"/>
      <c r="L2182" s="76"/>
      <c r="M2182" s="76"/>
      <c r="N2182" s="76"/>
      <c r="O2182" s="76"/>
      <c r="P2182" s="76"/>
      <c r="Q2182" s="76"/>
      <c r="V2182" s="76"/>
      <c r="W2182" s="76"/>
    </row>
    <row r="2183" spans="1:23" x14ac:dyDescent="0.25">
      <c r="A2183" s="76"/>
      <c r="B2183" s="76"/>
      <c r="C2183" s="76"/>
      <c r="D2183" s="76"/>
      <c r="E2183" s="76"/>
      <c r="F2183" s="76"/>
      <c r="G2183" s="76"/>
      <c r="H2183" s="76"/>
      <c r="I2183" s="76"/>
      <c r="J2183" s="76"/>
      <c r="K2183" s="76"/>
      <c r="L2183" s="76"/>
      <c r="M2183" s="76"/>
      <c r="N2183" s="76"/>
      <c r="O2183" s="76"/>
      <c r="P2183" s="76"/>
      <c r="Q2183" s="76"/>
      <c r="V2183" s="76"/>
      <c r="W2183" s="76"/>
    </row>
    <row r="2184" spans="1:23" x14ac:dyDescent="0.25">
      <c r="A2184" s="76"/>
      <c r="B2184" s="76"/>
      <c r="C2184" s="76"/>
      <c r="D2184" s="76"/>
      <c r="E2184" s="76"/>
      <c r="F2184" s="76"/>
      <c r="G2184" s="76"/>
      <c r="H2184" s="76"/>
      <c r="I2184" s="76"/>
      <c r="J2184" s="76"/>
      <c r="K2184" s="76"/>
      <c r="L2184" s="76"/>
      <c r="M2184" s="76"/>
      <c r="N2184" s="76"/>
      <c r="O2184" s="76"/>
      <c r="P2184" s="76"/>
      <c r="Q2184" s="76"/>
      <c r="V2184" s="76"/>
      <c r="W2184" s="76"/>
    </row>
    <row r="2185" spans="1:23" x14ac:dyDescent="0.25">
      <c r="A2185" s="76"/>
      <c r="B2185" s="76"/>
      <c r="C2185" s="76"/>
      <c r="D2185" s="76"/>
      <c r="E2185" s="76"/>
      <c r="F2185" s="76"/>
      <c r="G2185" s="76"/>
      <c r="H2185" s="76"/>
      <c r="I2185" s="76"/>
      <c r="J2185" s="76"/>
      <c r="K2185" s="76"/>
      <c r="L2185" s="76"/>
      <c r="M2185" s="76"/>
      <c r="N2185" s="76"/>
      <c r="O2185" s="76"/>
      <c r="P2185" s="76"/>
      <c r="Q2185" s="76"/>
      <c r="V2185" s="76"/>
      <c r="W2185" s="76"/>
    </row>
    <row r="2186" spans="1:23" x14ac:dyDescent="0.25">
      <c r="A2186" s="76"/>
      <c r="B2186" s="76"/>
      <c r="C2186" s="76"/>
      <c r="D2186" s="76"/>
      <c r="E2186" s="76"/>
      <c r="F2186" s="76"/>
      <c r="G2186" s="76"/>
      <c r="H2186" s="76"/>
      <c r="I2186" s="76"/>
      <c r="J2186" s="76"/>
      <c r="K2186" s="76"/>
      <c r="L2186" s="76"/>
      <c r="M2186" s="76"/>
      <c r="N2186" s="76"/>
      <c r="O2186" s="76"/>
      <c r="P2186" s="76"/>
      <c r="Q2186" s="76"/>
      <c r="V2186" s="76"/>
      <c r="W2186" s="76"/>
    </row>
    <row r="2187" spans="1:23" x14ac:dyDescent="0.25">
      <c r="A2187" s="76"/>
      <c r="B2187" s="76"/>
      <c r="C2187" s="76"/>
      <c r="D2187" s="76"/>
      <c r="E2187" s="76"/>
      <c r="F2187" s="76"/>
      <c r="G2187" s="76"/>
      <c r="H2187" s="76"/>
      <c r="I2187" s="76"/>
      <c r="J2187" s="76"/>
      <c r="K2187" s="76"/>
      <c r="L2187" s="76"/>
      <c r="M2187" s="76"/>
      <c r="N2187" s="76"/>
      <c r="O2187" s="76"/>
      <c r="P2187" s="76"/>
      <c r="Q2187" s="76"/>
      <c r="V2187" s="76"/>
      <c r="W2187" s="76"/>
    </row>
    <row r="2188" spans="1:23" x14ac:dyDescent="0.25">
      <c r="A2188" s="76"/>
      <c r="B2188" s="76"/>
      <c r="C2188" s="76"/>
      <c r="D2188" s="76"/>
      <c r="E2188" s="76"/>
      <c r="F2188" s="76"/>
      <c r="G2188" s="76"/>
      <c r="H2188" s="76"/>
      <c r="I2188" s="76"/>
      <c r="J2188" s="76"/>
      <c r="K2188" s="76"/>
      <c r="L2188" s="76"/>
      <c r="M2188" s="76"/>
      <c r="N2188" s="76"/>
      <c r="O2188" s="76"/>
      <c r="P2188" s="76"/>
      <c r="Q2188" s="76"/>
      <c r="V2188" s="76"/>
      <c r="W2188" s="76"/>
    </row>
    <row r="2189" spans="1:23" x14ac:dyDescent="0.25">
      <c r="A2189" s="76"/>
      <c r="B2189" s="76"/>
      <c r="C2189" s="76"/>
      <c r="D2189" s="76"/>
      <c r="E2189" s="76"/>
      <c r="F2189" s="76"/>
      <c r="G2189" s="76"/>
      <c r="H2189" s="76"/>
      <c r="I2189" s="76"/>
      <c r="J2189" s="76"/>
      <c r="K2189" s="76"/>
      <c r="L2189" s="76"/>
      <c r="M2189" s="76"/>
      <c r="N2189" s="76"/>
      <c r="O2189" s="76"/>
      <c r="P2189" s="76"/>
      <c r="Q2189" s="76"/>
      <c r="V2189" s="76"/>
      <c r="W2189" s="76"/>
    </row>
    <row r="2190" spans="1:23" x14ac:dyDescent="0.25">
      <c r="A2190" s="76"/>
      <c r="B2190" s="76"/>
      <c r="C2190" s="76"/>
      <c r="D2190" s="76"/>
      <c r="E2190" s="76"/>
      <c r="F2190" s="76"/>
      <c r="G2190" s="76"/>
      <c r="H2190" s="76"/>
      <c r="I2190" s="76"/>
      <c r="J2190" s="76"/>
      <c r="K2190" s="76"/>
      <c r="L2190" s="76"/>
      <c r="M2190" s="76"/>
      <c r="N2190" s="76"/>
      <c r="O2190" s="76"/>
      <c r="P2190" s="76"/>
      <c r="Q2190" s="76"/>
      <c r="V2190" s="76"/>
      <c r="W2190" s="76"/>
    </row>
    <row r="2191" spans="1:23" x14ac:dyDescent="0.25">
      <c r="A2191" s="76"/>
      <c r="B2191" s="76"/>
      <c r="C2191" s="76"/>
      <c r="D2191" s="76"/>
      <c r="E2191" s="76"/>
      <c r="F2191" s="76"/>
      <c r="G2191" s="76"/>
      <c r="H2191" s="76"/>
      <c r="I2191" s="76"/>
      <c r="J2191" s="76"/>
      <c r="K2191" s="76"/>
      <c r="L2191" s="76"/>
      <c r="M2191" s="76"/>
      <c r="N2191" s="76"/>
      <c r="O2191" s="76"/>
      <c r="P2191" s="76"/>
      <c r="Q2191" s="76"/>
      <c r="V2191" s="76"/>
      <c r="W2191" s="76"/>
    </row>
    <row r="2192" spans="1:23" x14ac:dyDescent="0.25">
      <c r="A2192" s="76"/>
      <c r="B2192" s="76"/>
      <c r="C2192" s="76"/>
      <c r="D2192" s="76"/>
      <c r="E2192" s="76"/>
      <c r="F2192" s="76"/>
      <c r="G2192" s="76"/>
      <c r="H2192" s="76"/>
      <c r="I2192" s="76"/>
      <c r="J2192" s="76"/>
      <c r="K2192" s="76"/>
      <c r="L2192" s="76"/>
      <c r="M2192" s="76"/>
      <c r="N2192" s="76"/>
      <c r="O2192" s="76"/>
      <c r="P2192" s="76"/>
      <c r="Q2192" s="76"/>
      <c r="V2192" s="76"/>
      <c r="W2192" s="76"/>
    </row>
    <row r="2193" spans="1:23" x14ac:dyDescent="0.25">
      <c r="A2193" s="76"/>
      <c r="B2193" s="76"/>
      <c r="C2193" s="76"/>
      <c r="D2193" s="76"/>
      <c r="E2193" s="76"/>
      <c r="F2193" s="76"/>
      <c r="G2193" s="76"/>
      <c r="H2193" s="76"/>
      <c r="I2193" s="76"/>
      <c r="J2193" s="76"/>
      <c r="K2193" s="76"/>
      <c r="L2193" s="76"/>
      <c r="M2193" s="76"/>
      <c r="N2193" s="76"/>
      <c r="O2193" s="76"/>
      <c r="P2193" s="76"/>
      <c r="Q2193" s="76"/>
      <c r="V2193" s="76"/>
      <c r="W2193" s="76"/>
    </row>
    <row r="2194" spans="1:23" x14ac:dyDescent="0.25">
      <c r="A2194" s="76"/>
      <c r="B2194" s="76"/>
      <c r="C2194" s="76"/>
      <c r="D2194" s="76"/>
      <c r="E2194" s="76"/>
      <c r="F2194" s="76"/>
      <c r="G2194" s="76"/>
      <c r="H2194" s="76"/>
      <c r="I2194" s="76"/>
      <c r="J2194" s="76"/>
      <c r="K2194" s="76"/>
      <c r="L2194" s="76"/>
      <c r="M2194" s="76"/>
      <c r="N2194" s="76"/>
      <c r="O2194" s="76"/>
      <c r="P2194" s="76"/>
      <c r="Q2194" s="76"/>
      <c r="V2194" s="76"/>
      <c r="W2194" s="76"/>
    </row>
    <row r="2195" spans="1:23" x14ac:dyDescent="0.25">
      <c r="A2195" s="76"/>
      <c r="B2195" s="76"/>
      <c r="C2195" s="76"/>
      <c r="D2195" s="76"/>
      <c r="E2195" s="76"/>
      <c r="F2195" s="76"/>
      <c r="G2195" s="76"/>
      <c r="H2195" s="76"/>
      <c r="I2195" s="76"/>
      <c r="J2195" s="76"/>
      <c r="K2195" s="76"/>
      <c r="L2195" s="76"/>
      <c r="M2195" s="76"/>
      <c r="N2195" s="76"/>
      <c r="O2195" s="76"/>
      <c r="P2195" s="76"/>
      <c r="Q2195" s="76"/>
      <c r="V2195" s="76"/>
      <c r="W2195" s="76"/>
    </row>
    <row r="2196" spans="1:23" x14ac:dyDescent="0.25">
      <c r="A2196" s="76"/>
      <c r="B2196" s="76"/>
      <c r="C2196" s="76"/>
      <c r="D2196" s="76"/>
      <c r="E2196" s="76"/>
      <c r="F2196" s="76"/>
      <c r="G2196" s="76"/>
      <c r="H2196" s="76"/>
      <c r="I2196" s="76"/>
      <c r="J2196" s="76"/>
      <c r="K2196" s="76"/>
      <c r="L2196" s="76"/>
      <c r="M2196" s="76"/>
      <c r="N2196" s="76"/>
      <c r="O2196" s="76"/>
      <c r="P2196" s="76"/>
      <c r="Q2196" s="76"/>
      <c r="V2196" s="76"/>
      <c r="W2196" s="76"/>
    </row>
    <row r="2197" spans="1:23" x14ac:dyDescent="0.25">
      <c r="A2197" s="76"/>
      <c r="B2197" s="76"/>
      <c r="C2197" s="76"/>
      <c r="D2197" s="76"/>
      <c r="E2197" s="76"/>
      <c r="F2197" s="76"/>
      <c r="G2197" s="76"/>
      <c r="H2197" s="76"/>
      <c r="I2197" s="76"/>
      <c r="J2197" s="76"/>
      <c r="K2197" s="76"/>
      <c r="L2197" s="76"/>
      <c r="M2197" s="76"/>
      <c r="N2197" s="76"/>
      <c r="O2197" s="76"/>
      <c r="P2197" s="76"/>
      <c r="Q2197" s="76"/>
      <c r="V2197" s="76"/>
      <c r="W2197" s="76"/>
    </row>
    <row r="2198" spans="1:23" x14ac:dyDescent="0.25">
      <c r="A2198" s="76"/>
      <c r="B2198" s="76"/>
      <c r="C2198" s="76"/>
      <c r="D2198" s="76"/>
      <c r="E2198" s="76"/>
      <c r="F2198" s="76"/>
      <c r="G2198" s="76"/>
      <c r="H2198" s="76"/>
      <c r="I2198" s="76"/>
      <c r="J2198" s="76"/>
      <c r="K2198" s="76"/>
      <c r="L2198" s="76"/>
      <c r="M2198" s="76"/>
      <c r="N2198" s="76"/>
      <c r="O2198" s="76"/>
      <c r="P2198" s="76"/>
      <c r="Q2198" s="76"/>
      <c r="V2198" s="76"/>
      <c r="W2198" s="76"/>
    </row>
    <row r="2199" spans="1:23" x14ac:dyDescent="0.25">
      <c r="A2199" s="76"/>
      <c r="B2199" s="76"/>
      <c r="C2199" s="76"/>
      <c r="D2199" s="76"/>
      <c r="E2199" s="76"/>
      <c r="F2199" s="76"/>
      <c r="G2199" s="76"/>
      <c r="H2199" s="76"/>
      <c r="I2199" s="76"/>
      <c r="J2199" s="76"/>
      <c r="K2199" s="76"/>
      <c r="L2199" s="76"/>
      <c r="M2199" s="76"/>
      <c r="N2199" s="76"/>
      <c r="O2199" s="76"/>
      <c r="P2199" s="76"/>
      <c r="Q2199" s="76"/>
      <c r="V2199" s="76"/>
      <c r="W2199" s="76"/>
    </row>
    <row r="2200" spans="1:23" x14ac:dyDescent="0.25">
      <c r="A2200" s="76"/>
      <c r="B2200" s="76"/>
      <c r="C2200" s="76"/>
      <c r="D2200" s="76"/>
      <c r="E2200" s="76"/>
      <c r="F2200" s="76"/>
      <c r="G2200" s="76"/>
      <c r="H2200" s="76"/>
      <c r="I2200" s="76"/>
      <c r="J2200" s="76"/>
      <c r="K2200" s="76"/>
      <c r="L2200" s="76"/>
      <c r="M2200" s="76"/>
      <c r="N2200" s="76"/>
      <c r="O2200" s="76"/>
      <c r="P2200" s="76"/>
      <c r="Q2200" s="76"/>
      <c r="V2200" s="76"/>
      <c r="W2200" s="76"/>
    </row>
    <row r="2201" spans="1:23" x14ac:dyDescent="0.25">
      <c r="A2201" s="76"/>
      <c r="B2201" s="76"/>
      <c r="C2201" s="76"/>
      <c r="D2201" s="76"/>
      <c r="E2201" s="76"/>
      <c r="F2201" s="76"/>
      <c r="G2201" s="76"/>
      <c r="H2201" s="76"/>
      <c r="I2201" s="76"/>
      <c r="J2201" s="76"/>
      <c r="K2201" s="76"/>
      <c r="L2201" s="76"/>
      <c r="M2201" s="76"/>
      <c r="N2201" s="76"/>
      <c r="O2201" s="76"/>
      <c r="P2201" s="76"/>
      <c r="Q2201" s="76"/>
      <c r="V2201" s="76"/>
      <c r="W2201" s="76"/>
    </row>
    <row r="2202" spans="1:23" x14ac:dyDescent="0.25">
      <c r="A2202" s="76"/>
      <c r="B2202" s="76"/>
      <c r="C2202" s="76"/>
      <c r="D2202" s="76"/>
      <c r="E2202" s="76"/>
      <c r="F2202" s="76"/>
      <c r="G2202" s="76"/>
      <c r="H2202" s="76"/>
      <c r="I2202" s="76"/>
      <c r="J2202" s="76"/>
      <c r="K2202" s="76"/>
      <c r="L2202" s="76"/>
      <c r="M2202" s="76"/>
      <c r="N2202" s="76"/>
      <c r="O2202" s="76"/>
      <c r="P2202" s="76"/>
      <c r="Q2202" s="76"/>
      <c r="V2202" s="76"/>
      <c r="W2202" s="76"/>
    </row>
    <row r="2203" spans="1:23" x14ac:dyDescent="0.25">
      <c r="A2203" s="76"/>
      <c r="B2203" s="76"/>
      <c r="C2203" s="76"/>
      <c r="D2203" s="76"/>
      <c r="E2203" s="76"/>
      <c r="F2203" s="76"/>
      <c r="G2203" s="76"/>
      <c r="H2203" s="76"/>
      <c r="I2203" s="76"/>
      <c r="J2203" s="76"/>
      <c r="K2203" s="76"/>
      <c r="L2203" s="76"/>
      <c r="M2203" s="76"/>
      <c r="N2203" s="76"/>
      <c r="O2203" s="76"/>
      <c r="P2203" s="76"/>
      <c r="Q2203" s="76"/>
      <c r="V2203" s="76"/>
      <c r="W2203" s="76"/>
    </row>
    <row r="2204" spans="1:23" x14ac:dyDescent="0.25">
      <c r="A2204" s="76"/>
      <c r="B2204" s="76"/>
      <c r="C2204" s="76"/>
      <c r="D2204" s="76"/>
      <c r="E2204" s="76"/>
      <c r="F2204" s="76"/>
      <c r="G2204" s="76"/>
      <c r="H2204" s="76"/>
      <c r="I2204" s="76"/>
      <c r="J2204" s="76"/>
      <c r="K2204" s="76"/>
      <c r="L2204" s="76"/>
      <c r="M2204" s="76"/>
      <c r="N2204" s="76"/>
      <c r="O2204" s="76"/>
      <c r="P2204" s="76"/>
      <c r="Q2204" s="76"/>
      <c r="V2204" s="76"/>
      <c r="W2204" s="76"/>
    </row>
    <row r="2205" spans="1:23" x14ac:dyDescent="0.25">
      <c r="A2205" s="76"/>
      <c r="B2205" s="76"/>
      <c r="C2205" s="76"/>
      <c r="D2205" s="76"/>
      <c r="E2205" s="76"/>
      <c r="F2205" s="76"/>
      <c r="G2205" s="76"/>
      <c r="H2205" s="76"/>
      <c r="I2205" s="76"/>
      <c r="J2205" s="76"/>
      <c r="K2205" s="76"/>
      <c r="L2205" s="76"/>
      <c r="M2205" s="76"/>
      <c r="N2205" s="76"/>
      <c r="O2205" s="76"/>
      <c r="P2205" s="76"/>
      <c r="Q2205" s="76"/>
      <c r="V2205" s="76"/>
      <c r="W2205" s="76"/>
    </row>
    <row r="2206" spans="1:23" x14ac:dyDescent="0.25">
      <c r="A2206" s="76"/>
      <c r="B2206" s="76"/>
      <c r="C2206" s="76"/>
      <c r="D2206" s="76"/>
      <c r="E2206" s="76"/>
      <c r="F2206" s="76"/>
      <c r="G2206" s="76"/>
      <c r="H2206" s="76"/>
      <c r="I2206" s="76"/>
      <c r="J2206" s="76"/>
      <c r="K2206" s="76"/>
      <c r="L2206" s="76"/>
      <c r="M2206" s="76"/>
      <c r="N2206" s="76"/>
      <c r="O2206" s="76"/>
      <c r="P2206" s="76"/>
      <c r="Q2206" s="76"/>
      <c r="V2206" s="76"/>
      <c r="W2206" s="76"/>
    </row>
    <row r="2207" spans="1:23" x14ac:dyDescent="0.25">
      <c r="A2207" s="76"/>
      <c r="B2207" s="76"/>
      <c r="C2207" s="76"/>
      <c r="D2207" s="76"/>
      <c r="E2207" s="76"/>
      <c r="F2207" s="76"/>
      <c r="G2207" s="76"/>
      <c r="H2207" s="76"/>
      <c r="I2207" s="76"/>
      <c r="J2207" s="76"/>
      <c r="K2207" s="76"/>
      <c r="L2207" s="76"/>
      <c r="M2207" s="76"/>
      <c r="N2207" s="76"/>
      <c r="O2207" s="76"/>
      <c r="P2207" s="76"/>
      <c r="Q2207" s="76"/>
      <c r="V2207" s="76"/>
      <c r="W2207" s="76"/>
    </row>
    <row r="2208" spans="1:23" x14ac:dyDescent="0.25">
      <c r="A2208" s="76"/>
      <c r="B2208" s="76"/>
      <c r="C2208" s="76"/>
      <c r="D2208" s="76"/>
      <c r="E2208" s="76"/>
      <c r="F2208" s="76"/>
      <c r="G2208" s="76"/>
      <c r="H2208" s="76"/>
      <c r="I2208" s="76"/>
      <c r="J2208" s="76"/>
      <c r="K2208" s="76"/>
      <c r="L2208" s="76"/>
      <c r="M2208" s="76"/>
      <c r="N2208" s="76"/>
      <c r="O2208" s="76"/>
      <c r="P2208" s="76"/>
      <c r="Q2208" s="76"/>
      <c r="V2208" s="76"/>
      <c r="W2208" s="76"/>
    </row>
    <row r="2209" spans="1:23" x14ac:dyDescent="0.25">
      <c r="A2209" s="76"/>
      <c r="B2209" s="76"/>
      <c r="C2209" s="76"/>
      <c r="D2209" s="76"/>
      <c r="E2209" s="76"/>
      <c r="F2209" s="76"/>
      <c r="G2209" s="76"/>
      <c r="H2209" s="76"/>
      <c r="I2209" s="76"/>
      <c r="J2209" s="76"/>
      <c r="K2209" s="76"/>
      <c r="L2209" s="76"/>
      <c r="M2209" s="76"/>
      <c r="N2209" s="76"/>
      <c r="O2209" s="76"/>
      <c r="P2209" s="76"/>
      <c r="Q2209" s="76"/>
      <c r="V2209" s="76"/>
      <c r="W2209" s="76"/>
    </row>
    <row r="2210" spans="1:23" x14ac:dyDescent="0.25">
      <c r="A2210" s="76"/>
      <c r="B2210" s="76"/>
      <c r="C2210" s="76"/>
      <c r="D2210" s="76"/>
      <c r="E2210" s="76"/>
      <c r="F2210" s="76"/>
      <c r="G2210" s="76"/>
      <c r="H2210" s="76"/>
      <c r="I2210" s="76"/>
      <c r="J2210" s="76"/>
      <c r="K2210" s="76"/>
      <c r="L2210" s="76"/>
      <c r="M2210" s="76"/>
      <c r="N2210" s="76"/>
      <c r="O2210" s="76"/>
      <c r="P2210" s="76"/>
      <c r="Q2210" s="76"/>
      <c r="V2210" s="76"/>
      <c r="W2210" s="76"/>
    </row>
    <row r="2211" spans="1:23" x14ac:dyDescent="0.25">
      <c r="A2211" s="76"/>
      <c r="B2211" s="76"/>
      <c r="C2211" s="76"/>
      <c r="D2211" s="76"/>
      <c r="E2211" s="76"/>
      <c r="F2211" s="76"/>
      <c r="G2211" s="76"/>
      <c r="H2211" s="76"/>
      <c r="I2211" s="76"/>
      <c r="J2211" s="76"/>
      <c r="K2211" s="76"/>
      <c r="L2211" s="76"/>
      <c r="M2211" s="76"/>
      <c r="N2211" s="76"/>
      <c r="O2211" s="76"/>
      <c r="P2211" s="76"/>
      <c r="Q2211" s="76"/>
      <c r="V2211" s="76"/>
      <c r="W2211" s="76"/>
    </row>
    <row r="2212" spans="1:23" x14ac:dyDescent="0.25">
      <c r="A2212" s="76"/>
      <c r="B2212" s="76"/>
      <c r="C2212" s="76"/>
      <c r="D2212" s="76"/>
      <c r="E2212" s="76"/>
      <c r="F2212" s="76"/>
      <c r="G2212" s="76"/>
      <c r="H2212" s="76"/>
      <c r="I2212" s="76"/>
      <c r="J2212" s="76"/>
      <c r="K2212" s="76"/>
      <c r="L2212" s="76"/>
      <c r="M2212" s="76"/>
      <c r="N2212" s="76"/>
      <c r="O2212" s="76"/>
      <c r="P2212" s="76"/>
      <c r="Q2212" s="76"/>
      <c r="V2212" s="76"/>
      <c r="W2212" s="76"/>
    </row>
    <row r="2213" spans="1:23" x14ac:dyDescent="0.25">
      <c r="A2213" s="76"/>
      <c r="B2213" s="76"/>
      <c r="C2213" s="76"/>
      <c r="D2213" s="76"/>
      <c r="E2213" s="76"/>
      <c r="F2213" s="76"/>
      <c r="G2213" s="76"/>
      <c r="H2213" s="76"/>
      <c r="I2213" s="76"/>
      <c r="J2213" s="76"/>
      <c r="K2213" s="76"/>
      <c r="L2213" s="76"/>
      <c r="M2213" s="76"/>
      <c r="N2213" s="76"/>
      <c r="O2213" s="76"/>
      <c r="P2213" s="76"/>
      <c r="Q2213" s="76"/>
      <c r="V2213" s="76"/>
      <c r="W2213" s="76"/>
    </row>
    <row r="2214" spans="1:23" x14ac:dyDescent="0.25">
      <c r="A2214" s="76"/>
      <c r="B2214" s="76"/>
      <c r="C2214" s="76"/>
      <c r="D2214" s="76"/>
      <c r="E2214" s="76"/>
      <c r="F2214" s="76"/>
      <c r="G2214" s="76"/>
      <c r="H2214" s="76"/>
      <c r="I2214" s="76"/>
      <c r="J2214" s="76"/>
      <c r="K2214" s="76"/>
      <c r="L2214" s="76"/>
      <c r="M2214" s="76"/>
      <c r="N2214" s="76"/>
      <c r="O2214" s="76"/>
      <c r="P2214" s="76"/>
      <c r="Q2214" s="76"/>
      <c r="V2214" s="76"/>
      <c r="W2214" s="76"/>
    </row>
    <row r="2215" spans="1:23" x14ac:dyDescent="0.25">
      <c r="A2215" s="76"/>
      <c r="B2215" s="76"/>
      <c r="C2215" s="76"/>
      <c r="D2215" s="76"/>
      <c r="E2215" s="76"/>
      <c r="F2215" s="76"/>
      <c r="G2215" s="76"/>
      <c r="H2215" s="76"/>
      <c r="I2215" s="76"/>
      <c r="J2215" s="76"/>
      <c r="K2215" s="76"/>
      <c r="L2215" s="76"/>
      <c r="M2215" s="76"/>
      <c r="N2215" s="76"/>
      <c r="O2215" s="76"/>
      <c r="P2215" s="76"/>
      <c r="Q2215" s="76"/>
      <c r="V2215" s="76"/>
      <c r="W2215" s="76"/>
    </row>
    <row r="2216" spans="1:23" x14ac:dyDescent="0.25">
      <c r="A2216" s="76"/>
      <c r="B2216" s="76"/>
      <c r="C2216" s="76"/>
      <c r="D2216" s="76"/>
      <c r="E2216" s="76"/>
      <c r="F2216" s="76"/>
      <c r="G2216" s="76"/>
      <c r="H2216" s="76"/>
      <c r="I2216" s="76"/>
      <c r="J2216" s="76"/>
      <c r="K2216" s="76"/>
      <c r="L2216" s="76"/>
      <c r="M2216" s="76"/>
      <c r="N2216" s="76"/>
      <c r="O2216" s="76"/>
      <c r="P2216" s="76"/>
      <c r="Q2216" s="76"/>
      <c r="V2216" s="76"/>
      <c r="W2216" s="76"/>
    </row>
    <row r="2217" spans="1:23" x14ac:dyDescent="0.25">
      <c r="A2217" s="76"/>
      <c r="B2217" s="76"/>
      <c r="C2217" s="76"/>
      <c r="D2217" s="76"/>
      <c r="E2217" s="76"/>
      <c r="F2217" s="76"/>
      <c r="G2217" s="76"/>
      <c r="H2217" s="76"/>
      <c r="I2217" s="76"/>
      <c r="J2217" s="76"/>
      <c r="K2217" s="76"/>
      <c r="L2217" s="76"/>
      <c r="M2217" s="76"/>
      <c r="N2217" s="76"/>
      <c r="O2217" s="76"/>
      <c r="P2217" s="76"/>
      <c r="Q2217" s="76"/>
      <c r="V2217" s="76"/>
      <c r="W2217" s="76"/>
    </row>
    <row r="2218" spans="1:23" x14ac:dyDescent="0.25">
      <c r="A2218" s="76"/>
      <c r="B2218" s="76"/>
      <c r="C2218" s="76"/>
      <c r="D2218" s="76"/>
      <c r="E2218" s="76"/>
      <c r="F2218" s="76"/>
      <c r="G2218" s="76"/>
      <c r="H2218" s="76"/>
      <c r="I2218" s="76"/>
      <c r="J2218" s="76"/>
      <c r="K2218" s="76"/>
      <c r="L2218" s="76"/>
      <c r="M2218" s="76"/>
      <c r="N2218" s="76"/>
      <c r="O2218" s="76"/>
      <c r="P2218" s="76"/>
      <c r="Q2218" s="76"/>
      <c r="V2218" s="76"/>
      <c r="W2218" s="76"/>
    </row>
    <row r="2219" spans="1:23" x14ac:dyDescent="0.25">
      <c r="A2219" s="76"/>
      <c r="B2219" s="76"/>
      <c r="C2219" s="76"/>
      <c r="D2219" s="76"/>
      <c r="E2219" s="76"/>
      <c r="F2219" s="76"/>
      <c r="G2219" s="76"/>
      <c r="H2219" s="76"/>
      <c r="I2219" s="76"/>
      <c r="J2219" s="76"/>
      <c r="K2219" s="76"/>
      <c r="L2219" s="76"/>
      <c r="M2219" s="76"/>
      <c r="N2219" s="76"/>
      <c r="O2219" s="76"/>
      <c r="P2219" s="76"/>
      <c r="Q2219" s="76"/>
      <c r="V2219" s="76"/>
      <c r="W2219" s="76"/>
    </row>
    <row r="2220" spans="1:23" x14ac:dyDescent="0.25">
      <c r="A2220" s="76"/>
      <c r="B2220" s="76"/>
      <c r="C2220" s="76"/>
      <c r="D2220" s="76"/>
      <c r="E2220" s="76"/>
      <c r="F2220" s="76"/>
      <c r="G2220" s="76"/>
      <c r="H2220" s="76"/>
      <c r="I2220" s="76"/>
      <c r="J2220" s="76"/>
      <c r="K2220" s="76"/>
      <c r="L2220" s="76"/>
      <c r="M2220" s="76"/>
      <c r="N2220" s="76"/>
      <c r="O2220" s="76"/>
      <c r="P2220" s="76"/>
      <c r="Q2220" s="76"/>
      <c r="V2220" s="76"/>
      <c r="W2220" s="76"/>
    </row>
    <row r="2221" spans="1:23" x14ac:dyDescent="0.25">
      <c r="A2221" s="76"/>
      <c r="B2221" s="76"/>
      <c r="C2221" s="76"/>
      <c r="D2221" s="76"/>
      <c r="E2221" s="76"/>
      <c r="F2221" s="76"/>
      <c r="G2221" s="76"/>
      <c r="H2221" s="76"/>
      <c r="I2221" s="76"/>
      <c r="J2221" s="76"/>
      <c r="K2221" s="76"/>
      <c r="L2221" s="76"/>
      <c r="M2221" s="76"/>
      <c r="N2221" s="76"/>
      <c r="O2221" s="76"/>
      <c r="P2221" s="76"/>
      <c r="Q2221" s="76"/>
      <c r="V2221" s="76"/>
      <c r="W2221" s="76"/>
    </row>
    <row r="2222" spans="1:23" x14ac:dyDescent="0.25">
      <c r="A2222" s="76"/>
      <c r="B2222" s="76"/>
      <c r="C2222" s="76"/>
      <c r="D2222" s="76"/>
      <c r="E2222" s="76"/>
      <c r="F2222" s="76"/>
      <c r="G2222" s="76"/>
      <c r="H2222" s="76"/>
      <c r="I2222" s="76"/>
      <c r="J2222" s="76"/>
      <c r="K2222" s="76"/>
      <c r="L2222" s="76"/>
      <c r="M2222" s="76"/>
      <c r="N2222" s="76"/>
      <c r="O2222" s="76"/>
      <c r="P2222" s="76"/>
      <c r="Q2222" s="76"/>
      <c r="V2222" s="76"/>
      <c r="W2222" s="76"/>
    </row>
    <row r="2223" spans="1:23" x14ac:dyDescent="0.25">
      <c r="A2223" s="76"/>
      <c r="B2223" s="76"/>
      <c r="C2223" s="76"/>
      <c r="D2223" s="76"/>
      <c r="E2223" s="76"/>
      <c r="F2223" s="76"/>
      <c r="G2223" s="76"/>
      <c r="H2223" s="76"/>
      <c r="I2223" s="76"/>
      <c r="J2223" s="76"/>
      <c r="K2223" s="76"/>
      <c r="L2223" s="76"/>
      <c r="M2223" s="76"/>
      <c r="N2223" s="76"/>
      <c r="O2223" s="76"/>
      <c r="P2223" s="76"/>
      <c r="Q2223" s="76"/>
      <c r="V2223" s="76"/>
      <c r="W2223" s="76"/>
    </row>
    <row r="2224" spans="1:23" x14ac:dyDescent="0.25">
      <c r="A2224" s="76"/>
      <c r="B2224" s="76"/>
      <c r="C2224" s="76"/>
      <c r="D2224" s="76"/>
      <c r="E2224" s="76"/>
      <c r="F2224" s="76"/>
      <c r="G2224" s="76"/>
      <c r="H2224" s="76"/>
      <c r="I2224" s="76"/>
      <c r="J2224" s="76"/>
      <c r="K2224" s="76"/>
      <c r="L2224" s="76"/>
      <c r="M2224" s="76"/>
      <c r="N2224" s="76"/>
      <c r="O2224" s="76"/>
      <c r="P2224" s="76"/>
      <c r="Q2224" s="76"/>
      <c r="V2224" s="76"/>
      <c r="W2224" s="76"/>
    </row>
    <row r="2225" spans="1:23" x14ac:dyDescent="0.25">
      <c r="A2225" s="76"/>
      <c r="B2225" s="76"/>
      <c r="C2225" s="76"/>
      <c r="D2225" s="76"/>
      <c r="E2225" s="76"/>
      <c r="F2225" s="76"/>
      <c r="G2225" s="76"/>
      <c r="H2225" s="76"/>
      <c r="I2225" s="76"/>
      <c r="J2225" s="76"/>
      <c r="K2225" s="76"/>
      <c r="L2225" s="76"/>
      <c r="M2225" s="76"/>
      <c r="N2225" s="76"/>
      <c r="O2225" s="76"/>
      <c r="P2225" s="76"/>
      <c r="Q2225" s="76"/>
      <c r="V2225" s="76"/>
      <c r="W2225" s="76"/>
    </row>
    <row r="2226" spans="1:23" x14ac:dyDescent="0.25">
      <c r="A2226" s="76"/>
      <c r="B2226" s="76"/>
      <c r="C2226" s="76"/>
      <c r="D2226" s="76"/>
      <c r="E2226" s="76"/>
      <c r="F2226" s="76"/>
      <c r="G2226" s="76"/>
      <c r="H2226" s="76"/>
      <c r="I2226" s="76"/>
      <c r="J2226" s="76"/>
      <c r="K2226" s="76"/>
      <c r="L2226" s="76"/>
      <c r="M2226" s="76"/>
      <c r="N2226" s="76"/>
      <c r="O2226" s="76"/>
      <c r="P2226" s="76"/>
      <c r="Q2226" s="76"/>
      <c r="V2226" s="76"/>
      <c r="W2226" s="76"/>
    </row>
    <row r="2227" spans="1:23" x14ac:dyDescent="0.25">
      <c r="A2227" s="76"/>
      <c r="B2227" s="76"/>
      <c r="C2227" s="76"/>
      <c r="D2227" s="76"/>
      <c r="E2227" s="76"/>
      <c r="F2227" s="76"/>
      <c r="G2227" s="76"/>
      <c r="H2227" s="76"/>
      <c r="I2227" s="76"/>
      <c r="J2227" s="76"/>
      <c r="K2227" s="76"/>
      <c r="L2227" s="76"/>
      <c r="M2227" s="76"/>
      <c r="N2227" s="76"/>
      <c r="O2227" s="76"/>
      <c r="P2227" s="76"/>
      <c r="Q2227" s="76"/>
      <c r="V2227" s="76"/>
      <c r="W2227" s="76"/>
    </row>
    <row r="2228" spans="1:23" x14ac:dyDescent="0.25">
      <c r="A2228" s="76"/>
      <c r="B2228" s="76"/>
      <c r="C2228" s="76"/>
      <c r="D2228" s="76"/>
      <c r="E2228" s="76"/>
      <c r="F2228" s="76"/>
      <c r="G2228" s="76"/>
      <c r="H2228" s="76"/>
      <c r="I2228" s="76"/>
      <c r="J2228" s="76"/>
      <c r="K2228" s="76"/>
      <c r="L2228" s="76"/>
      <c r="M2228" s="76"/>
      <c r="N2228" s="76"/>
      <c r="O2228" s="76"/>
      <c r="P2228" s="76"/>
      <c r="Q2228" s="76"/>
      <c r="V2228" s="76"/>
      <c r="W2228" s="76"/>
    </row>
    <row r="2229" spans="1:23" x14ac:dyDescent="0.25">
      <c r="A2229" s="76"/>
      <c r="B2229" s="76"/>
      <c r="C2229" s="76"/>
      <c r="D2229" s="76"/>
      <c r="E2229" s="76"/>
      <c r="F2229" s="76"/>
      <c r="G2229" s="76"/>
      <c r="H2229" s="76"/>
      <c r="I2229" s="76"/>
      <c r="J2229" s="76"/>
      <c r="K2229" s="76"/>
      <c r="L2229" s="76"/>
      <c r="M2229" s="76"/>
      <c r="N2229" s="76"/>
      <c r="O2229" s="76"/>
      <c r="P2229" s="76"/>
      <c r="Q2229" s="76"/>
      <c r="V2229" s="76"/>
      <c r="W2229" s="76"/>
    </row>
    <row r="2230" spans="1:23" x14ac:dyDescent="0.25">
      <c r="A2230" s="76"/>
      <c r="B2230" s="76"/>
      <c r="C2230" s="76"/>
      <c r="D2230" s="76"/>
      <c r="E2230" s="76"/>
      <c r="F2230" s="76"/>
      <c r="G2230" s="76"/>
      <c r="H2230" s="76"/>
      <c r="I2230" s="76"/>
      <c r="J2230" s="76"/>
      <c r="K2230" s="76"/>
      <c r="L2230" s="76"/>
      <c r="M2230" s="76"/>
      <c r="N2230" s="76"/>
      <c r="O2230" s="76"/>
      <c r="P2230" s="76"/>
      <c r="Q2230" s="76"/>
      <c r="V2230" s="76"/>
      <c r="W2230" s="76"/>
    </row>
    <row r="2231" spans="1:23" x14ac:dyDescent="0.25">
      <c r="A2231" s="76"/>
      <c r="B2231" s="76"/>
      <c r="C2231" s="76"/>
      <c r="D2231" s="76"/>
      <c r="E2231" s="76"/>
      <c r="F2231" s="76"/>
      <c r="G2231" s="76"/>
      <c r="H2231" s="76"/>
      <c r="I2231" s="76"/>
      <c r="J2231" s="76"/>
      <c r="K2231" s="76"/>
      <c r="L2231" s="76"/>
      <c r="M2231" s="76"/>
      <c r="N2231" s="76"/>
      <c r="O2231" s="76"/>
      <c r="P2231" s="76"/>
      <c r="Q2231" s="76"/>
      <c r="V2231" s="76"/>
      <c r="W2231" s="76"/>
    </row>
    <row r="2232" spans="1:23" x14ac:dyDescent="0.25">
      <c r="A2232" s="76"/>
      <c r="B2232" s="76"/>
      <c r="C2232" s="76"/>
      <c r="D2232" s="76"/>
      <c r="E2232" s="76"/>
      <c r="F2232" s="76"/>
      <c r="G2232" s="76"/>
      <c r="H2232" s="76"/>
      <c r="I2232" s="76"/>
      <c r="J2232" s="76"/>
      <c r="K2232" s="76"/>
      <c r="L2232" s="76"/>
      <c r="M2232" s="76"/>
      <c r="N2232" s="76"/>
      <c r="O2232" s="76"/>
      <c r="P2232" s="76"/>
      <c r="Q2232" s="76"/>
      <c r="V2232" s="76"/>
      <c r="W2232" s="76"/>
    </row>
    <row r="2233" spans="1:23" x14ac:dyDescent="0.25">
      <c r="A2233" s="76"/>
      <c r="B2233" s="76"/>
      <c r="C2233" s="76"/>
      <c r="D2233" s="76"/>
      <c r="E2233" s="76"/>
      <c r="F2233" s="76"/>
      <c r="G2233" s="76"/>
      <c r="H2233" s="76"/>
      <c r="I2233" s="76"/>
      <c r="J2233" s="76"/>
      <c r="K2233" s="76"/>
      <c r="L2233" s="76"/>
      <c r="M2233" s="76"/>
      <c r="N2233" s="76"/>
      <c r="O2233" s="76"/>
      <c r="P2233" s="76"/>
      <c r="Q2233" s="76"/>
      <c r="V2233" s="76"/>
      <c r="W2233" s="76"/>
    </row>
    <row r="2234" spans="1:23" x14ac:dyDescent="0.25">
      <c r="A2234" s="76"/>
      <c r="B2234" s="76"/>
      <c r="C2234" s="76"/>
      <c r="D2234" s="76"/>
      <c r="E2234" s="76"/>
      <c r="F2234" s="76"/>
      <c r="G2234" s="76"/>
      <c r="H2234" s="76"/>
      <c r="I2234" s="76"/>
      <c r="J2234" s="76"/>
      <c r="K2234" s="76"/>
      <c r="L2234" s="76"/>
      <c r="M2234" s="76"/>
      <c r="N2234" s="76"/>
      <c r="O2234" s="76"/>
      <c r="P2234" s="76"/>
      <c r="Q2234" s="76"/>
      <c r="V2234" s="76"/>
      <c r="W2234" s="76"/>
    </row>
    <row r="2235" spans="1:23" x14ac:dyDescent="0.25">
      <c r="A2235" s="76"/>
      <c r="B2235" s="76"/>
      <c r="C2235" s="76"/>
      <c r="D2235" s="76"/>
      <c r="E2235" s="76"/>
      <c r="F2235" s="76"/>
      <c r="G2235" s="76"/>
      <c r="H2235" s="76"/>
      <c r="I2235" s="76"/>
      <c r="J2235" s="76"/>
      <c r="K2235" s="76"/>
      <c r="L2235" s="76"/>
      <c r="M2235" s="76"/>
      <c r="N2235" s="76"/>
      <c r="O2235" s="76"/>
      <c r="P2235" s="76"/>
      <c r="Q2235" s="76"/>
      <c r="V2235" s="76"/>
      <c r="W2235" s="76"/>
    </row>
    <row r="2236" spans="1:23" x14ac:dyDescent="0.25">
      <c r="A2236" s="76"/>
      <c r="B2236" s="76"/>
      <c r="C2236" s="76"/>
      <c r="D2236" s="76"/>
      <c r="E2236" s="76"/>
      <c r="F2236" s="76"/>
      <c r="G2236" s="76"/>
      <c r="H2236" s="76"/>
      <c r="I2236" s="76"/>
      <c r="J2236" s="76"/>
      <c r="K2236" s="76"/>
      <c r="L2236" s="76"/>
      <c r="M2236" s="76"/>
      <c r="N2236" s="76"/>
      <c r="O2236" s="76"/>
      <c r="P2236" s="76"/>
      <c r="Q2236" s="76"/>
      <c r="V2236" s="76"/>
      <c r="W2236" s="76"/>
    </row>
    <row r="2237" spans="1:23" x14ac:dyDescent="0.25">
      <c r="A2237" s="76"/>
      <c r="B2237" s="76"/>
      <c r="C2237" s="76"/>
      <c r="D2237" s="76"/>
      <c r="E2237" s="76"/>
      <c r="F2237" s="76"/>
      <c r="G2237" s="76"/>
      <c r="H2237" s="76"/>
      <c r="I2237" s="76"/>
      <c r="J2237" s="76"/>
      <c r="K2237" s="76"/>
      <c r="L2237" s="76"/>
      <c r="M2237" s="76"/>
      <c r="N2237" s="76"/>
      <c r="O2237" s="76"/>
      <c r="P2237" s="76"/>
      <c r="Q2237" s="76"/>
      <c r="V2237" s="76"/>
      <c r="W2237" s="76"/>
    </row>
    <row r="2238" spans="1:23" x14ac:dyDescent="0.25">
      <c r="A2238" s="76"/>
      <c r="B2238" s="76"/>
      <c r="C2238" s="76"/>
      <c r="D2238" s="76"/>
      <c r="E2238" s="76"/>
      <c r="F2238" s="76"/>
      <c r="G2238" s="76"/>
      <c r="H2238" s="76"/>
      <c r="I2238" s="76"/>
      <c r="J2238" s="76"/>
      <c r="K2238" s="76"/>
      <c r="L2238" s="76"/>
      <c r="M2238" s="76"/>
      <c r="N2238" s="76"/>
      <c r="O2238" s="76"/>
      <c r="P2238" s="76"/>
      <c r="Q2238" s="76"/>
      <c r="V2238" s="76"/>
      <c r="W2238" s="76"/>
    </row>
    <row r="2239" spans="1:23" x14ac:dyDescent="0.25">
      <c r="A2239" s="76"/>
      <c r="B2239" s="76"/>
      <c r="C2239" s="76"/>
      <c r="D2239" s="76"/>
      <c r="E2239" s="76"/>
      <c r="F2239" s="76"/>
      <c r="G2239" s="76"/>
      <c r="H2239" s="76"/>
      <c r="I2239" s="76"/>
      <c r="J2239" s="76"/>
      <c r="K2239" s="76"/>
      <c r="L2239" s="76"/>
      <c r="M2239" s="76"/>
      <c r="N2239" s="76"/>
      <c r="O2239" s="76"/>
      <c r="P2239" s="76"/>
      <c r="Q2239" s="76"/>
      <c r="V2239" s="76"/>
      <c r="W2239" s="76"/>
    </row>
    <row r="2240" spans="1:23" x14ac:dyDescent="0.25">
      <c r="A2240" s="76"/>
      <c r="B2240" s="76"/>
      <c r="C2240" s="76"/>
      <c r="D2240" s="76"/>
      <c r="E2240" s="76"/>
      <c r="F2240" s="76"/>
      <c r="G2240" s="76"/>
      <c r="H2240" s="76"/>
      <c r="I2240" s="76"/>
      <c r="J2240" s="76"/>
      <c r="K2240" s="76"/>
      <c r="L2240" s="76"/>
      <c r="M2240" s="76"/>
      <c r="N2240" s="76"/>
      <c r="O2240" s="76"/>
      <c r="P2240" s="76"/>
      <c r="Q2240" s="76"/>
      <c r="V2240" s="76"/>
      <c r="W2240" s="76"/>
    </row>
    <row r="2241" spans="1:23" x14ac:dyDescent="0.25">
      <c r="A2241" s="76"/>
      <c r="B2241" s="76"/>
      <c r="C2241" s="76"/>
      <c r="D2241" s="76"/>
      <c r="E2241" s="76"/>
      <c r="F2241" s="76"/>
      <c r="G2241" s="76"/>
      <c r="H2241" s="76"/>
      <c r="I2241" s="76"/>
      <c r="J2241" s="76"/>
      <c r="K2241" s="76"/>
      <c r="L2241" s="76"/>
      <c r="M2241" s="76"/>
      <c r="N2241" s="76"/>
      <c r="O2241" s="76"/>
      <c r="P2241" s="76"/>
      <c r="Q2241" s="76"/>
      <c r="V2241" s="76"/>
      <c r="W2241" s="76"/>
    </row>
    <row r="2242" spans="1:23" x14ac:dyDescent="0.25">
      <c r="A2242" s="76"/>
      <c r="B2242" s="76"/>
      <c r="C2242" s="76"/>
      <c r="D2242" s="76"/>
      <c r="E2242" s="76"/>
      <c r="F2242" s="76"/>
      <c r="G2242" s="76"/>
      <c r="H2242" s="76"/>
      <c r="I2242" s="76"/>
      <c r="J2242" s="76"/>
      <c r="K2242" s="76"/>
      <c r="L2242" s="76"/>
      <c r="M2242" s="76"/>
      <c r="N2242" s="76"/>
      <c r="O2242" s="76"/>
      <c r="P2242" s="76"/>
      <c r="Q2242" s="76"/>
      <c r="V2242" s="76"/>
      <c r="W2242" s="76"/>
    </row>
    <row r="2243" spans="1:23" x14ac:dyDescent="0.25">
      <c r="A2243" s="76"/>
      <c r="B2243" s="76"/>
      <c r="C2243" s="76"/>
      <c r="D2243" s="76"/>
      <c r="E2243" s="76"/>
      <c r="F2243" s="76"/>
      <c r="G2243" s="76"/>
      <c r="H2243" s="76"/>
      <c r="I2243" s="76"/>
      <c r="J2243" s="76"/>
      <c r="K2243" s="76"/>
      <c r="L2243" s="76"/>
      <c r="M2243" s="76"/>
      <c r="N2243" s="76"/>
      <c r="O2243" s="76"/>
      <c r="P2243" s="76"/>
      <c r="Q2243" s="76"/>
      <c r="V2243" s="76"/>
      <c r="W2243" s="76"/>
    </row>
    <row r="2244" spans="1:23" x14ac:dyDescent="0.25">
      <c r="A2244" s="76"/>
      <c r="B2244" s="76"/>
      <c r="C2244" s="76"/>
      <c r="D2244" s="76"/>
      <c r="E2244" s="76"/>
      <c r="F2244" s="76"/>
      <c r="G2244" s="76"/>
      <c r="H2244" s="76"/>
      <c r="I2244" s="76"/>
      <c r="J2244" s="76"/>
      <c r="K2244" s="76"/>
      <c r="L2244" s="76"/>
      <c r="M2244" s="76"/>
      <c r="N2244" s="76"/>
      <c r="O2244" s="76"/>
      <c r="P2244" s="76"/>
      <c r="Q2244" s="76"/>
      <c r="V2244" s="76"/>
      <c r="W2244" s="76"/>
    </row>
    <row r="2245" spans="1:23" x14ac:dyDescent="0.25">
      <c r="A2245" s="76"/>
      <c r="B2245" s="76"/>
      <c r="C2245" s="76"/>
      <c r="D2245" s="76"/>
      <c r="E2245" s="76"/>
      <c r="F2245" s="76"/>
      <c r="G2245" s="76"/>
      <c r="H2245" s="76"/>
      <c r="I2245" s="76"/>
      <c r="J2245" s="76"/>
      <c r="K2245" s="76"/>
      <c r="L2245" s="76"/>
      <c r="M2245" s="76"/>
      <c r="N2245" s="76"/>
      <c r="O2245" s="76"/>
      <c r="P2245" s="76"/>
      <c r="Q2245" s="76"/>
      <c r="V2245" s="76"/>
      <c r="W2245" s="76"/>
    </row>
    <row r="2246" spans="1:23" x14ac:dyDescent="0.25">
      <c r="A2246" s="76"/>
      <c r="B2246" s="76"/>
      <c r="C2246" s="76"/>
      <c r="D2246" s="76"/>
      <c r="E2246" s="76"/>
      <c r="F2246" s="76"/>
      <c r="G2246" s="76"/>
      <c r="H2246" s="76"/>
      <c r="I2246" s="76"/>
      <c r="J2246" s="76"/>
      <c r="K2246" s="76"/>
      <c r="L2246" s="76"/>
      <c r="M2246" s="76"/>
      <c r="N2246" s="76"/>
      <c r="O2246" s="76"/>
      <c r="P2246" s="76"/>
      <c r="Q2246" s="76"/>
      <c r="V2246" s="76"/>
      <c r="W2246" s="76"/>
    </row>
    <row r="2247" spans="1:23" x14ac:dyDescent="0.25">
      <c r="A2247" s="76"/>
      <c r="B2247" s="76"/>
      <c r="C2247" s="76"/>
      <c r="D2247" s="76"/>
      <c r="E2247" s="76"/>
      <c r="F2247" s="76"/>
      <c r="G2247" s="76"/>
      <c r="H2247" s="76"/>
      <c r="I2247" s="76"/>
      <c r="J2247" s="76"/>
      <c r="K2247" s="76"/>
      <c r="L2247" s="76"/>
      <c r="M2247" s="76"/>
      <c r="N2247" s="76"/>
      <c r="O2247" s="76"/>
      <c r="P2247" s="76"/>
      <c r="Q2247" s="76"/>
      <c r="V2247" s="76"/>
      <c r="W2247" s="76"/>
    </row>
    <row r="2248" spans="1:23" x14ac:dyDescent="0.25">
      <c r="A2248" s="76"/>
      <c r="B2248" s="76"/>
      <c r="C2248" s="76"/>
      <c r="D2248" s="76"/>
      <c r="E2248" s="76"/>
      <c r="F2248" s="76"/>
      <c r="G2248" s="76"/>
      <c r="H2248" s="76"/>
      <c r="I2248" s="76"/>
      <c r="J2248" s="76"/>
      <c r="K2248" s="76"/>
      <c r="L2248" s="76"/>
      <c r="M2248" s="76"/>
      <c r="N2248" s="76"/>
      <c r="O2248" s="76"/>
      <c r="P2248" s="76"/>
      <c r="Q2248" s="76"/>
      <c r="V2248" s="76"/>
      <c r="W2248" s="76"/>
    </row>
    <row r="2249" spans="1:23" x14ac:dyDescent="0.25">
      <c r="A2249" s="76"/>
      <c r="B2249" s="76"/>
      <c r="C2249" s="76"/>
      <c r="D2249" s="76"/>
      <c r="E2249" s="76"/>
      <c r="F2249" s="76"/>
      <c r="G2249" s="76"/>
      <c r="H2249" s="76"/>
      <c r="I2249" s="76"/>
      <c r="J2249" s="76"/>
      <c r="K2249" s="76"/>
      <c r="L2249" s="76"/>
      <c r="M2249" s="76"/>
      <c r="N2249" s="76"/>
      <c r="O2249" s="76"/>
      <c r="P2249" s="76"/>
      <c r="Q2249" s="76"/>
      <c r="V2249" s="76"/>
      <c r="W2249" s="76"/>
    </row>
    <row r="2250" spans="1:23" x14ac:dyDescent="0.25">
      <c r="A2250" s="76"/>
      <c r="B2250" s="76"/>
      <c r="C2250" s="76"/>
      <c r="D2250" s="76"/>
      <c r="E2250" s="76"/>
      <c r="F2250" s="76"/>
      <c r="G2250" s="76"/>
      <c r="H2250" s="76"/>
      <c r="I2250" s="76"/>
      <c r="J2250" s="76"/>
      <c r="K2250" s="76"/>
      <c r="L2250" s="76"/>
      <c r="M2250" s="76"/>
      <c r="N2250" s="76"/>
      <c r="O2250" s="76"/>
      <c r="P2250" s="76"/>
      <c r="Q2250" s="76"/>
      <c r="V2250" s="76"/>
      <c r="W2250" s="76"/>
    </row>
    <row r="2251" spans="1:23" x14ac:dyDescent="0.25">
      <c r="A2251" s="76"/>
      <c r="B2251" s="76"/>
      <c r="C2251" s="76"/>
      <c r="D2251" s="76"/>
      <c r="E2251" s="76"/>
      <c r="F2251" s="76"/>
      <c r="G2251" s="76"/>
      <c r="H2251" s="76"/>
      <c r="I2251" s="76"/>
      <c r="J2251" s="76"/>
      <c r="K2251" s="76"/>
      <c r="L2251" s="76"/>
      <c r="M2251" s="76"/>
      <c r="N2251" s="76"/>
      <c r="O2251" s="76"/>
      <c r="P2251" s="76"/>
      <c r="Q2251" s="76"/>
      <c r="V2251" s="76"/>
      <c r="W2251" s="76"/>
    </row>
    <row r="2252" spans="1:23" x14ac:dyDescent="0.25">
      <c r="A2252" s="76"/>
      <c r="B2252" s="76"/>
      <c r="C2252" s="76"/>
      <c r="D2252" s="76"/>
      <c r="E2252" s="76"/>
      <c r="F2252" s="76"/>
      <c r="G2252" s="76"/>
      <c r="H2252" s="76"/>
      <c r="I2252" s="76"/>
      <c r="J2252" s="76"/>
      <c r="K2252" s="76"/>
      <c r="L2252" s="76"/>
      <c r="M2252" s="76"/>
      <c r="N2252" s="76"/>
      <c r="O2252" s="76"/>
      <c r="P2252" s="76"/>
      <c r="Q2252" s="76"/>
      <c r="V2252" s="76"/>
      <c r="W2252" s="76"/>
    </row>
    <row r="2253" spans="1:23" x14ac:dyDescent="0.25">
      <c r="A2253" s="76"/>
      <c r="B2253" s="76"/>
      <c r="C2253" s="76"/>
      <c r="D2253" s="76"/>
      <c r="E2253" s="76"/>
      <c r="F2253" s="76"/>
      <c r="G2253" s="76"/>
      <c r="H2253" s="76"/>
      <c r="I2253" s="76"/>
      <c r="J2253" s="76"/>
      <c r="K2253" s="76"/>
      <c r="L2253" s="76"/>
      <c r="M2253" s="76"/>
      <c r="N2253" s="76"/>
      <c r="O2253" s="76"/>
      <c r="P2253" s="76"/>
      <c r="Q2253" s="76"/>
      <c r="V2253" s="76"/>
      <c r="W2253" s="76"/>
    </row>
    <row r="2254" spans="1:23" x14ac:dyDescent="0.25">
      <c r="A2254" s="76"/>
      <c r="B2254" s="76"/>
      <c r="C2254" s="76"/>
      <c r="D2254" s="76"/>
      <c r="E2254" s="76"/>
      <c r="F2254" s="76"/>
      <c r="G2254" s="76"/>
      <c r="H2254" s="76"/>
      <c r="I2254" s="76"/>
      <c r="J2254" s="76"/>
      <c r="K2254" s="76"/>
      <c r="L2254" s="76"/>
      <c r="M2254" s="76"/>
      <c r="N2254" s="76"/>
      <c r="O2254" s="76"/>
      <c r="P2254" s="76"/>
      <c r="Q2254" s="76"/>
      <c r="V2254" s="76"/>
      <c r="W2254" s="76"/>
    </row>
    <row r="2255" spans="1:23" x14ac:dyDescent="0.25">
      <c r="A2255" s="76"/>
      <c r="B2255" s="76"/>
      <c r="C2255" s="76"/>
      <c r="D2255" s="76"/>
      <c r="E2255" s="76"/>
      <c r="F2255" s="76"/>
      <c r="G2255" s="76"/>
      <c r="H2255" s="76"/>
      <c r="I2255" s="76"/>
      <c r="J2255" s="76"/>
      <c r="K2255" s="76"/>
      <c r="L2255" s="76"/>
      <c r="M2255" s="76"/>
      <c r="N2255" s="76"/>
      <c r="O2255" s="76"/>
      <c r="P2255" s="76"/>
      <c r="Q2255" s="76"/>
      <c r="V2255" s="76"/>
      <c r="W2255" s="76"/>
    </row>
    <row r="2256" spans="1:23" x14ac:dyDescent="0.25">
      <c r="A2256" s="76"/>
      <c r="B2256" s="76"/>
      <c r="C2256" s="76"/>
      <c r="D2256" s="76"/>
      <c r="E2256" s="76"/>
      <c r="F2256" s="76"/>
      <c r="G2256" s="76"/>
      <c r="H2256" s="76"/>
      <c r="I2256" s="76"/>
      <c r="J2256" s="76"/>
      <c r="K2256" s="76"/>
      <c r="L2256" s="76"/>
      <c r="M2256" s="76"/>
      <c r="N2256" s="76"/>
      <c r="O2256" s="76"/>
      <c r="P2256" s="76"/>
      <c r="Q2256" s="76"/>
      <c r="V2256" s="76"/>
      <c r="W2256" s="76"/>
    </row>
    <row r="2257" spans="1:23" x14ac:dyDescent="0.25">
      <c r="A2257" s="76"/>
      <c r="B2257" s="76"/>
      <c r="C2257" s="76"/>
      <c r="D2257" s="76"/>
      <c r="E2257" s="76"/>
      <c r="F2257" s="76"/>
      <c r="G2257" s="76"/>
      <c r="H2257" s="76"/>
      <c r="I2257" s="76"/>
      <c r="J2257" s="76"/>
      <c r="K2257" s="76"/>
      <c r="L2257" s="76"/>
      <c r="M2257" s="76"/>
      <c r="N2257" s="76"/>
      <c r="O2257" s="76"/>
      <c r="P2257" s="76"/>
      <c r="Q2257" s="76"/>
      <c r="V2257" s="76"/>
      <c r="W2257" s="76"/>
    </row>
    <row r="2258" spans="1:23" x14ac:dyDescent="0.25">
      <c r="A2258" s="76"/>
      <c r="B2258" s="76"/>
      <c r="C2258" s="76"/>
      <c r="D2258" s="76"/>
      <c r="E2258" s="76"/>
      <c r="F2258" s="76"/>
      <c r="G2258" s="76"/>
      <c r="H2258" s="76"/>
      <c r="I2258" s="76"/>
      <c r="J2258" s="76"/>
      <c r="K2258" s="76"/>
      <c r="L2258" s="76"/>
      <c r="M2258" s="76"/>
      <c r="N2258" s="76"/>
      <c r="O2258" s="76"/>
      <c r="P2258" s="76"/>
      <c r="Q2258" s="76"/>
      <c r="V2258" s="76"/>
      <c r="W2258" s="76"/>
    </row>
    <row r="2259" spans="1:23" x14ac:dyDescent="0.25">
      <c r="A2259" s="76"/>
      <c r="B2259" s="76"/>
      <c r="C2259" s="76"/>
      <c r="D2259" s="76"/>
      <c r="E2259" s="76"/>
      <c r="F2259" s="76"/>
      <c r="G2259" s="76"/>
      <c r="H2259" s="76"/>
      <c r="I2259" s="76"/>
      <c r="J2259" s="76"/>
      <c r="K2259" s="76"/>
      <c r="L2259" s="76"/>
      <c r="M2259" s="76"/>
      <c r="N2259" s="76"/>
      <c r="O2259" s="76"/>
      <c r="P2259" s="76"/>
      <c r="Q2259" s="76"/>
      <c r="V2259" s="76"/>
      <c r="W2259" s="76"/>
    </row>
    <row r="2260" spans="1:23" x14ac:dyDescent="0.25">
      <c r="A2260" s="76"/>
      <c r="B2260" s="76"/>
      <c r="C2260" s="76"/>
      <c r="D2260" s="76"/>
      <c r="E2260" s="76"/>
      <c r="F2260" s="76"/>
      <c r="G2260" s="76"/>
      <c r="H2260" s="76"/>
      <c r="I2260" s="76"/>
      <c r="J2260" s="76"/>
      <c r="K2260" s="76"/>
      <c r="L2260" s="76"/>
      <c r="M2260" s="76"/>
      <c r="N2260" s="76"/>
      <c r="O2260" s="76"/>
      <c r="P2260" s="76"/>
      <c r="Q2260" s="76"/>
      <c r="V2260" s="76"/>
      <c r="W2260" s="76"/>
    </row>
    <row r="2261" spans="1:23" x14ac:dyDescent="0.25">
      <c r="A2261" s="76"/>
      <c r="B2261" s="76"/>
      <c r="C2261" s="76"/>
      <c r="D2261" s="76"/>
      <c r="E2261" s="76"/>
      <c r="F2261" s="76"/>
      <c r="G2261" s="76"/>
      <c r="H2261" s="76"/>
      <c r="I2261" s="76"/>
      <c r="J2261" s="76"/>
      <c r="K2261" s="76"/>
      <c r="L2261" s="76"/>
      <c r="M2261" s="76"/>
      <c r="N2261" s="76"/>
      <c r="O2261" s="76"/>
      <c r="P2261" s="76"/>
      <c r="Q2261" s="76"/>
      <c r="V2261" s="76"/>
      <c r="W2261" s="76"/>
    </row>
    <row r="2262" spans="1:23" x14ac:dyDescent="0.25">
      <c r="A2262" s="76"/>
      <c r="B2262" s="76"/>
      <c r="C2262" s="76"/>
      <c r="D2262" s="76"/>
      <c r="E2262" s="76"/>
      <c r="F2262" s="76"/>
      <c r="G2262" s="76"/>
      <c r="H2262" s="76"/>
      <c r="I2262" s="76"/>
      <c r="J2262" s="76"/>
      <c r="K2262" s="76"/>
      <c r="L2262" s="76"/>
      <c r="M2262" s="76"/>
      <c r="N2262" s="76"/>
      <c r="O2262" s="76"/>
      <c r="P2262" s="76"/>
      <c r="Q2262" s="76"/>
      <c r="V2262" s="76"/>
      <c r="W2262" s="76"/>
    </row>
    <row r="2263" spans="1:23" x14ac:dyDescent="0.25">
      <c r="A2263" s="76"/>
      <c r="B2263" s="76"/>
      <c r="C2263" s="76"/>
      <c r="D2263" s="76"/>
      <c r="E2263" s="76"/>
      <c r="F2263" s="76"/>
      <c r="G2263" s="76"/>
      <c r="H2263" s="76"/>
      <c r="I2263" s="76"/>
      <c r="J2263" s="76"/>
      <c r="K2263" s="76"/>
      <c r="L2263" s="76"/>
      <c r="M2263" s="76"/>
      <c r="N2263" s="76"/>
      <c r="O2263" s="76"/>
      <c r="P2263" s="76"/>
      <c r="Q2263" s="76"/>
      <c r="V2263" s="76"/>
      <c r="W2263" s="76"/>
    </row>
    <row r="2264" spans="1:23" x14ac:dyDescent="0.25">
      <c r="A2264" s="76"/>
      <c r="B2264" s="76"/>
      <c r="C2264" s="76"/>
      <c r="D2264" s="76"/>
      <c r="E2264" s="76"/>
      <c r="F2264" s="76"/>
      <c r="G2264" s="76"/>
      <c r="H2264" s="76"/>
      <c r="I2264" s="76"/>
      <c r="J2264" s="76"/>
      <c r="K2264" s="76"/>
      <c r="L2264" s="76"/>
      <c r="M2264" s="76"/>
      <c r="N2264" s="76"/>
      <c r="O2264" s="76"/>
      <c r="P2264" s="76"/>
      <c r="Q2264" s="76"/>
      <c r="V2264" s="76"/>
      <c r="W2264" s="76"/>
    </row>
    <row r="2265" spans="1:23" x14ac:dyDescent="0.25">
      <c r="A2265" s="76"/>
      <c r="B2265" s="76"/>
      <c r="C2265" s="76"/>
      <c r="D2265" s="76"/>
      <c r="E2265" s="76"/>
      <c r="F2265" s="76"/>
      <c r="G2265" s="76"/>
      <c r="H2265" s="76"/>
      <c r="I2265" s="76"/>
      <c r="J2265" s="76"/>
      <c r="K2265" s="76"/>
      <c r="L2265" s="76"/>
      <c r="M2265" s="76"/>
      <c r="N2265" s="76"/>
      <c r="O2265" s="76"/>
      <c r="P2265" s="76"/>
      <c r="Q2265" s="76"/>
      <c r="V2265" s="76"/>
      <c r="W2265" s="76"/>
    </row>
    <row r="2266" spans="1:23" x14ac:dyDescent="0.25">
      <c r="A2266" s="76"/>
      <c r="B2266" s="76"/>
      <c r="C2266" s="76"/>
      <c r="D2266" s="76"/>
      <c r="E2266" s="76"/>
      <c r="F2266" s="76"/>
      <c r="G2266" s="76"/>
      <c r="H2266" s="76"/>
      <c r="I2266" s="76"/>
      <c r="J2266" s="76"/>
      <c r="K2266" s="76"/>
      <c r="L2266" s="76"/>
      <c r="M2266" s="76"/>
      <c r="N2266" s="76"/>
      <c r="O2266" s="76"/>
      <c r="P2266" s="76"/>
      <c r="Q2266" s="76"/>
      <c r="V2266" s="76"/>
      <c r="W2266" s="76"/>
    </row>
    <row r="2267" spans="1:23" x14ac:dyDescent="0.25">
      <c r="A2267" s="76"/>
      <c r="B2267" s="76"/>
      <c r="C2267" s="76"/>
      <c r="D2267" s="76"/>
      <c r="E2267" s="76"/>
      <c r="F2267" s="76"/>
      <c r="G2267" s="76"/>
      <c r="H2267" s="76"/>
      <c r="I2267" s="76"/>
      <c r="J2267" s="76"/>
      <c r="K2267" s="76"/>
      <c r="L2267" s="76"/>
      <c r="M2267" s="76"/>
      <c r="N2267" s="76"/>
      <c r="O2267" s="76"/>
      <c r="P2267" s="76"/>
      <c r="Q2267" s="76"/>
      <c r="V2267" s="76"/>
      <c r="W2267" s="76"/>
    </row>
    <row r="2268" spans="1:23" x14ac:dyDescent="0.25">
      <c r="A2268" s="76"/>
      <c r="B2268" s="76"/>
      <c r="C2268" s="76"/>
      <c r="D2268" s="76"/>
      <c r="E2268" s="76"/>
      <c r="F2268" s="76"/>
      <c r="G2268" s="76"/>
      <c r="H2268" s="76"/>
      <c r="I2268" s="76"/>
      <c r="J2268" s="76"/>
      <c r="K2268" s="76"/>
      <c r="L2268" s="76"/>
      <c r="M2268" s="76"/>
      <c r="N2268" s="76"/>
      <c r="O2268" s="76"/>
      <c r="P2268" s="76"/>
      <c r="Q2268" s="76"/>
      <c r="V2268" s="76"/>
      <c r="W2268" s="76"/>
    </row>
    <row r="2269" spans="1:23" x14ac:dyDescent="0.25">
      <c r="A2269" s="76"/>
      <c r="B2269" s="76"/>
      <c r="C2269" s="76"/>
      <c r="D2269" s="76"/>
      <c r="E2269" s="76"/>
      <c r="F2269" s="76"/>
      <c r="G2269" s="76"/>
      <c r="H2269" s="76"/>
      <c r="I2269" s="76"/>
      <c r="J2269" s="76"/>
      <c r="K2269" s="76"/>
      <c r="L2269" s="76"/>
      <c r="M2269" s="76"/>
      <c r="N2269" s="76"/>
      <c r="O2269" s="76"/>
      <c r="P2269" s="76"/>
      <c r="Q2269" s="76"/>
      <c r="V2269" s="76"/>
      <c r="W2269" s="76"/>
    </row>
    <row r="2270" spans="1:23" x14ac:dyDescent="0.25">
      <c r="A2270" s="76"/>
      <c r="B2270" s="76"/>
      <c r="C2270" s="76"/>
      <c r="D2270" s="76"/>
      <c r="E2270" s="76"/>
      <c r="F2270" s="76"/>
      <c r="G2270" s="76"/>
      <c r="H2270" s="76"/>
      <c r="I2270" s="76"/>
      <c r="J2270" s="76"/>
      <c r="K2270" s="76"/>
      <c r="L2270" s="76"/>
      <c r="M2270" s="76"/>
      <c r="N2270" s="76"/>
      <c r="O2270" s="76"/>
      <c r="P2270" s="76"/>
      <c r="Q2270" s="76"/>
      <c r="V2270" s="76"/>
      <c r="W2270" s="76"/>
    </row>
    <row r="2271" spans="1:23" x14ac:dyDescent="0.25">
      <c r="A2271" s="76"/>
      <c r="B2271" s="76"/>
      <c r="C2271" s="76"/>
      <c r="D2271" s="76"/>
      <c r="E2271" s="76"/>
      <c r="F2271" s="76"/>
      <c r="G2271" s="76"/>
      <c r="H2271" s="76"/>
      <c r="I2271" s="76"/>
      <c r="J2271" s="76"/>
      <c r="K2271" s="76"/>
      <c r="L2271" s="76"/>
      <c r="M2271" s="76"/>
      <c r="N2271" s="76"/>
      <c r="O2271" s="76"/>
      <c r="P2271" s="76"/>
      <c r="Q2271" s="76"/>
      <c r="V2271" s="76"/>
      <c r="W2271" s="76"/>
    </row>
    <row r="2272" spans="1:23" x14ac:dyDescent="0.25">
      <c r="A2272" s="76"/>
      <c r="B2272" s="76"/>
      <c r="C2272" s="76"/>
      <c r="D2272" s="76"/>
      <c r="E2272" s="76"/>
      <c r="F2272" s="76"/>
      <c r="G2272" s="76"/>
      <c r="H2272" s="76"/>
      <c r="I2272" s="76"/>
      <c r="J2272" s="76"/>
      <c r="K2272" s="76"/>
      <c r="L2272" s="76"/>
      <c r="M2272" s="76"/>
      <c r="N2272" s="76"/>
      <c r="O2272" s="76"/>
      <c r="P2272" s="76"/>
      <c r="Q2272" s="76"/>
      <c r="V2272" s="76"/>
      <c r="W2272" s="76"/>
    </row>
    <row r="2273" spans="1:23" x14ac:dyDescent="0.25">
      <c r="A2273" s="76"/>
      <c r="B2273" s="76"/>
      <c r="C2273" s="76"/>
      <c r="D2273" s="76"/>
      <c r="E2273" s="76"/>
      <c r="F2273" s="76"/>
      <c r="G2273" s="76"/>
      <c r="H2273" s="76"/>
      <c r="I2273" s="76"/>
      <c r="J2273" s="76"/>
      <c r="K2273" s="76"/>
      <c r="L2273" s="76"/>
      <c r="M2273" s="76"/>
      <c r="N2273" s="76"/>
      <c r="O2273" s="76"/>
      <c r="P2273" s="76"/>
      <c r="Q2273" s="76"/>
      <c r="V2273" s="76"/>
      <c r="W2273" s="76"/>
    </row>
    <row r="2274" spans="1:23" x14ac:dyDescent="0.25">
      <c r="A2274" s="76"/>
      <c r="B2274" s="76"/>
      <c r="C2274" s="76"/>
      <c r="D2274" s="76"/>
      <c r="E2274" s="76"/>
      <c r="F2274" s="76"/>
      <c r="G2274" s="76"/>
      <c r="H2274" s="76"/>
      <c r="I2274" s="76"/>
      <c r="J2274" s="76"/>
      <c r="K2274" s="76"/>
      <c r="L2274" s="76"/>
      <c r="M2274" s="76"/>
      <c r="N2274" s="76"/>
      <c r="O2274" s="76"/>
      <c r="P2274" s="76"/>
      <c r="Q2274" s="76"/>
      <c r="V2274" s="76"/>
      <c r="W2274" s="76"/>
    </row>
    <row r="2275" spans="1:23" x14ac:dyDescent="0.25">
      <c r="A2275" s="76"/>
      <c r="B2275" s="76"/>
      <c r="C2275" s="76"/>
      <c r="D2275" s="76"/>
      <c r="E2275" s="76"/>
      <c r="F2275" s="76"/>
      <c r="G2275" s="76"/>
      <c r="H2275" s="76"/>
      <c r="I2275" s="76"/>
      <c r="J2275" s="76"/>
      <c r="K2275" s="76"/>
      <c r="L2275" s="76"/>
      <c r="M2275" s="76"/>
      <c r="N2275" s="76"/>
      <c r="O2275" s="76"/>
      <c r="P2275" s="76"/>
      <c r="Q2275" s="76"/>
      <c r="V2275" s="76"/>
      <c r="W2275" s="76"/>
    </row>
    <row r="2276" spans="1:23" x14ac:dyDescent="0.25">
      <c r="A2276" s="76"/>
      <c r="B2276" s="76"/>
      <c r="C2276" s="76"/>
      <c r="D2276" s="76"/>
      <c r="E2276" s="76"/>
      <c r="F2276" s="76"/>
      <c r="G2276" s="76"/>
      <c r="H2276" s="76"/>
      <c r="I2276" s="76"/>
      <c r="J2276" s="76"/>
      <c r="K2276" s="76"/>
      <c r="L2276" s="76"/>
      <c r="M2276" s="76"/>
      <c r="N2276" s="76"/>
      <c r="O2276" s="76"/>
      <c r="P2276" s="76"/>
      <c r="Q2276" s="76"/>
      <c r="V2276" s="76"/>
      <c r="W2276" s="76"/>
    </row>
    <row r="2277" spans="1:23" x14ac:dyDescent="0.25">
      <c r="A2277" s="76"/>
      <c r="B2277" s="76"/>
      <c r="C2277" s="76"/>
      <c r="D2277" s="76"/>
      <c r="E2277" s="76"/>
      <c r="F2277" s="76"/>
      <c r="G2277" s="76"/>
      <c r="H2277" s="76"/>
      <c r="I2277" s="76"/>
      <c r="J2277" s="76"/>
      <c r="K2277" s="76"/>
      <c r="L2277" s="76"/>
      <c r="M2277" s="76"/>
      <c r="N2277" s="76"/>
      <c r="O2277" s="76"/>
      <c r="P2277" s="76"/>
      <c r="Q2277" s="76"/>
      <c r="V2277" s="76"/>
      <c r="W2277" s="76"/>
    </row>
    <row r="2278" spans="1:23" x14ac:dyDescent="0.25">
      <c r="A2278" s="76"/>
      <c r="B2278" s="76"/>
      <c r="C2278" s="76"/>
      <c r="D2278" s="76"/>
      <c r="E2278" s="76"/>
      <c r="F2278" s="76"/>
      <c r="G2278" s="76"/>
      <c r="H2278" s="76"/>
      <c r="I2278" s="76"/>
      <c r="J2278" s="76"/>
      <c r="K2278" s="76"/>
      <c r="L2278" s="76"/>
      <c r="M2278" s="76"/>
      <c r="N2278" s="76"/>
      <c r="O2278" s="76"/>
      <c r="P2278" s="76"/>
      <c r="Q2278" s="76"/>
      <c r="V2278" s="76"/>
      <c r="W2278" s="76"/>
    </row>
    <row r="2279" spans="1:23" x14ac:dyDescent="0.25">
      <c r="A2279" s="76"/>
      <c r="B2279" s="76"/>
      <c r="C2279" s="76"/>
      <c r="D2279" s="76"/>
      <c r="E2279" s="76"/>
      <c r="F2279" s="76"/>
      <c r="G2279" s="76"/>
      <c r="H2279" s="76"/>
      <c r="I2279" s="76"/>
      <c r="J2279" s="76"/>
      <c r="K2279" s="76"/>
      <c r="L2279" s="76"/>
      <c r="M2279" s="76"/>
      <c r="N2279" s="76"/>
      <c r="O2279" s="76"/>
      <c r="P2279" s="76"/>
      <c r="Q2279" s="76"/>
      <c r="V2279" s="76"/>
      <c r="W2279" s="76"/>
    </row>
    <row r="2280" spans="1:23" x14ac:dyDescent="0.25">
      <c r="A2280" s="76"/>
      <c r="B2280" s="76"/>
      <c r="C2280" s="76"/>
      <c r="D2280" s="76"/>
      <c r="E2280" s="76"/>
      <c r="F2280" s="76"/>
      <c r="G2280" s="76"/>
      <c r="H2280" s="76"/>
      <c r="I2280" s="76"/>
      <c r="J2280" s="76"/>
      <c r="K2280" s="76"/>
      <c r="L2280" s="76"/>
      <c r="M2280" s="76"/>
      <c r="N2280" s="76"/>
      <c r="O2280" s="76"/>
      <c r="P2280" s="76"/>
      <c r="Q2280" s="76"/>
      <c r="V2280" s="76"/>
      <c r="W2280" s="76"/>
    </row>
    <row r="2281" spans="1:23" x14ac:dyDescent="0.25">
      <c r="A2281" s="76"/>
      <c r="B2281" s="76"/>
      <c r="C2281" s="76"/>
      <c r="D2281" s="76"/>
      <c r="E2281" s="76"/>
      <c r="F2281" s="76"/>
      <c r="G2281" s="76"/>
      <c r="H2281" s="76"/>
      <c r="I2281" s="76"/>
      <c r="J2281" s="76"/>
      <c r="K2281" s="76"/>
      <c r="L2281" s="76"/>
      <c r="M2281" s="76"/>
      <c r="N2281" s="76"/>
      <c r="O2281" s="76"/>
      <c r="P2281" s="76"/>
      <c r="Q2281" s="76"/>
      <c r="V2281" s="76"/>
      <c r="W2281" s="76"/>
    </row>
    <row r="2282" spans="1:23" x14ac:dyDescent="0.25">
      <c r="A2282" s="76"/>
      <c r="B2282" s="76"/>
      <c r="C2282" s="76"/>
      <c r="D2282" s="76"/>
      <c r="E2282" s="76"/>
      <c r="F2282" s="76"/>
      <c r="G2282" s="76"/>
      <c r="H2282" s="76"/>
      <c r="I2282" s="76"/>
      <c r="J2282" s="76"/>
      <c r="K2282" s="76"/>
      <c r="L2282" s="76"/>
      <c r="M2282" s="76"/>
      <c r="N2282" s="76"/>
      <c r="O2282" s="76"/>
      <c r="P2282" s="76"/>
      <c r="Q2282" s="76"/>
      <c r="V2282" s="76"/>
      <c r="W2282" s="76"/>
    </row>
    <row r="2283" spans="1:23" x14ac:dyDescent="0.25">
      <c r="A2283" s="76"/>
      <c r="B2283" s="76"/>
      <c r="C2283" s="76"/>
      <c r="D2283" s="76"/>
      <c r="E2283" s="76"/>
      <c r="F2283" s="76"/>
      <c r="G2283" s="76"/>
      <c r="H2283" s="76"/>
      <c r="I2283" s="76"/>
      <c r="J2283" s="76"/>
      <c r="K2283" s="76"/>
      <c r="L2283" s="76"/>
      <c r="M2283" s="76"/>
      <c r="N2283" s="76"/>
      <c r="O2283" s="76"/>
      <c r="P2283" s="76"/>
      <c r="Q2283" s="76"/>
      <c r="V2283" s="76"/>
      <c r="W2283" s="76"/>
    </row>
    <row r="2284" spans="1:23" x14ac:dyDescent="0.25">
      <c r="A2284" s="76"/>
      <c r="B2284" s="76"/>
      <c r="C2284" s="76"/>
      <c r="D2284" s="76"/>
      <c r="E2284" s="76"/>
      <c r="F2284" s="76"/>
      <c r="G2284" s="76"/>
      <c r="H2284" s="76"/>
      <c r="I2284" s="76"/>
      <c r="J2284" s="76"/>
      <c r="K2284" s="76"/>
      <c r="L2284" s="76"/>
      <c r="M2284" s="76"/>
      <c r="N2284" s="76"/>
      <c r="O2284" s="76"/>
      <c r="P2284" s="76"/>
      <c r="Q2284" s="76"/>
      <c r="V2284" s="76"/>
      <c r="W2284" s="76"/>
    </row>
    <row r="2285" spans="1:23" x14ac:dyDescent="0.25">
      <c r="A2285" s="76"/>
      <c r="B2285" s="76"/>
      <c r="C2285" s="76"/>
      <c r="D2285" s="76"/>
      <c r="E2285" s="76"/>
      <c r="F2285" s="76"/>
      <c r="G2285" s="76"/>
      <c r="H2285" s="76"/>
      <c r="I2285" s="76"/>
      <c r="J2285" s="76"/>
      <c r="K2285" s="76"/>
      <c r="L2285" s="76"/>
      <c r="M2285" s="76"/>
      <c r="N2285" s="76"/>
      <c r="O2285" s="76"/>
      <c r="P2285" s="76"/>
      <c r="Q2285" s="76"/>
      <c r="V2285" s="76"/>
      <c r="W2285" s="76"/>
    </row>
    <row r="2286" spans="1:23" x14ac:dyDescent="0.25">
      <c r="A2286" s="76"/>
      <c r="B2286" s="76"/>
      <c r="C2286" s="76"/>
      <c r="D2286" s="76"/>
      <c r="E2286" s="76"/>
      <c r="F2286" s="76"/>
      <c r="G2286" s="76"/>
      <c r="H2286" s="76"/>
      <c r="I2286" s="76"/>
      <c r="J2286" s="76"/>
      <c r="K2286" s="76"/>
      <c r="L2286" s="76"/>
      <c r="M2286" s="76"/>
      <c r="N2286" s="76"/>
      <c r="O2286" s="76"/>
      <c r="P2286" s="76"/>
      <c r="Q2286" s="76"/>
      <c r="V2286" s="76"/>
      <c r="W2286" s="76"/>
    </row>
    <row r="2287" spans="1:23" x14ac:dyDescent="0.25">
      <c r="A2287" s="76"/>
      <c r="B2287" s="76"/>
      <c r="C2287" s="76"/>
      <c r="D2287" s="76"/>
      <c r="E2287" s="76"/>
      <c r="F2287" s="76"/>
      <c r="G2287" s="76"/>
      <c r="H2287" s="76"/>
      <c r="I2287" s="76"/>
      <c r="J2287" s="76"/>
      <c r="K2287" s="76"/>
      <c r="L2287" s="76"/>
      <c r="M2287" s="76"/>
      <c r="N2287" s="76"/>
      <c r="O2287" s="76"/>
      <c r="P2287" s="76"/>
      <c r="Q2287" s="76"/>
      <c r="V2287" s="76"/>
      <c r="W2287" s="76"/>
    </row>
    <row r="2288" spans="1:23" x14ac:dyDescent="0.25">
      <c r="A2288" s="76"/>
      <c r="B2288" s="76"/>
      <c r="C2288" s="76"/>
      <c r="D2288" s="76"/>
      <c r="E2288" s="76"/>
      <c r="F2288" s="76"/>
      <c r="G2288" s="76"/>
      <c r="H2288" s="76"/>
      <c r="I2288" s="76"/>
      <c r="J2288" s="76"/>
      <c r="K2288" s="76"/>
      <c r="L2288" s="76"/>
      <c r="M2288" s="76"/>
      <c r="N2288" s="76"/>
      <c r="O2288" s="76"/>
      <c r="P2288" s="76"/>
      <c r="Q2288" s="76"/>
      <c r="V2288" s="76"/>
      <c r="W2288" s="76"/>
    </row>
    <row r="2289" spans="1:23" x14ac:dyDescent="0.25">
      <c r="A2289" s="76"/>
      <c r="B2289" s="76"/>
      <c r="C2289" s="76"/>
      <c r="D2289" s="76"/>
      <c r="E2289" s="76"/>
      <c r="F2289" s="76"/>
      <c r="G2289" s="76"/>
      <c r="H2289" s="76"/>
      <c r="I2289" s="76"/>
      <c r="J2289" s="76"/>
      <c r="K2289" s="76"/>
      <c r="L2289" s="76"/>
      <c r="M2289" s="76"/>
      <c r="N2289" s="76"/>
      <c r="O2289" s="76"/>
      <c r="P2289" s="76"/>
      <c r="Q2289" s="76"/>
      <c r="V2289" s="76"/>
      <c r="W2289" s="76"/>
    </row>
    <row r="2290" spans="1:23" x14ac:dyDescent="0.25">
      <c r="A2290" s="76"/>
      <c r="B2290" s="76"/>
      <c r="C2290" s="76"/>
      <c r="D2290" s="76"/>
      <c r="E2290" s="76"/>
      <c r="F2290" s="76"/>
      <c r="G2290" s="76"/>
      <c r="H2290" s="76"/>
      <c r="I2290" s="76"/>
      <c r="J2290" s="76"/>
      <c r="K2290" s="76"/>
      <c r="L2290" s="76"/>
      <c r="M2290" s="76"/>
      <c r="N2290" s="76"/>
      <c r="O2290" s="76"/>
      <c r="P2290" s="76"/>
      <c r="Q2290" s="76"/>
      <c r="V2290" s="76"/>
      <c r="W2290" s="76"/>
    </row>
    <row r="2291" spans="1:23" x14ac:dyDescent="0.25">
      <c r="A2291" s="76"/>
      <c r="B2291" s="76"/>
      <c r="C2291" s="76"/>
      <c r="D2291" s="76"/>
      <c r="E2291" s="76"/>
      <c r="F2291" s="76"/>
      <c r="G2291" s="76"/>
      <c r="H2291" s="76"/>
      <c r="I2291" s="76"/>
      <c r="J2291" s="76"/>
      <c r="K2291" s="76"/>
      <c r="L2291" s="76"/>
      <c r="M2291" s="76"/>
      <c r="N2291" s="76"/>
      <c r="O2291" s="76"/>
      <c r="P2291" s="76"/>
      <c r="Q2291" s="76"/>
      <c r="V2291" s="76"/>
      <c r="W2291" s="76"/>
    </row>
    <row r="2292" spans="1:23" x14ac:dyDescent="0.25">
      <c r="A2292" s="76"/>
      <c r="B2292" s="76"/>
      <c r="C2292" s="76"/>
      <c r="D2292" s="76"/>
      <c r="E2292" s="76"/>
      <c r="F2292" s="76"/>
      <c r="G2292" s="76"/>
      <c r="H2292" s="76"/>
      <c r="I2292" s="76"/>
      <c r="J2292" s="76"/>
      <c r="K2292" s="76"/>
      <c r="L2292" s="76"/>
      <c r="M2292" s="76"/>
      <c r="N2292" s="76"/>
      <c r="O2292" s="76"/>
      <c r="P2292" s="76"/>
      <c r="Q2292" s="76"/>
      <c r="V2292" s="76"/>
      <c r="W2292" s="76"/>
    </row>
    <row r="2293" spans="1:23" x14ac:dyDescent="0.25">
      <c r="A2293" s="76"/>
      <c r="B2293" s="76"/>
      <c r="C2293" s="76"/>
      <c r="D2293" s="76"/>
      <c r="E2293" s="76"/>
      <c r="F2293" s="76"/>
      <c r="G2293" s="76"/>
      <c r="H2293" s="76"/>
      <c r="I2293" s="76"/>
      <c r="J2293" s="76"/>
      <c r="K2293" s="76"/>
      <c r="L2293" s="76"/>
      <c r="M2293" s="76"/>
      <c r="N2293" s="76"/>
      <c r="O2293" s="76"/>
      <c r="P2293" s="76"/>
      <c r="Q2293" s="76"/>
      <c r="V2293" s="76"/>
      <c r="W2293" s="76"/>
    </row>
    <row r="2294" spans="1:23" x14ac:dyDescent="0.25">
      <c r="A2294" s="76"/>
      <c r="B2294" s="76"/>
      <c r="C2294" s="76"/>
      <c r="D2294" s="76"/>
      <c r="E2294" s="76"/>
      <c r="F2294" s="76"/>
      <c r="G2294" s="76"/>
      <c r="H2294" s="76"/>
      <c r="I2294" s="76"/>
      <c r="J2294" s="76"/>
      <c r="K2294" s="76"/>
      <c r="L2294" s="76"/>
      <c r="M2294" s="76"/>
      <c r="N2294" s="76"/>
      <c r="O2294" s="76"/>
      <c r="P2294" s="76"/>
      <c r="Q2294" s="76"/>
      <c r="V2294" s="76"/>
      <c r="W2294" s="76"/>
    </row>
    <row r="2295" spans="1:23" x14ac:dyDescent="0.25">
      <c r="A2295" s="76"/>
      <c r="B2295" s="76"/>
      <c r="C2295" s="76"/>
      <c r="D2295" s="76"/>
      <c r="E2295" s="76"/>
      <c r="F2295" s="76"/>
      <c r="G2295" s="76"/>
      <c r="H2295" s="76"/>
      <c r="I2295" s="76"/>
      <c r="J2295" s="76"/>
      <c r="K2295" s="76"/>
      <c r="L2295" s="76"/>
      <c r="M2295" s="76"/>
      <c r="N2295" s="76"/>
      <c r="O2295" s="76"/>
      <c r="P2295" s="76"/>
      <c r="Q2295" s="76"/>
      <c r="V2295" s="76"/>
      <c r="W2295" s="76"/>
    </row>
    <row r="2296" spans="1:23" x14ac:dyDescent="0.25">
      <c r="A2296" s="76"/>
      <c r="B2296" s="76"/>
      <c r="C2296" s="76"/>
      <c r="D2296" s="76"/>
      <c r="E2296" s="76"/>
      <c r="F2296" s="76"/>
      <c r="G2296" s="76"/>
      <c r="H2296" s="76"/>
      <c r="I2296" s="76"/>
      <c r="J2296" s="76"/>
      <c r="K2296" s="76"/>
      <c r="L2296" s="76"/>
      <c r="M2296" s="76"/>
      <c r="N2296" s="76"/>
      <c r="O2296" s="76"/>
      <c r="P2296" s="76"/>
      <c r="Q2296" s="76"/>
      <c r="V2296" s="76"/>
      <c r="W2296" s="76"/>
    </row>
    <row r="2297" spans="1:23" x14ac:dyDescent="0.25">
      <c r="A2297" s="76"/>
      <c r="B2297" s="76"/>
      <c r="C2297" s="76"/>
      <c r="D2297" s="76"/>
      <c r="E2297" s="76"/>
      <c r="F2297" s="76"/>
      <c r="G2297" s="76"/>
      <c r="H2297" s="76"/>
      <c r="I2297" s="76"/>
      <c r="J2297" s="76"/>
      <c r="K2297" s="76"/>
      <c r="L2297" s="76"/>
      <c r="M2297" s="76"/>
      <c r="N2297" s="76"/>
      <c r="O2297" s="76"/>
      <c r="P2297" s="76"/>
      <c r="Q2297" s="76"/>
      <c r="V2297" s="76"/>
      <c r="W2297" s="76"/>
    </row>
    <row r="2298" spans="1:23" x14ac:dyDescent="0.25">
      <c r="A2298" s="76"/>
      <c r="B2298" s="76"/>
      <c r="C2298" s="76"/>
      <c r="D2298" s="76"/>
      <c r="E2298" s="76"/>
      <c r="F2298" s="76"/>
      <c r="G2298" s="76"/>
      <c r="H2298" s="76"/>
      <c r="I2298" s="76"/>
      <c r="J2298" s="76"/>
      <c r="K2298" s="76"/>
      <c r="L2298" s="76"/>
      <c r="M2298" s="76"/>
      <c r="N2298" s="76"/>
      <c r="O2298" s="76"/>
      <c r="P2298" s="76"/>
      <c r="Q2298" s="76"/>
      <c r="V2298" s="76"/>
      <c r="W2298" s="76"/>
    </row>
    <row r="2299" spans="1:23" x14ac:dyDescent="0.25">
      <c r="A2299" s="76"/>
      <c r="B2299" s="76"/>
      <c r="C2299" s="76"/>
      <c r="D2299" s="76"/>
      <c r="E2299" s="76"/>
      <c r="F2299" s="76"/>
      <c r="G2299" s="76"/>
      <c r="H2299" s="76"/>
      <c r="I2299" s="76"/>
      <c r="J2299" s="76"/>
      <c r="K2299" s="76"/>
      <c r="L2299" s="76"/>
      <c r="M2299" s="76"/>
      <c r="N2299" s="76"/>
      <c r="O2299" s="76"/>
      <c r="P2299" s="76"/>
      <c r="Q2299" s="76"/>
      <c r="V2299" s="76"/>
      <c r="W2299" s="76"/>
    </row>
    <row r="2300" spans="1:23" x14ac:dyDescent="0.25">
      <c r="A2300" s="76"/>
      <c r="B2300" s="76"/>
      <c r="C2300" s="76"/>
      <c r="D2300" s="76"/>
      <c r="E2300" s="76"/>
      <c r="F2300" s="76"/>
      <c r="G2300" s="76"/>
      <c r="H2300" s="76"/>
      <c r="I2300" s="76"/>
      <c r="J2300" s="76"/>
      <c r="K2300" s="76"/>
      <c r="L2300" s="76"/>
      <c r="M2300" s="76"/>
      <c r="N2300" s="76"/>
      <c r="O2300" s="76"/>
      <c r="P2300" s="76"/>
      <c r="Q2300" s="76"/>
      <c r="V2300" s="76"/>
      <c r="W2300" s="76"/>
    </row>
    <row r="2301" spans="1:23" x14ac:dyDescent="0.25">
      <c r="A2301" s="76"/>
      <c r="B2301" s="76"/>
      <c r="C2301" s="76"/>
      <c r="D2301" s="76"/>
      <c r="E2301" s="76"/>
      <c r="F2301" s="76"/>
      <c r="G2301" s="76"/>
      <c r="H2301" s="76"/>
      <c r="I2301" s="76"/>
      <c r="J2301" s="76"/>
      <c r="K2301" s="76"/>
      <c r="L2301" s="76"/>
      <c r="M2301" s="76"/>
      <c r="N2301" s="76"/>
      <c r="O2301" s="76"/>
      <c r="P2301" s="76"/>
      <c r="Q2301" s="76"/>
      <c r="V2301" s="76"/>
      <c r="W2301" s="76"/>
    </row>
    <row r="2302" spans="1:23" x14ac:dyDescent="0.25">
      <c r="A2302" s="76"/>
      <c r="B2302" s="76"/>
      <c r="C2302" s="76"/>
      <c r="D2302" s="76"/>
      <c r="E2302" s="76"/>
      <c r="F2302" s="76"/>
      <c r="G2302" s="76"/>
      <c r="H2302" s="76"/>
      <c r="I2302" s="76"/>
      <c r="J2302" s="76"/>
      <c r="K2302" s="76"/>
      <c r="L2302" s="76"/>
      <c r="M2302" s="76"/>
      <c r="N2302" s="76"/>
      <c r="O2302" s="76"/>
      <c r="P2302" s="76"/>
      <c r="Q2302" s="76"/>
      <c r="V2302" s="76"/>
      <c r="W2302" s="76"/>
    </row>
    <row r="2303" spans="1:23" x14ac:dyDescent="0.25">
      <c r="A2303" s="76"/>
      <c r="B2303" s="76"/>
      <c r="C2303" s="76"/>
      <c r="D2303" s="76"/>
      <c r="E2303" s="76"/>
      <c r="F2303" s="76"/>
      <c r="G2303" s="76"/>
      <c r="H2303" s="76"/>
      <c r="I2303" s="76"/>
      <c r="J2303" s="76"/>
      <c r="K2303" s="76"/>
      <c r="L2303" s="76"/>
      <c r="M2303" s="76"/>
      <c r="N2303" s="76"/>
      <c r="O2303" s="76"/>
      <c r="P2303" s="76"/>
      <c r="Q2303" s="76"/>
      <c r="V2303" s="76"/>
      <c r="W2303" s="76"/>
    </row>
    <row r="2304" spans="1:23" x14ac:dyDescent="0.25">
      <c r="A2304" s="76"/>
      <c r="B2304" s="76"/>
      <c r="C2304" s="76"/>
      <c r="D2304" s="76"/>
      <c r="E2304" s="76"/>
      <c r="F2304" s="76"/>
      <c r="G2304" s="76"/>
      <c r="H2304" s="76"/>
      <c r="I2304" s="76"/>
      <c r="J2304" s="76"/>
      <c r="K2304" s="76"/>
      <c r="L2304" s="76"/>
      <c r="M2304" s="76"/>
      <c r="N2304" s="76"/>
      <c r="O2304" s="76"/>
      <c r="P2304" s="76"/>
      <c r="Q2304" s="76"/>
      <c r="V2304" s="76"/>
      <c r="W2304" s="76"/>
    </row>
    <row r="2305" spans="1:23" x14ac:dyDescent="0.25">
      <c r="A2305" s="76"/>
      <c r="B2305" s="76"/>
      <c r="C2305" s="76"/>
      <c r="D2305" s="76"/>
      <c r="E2305" s="76"/>
      <c r="F2305" s="76"/>
      <c r="G2305" s="76"/>
      <c r="H2305" s="76"/>
      <c r="I2305" s="76"/>
      <c r="J2305" s="76"/>
      <c r="K2305" s="76"/>
      <c r="L2305" s="76"/>
      <c r="M2305" s="76"/>
      <c r="N2305" s="76"/>
      <c r="O2305" s="76"/>
      <c r="P2305" s="76"/>
      <c r="Q2305" s="76"/>
      <c r="V2305" s="76"/>
      <c r="W2305" s="76"/>
    </row>
    <row r="2306" spans="1:23" x14ac:dyDescent="0.25">
      <c r="A2306" s="76"/>
      <c r="B2306" s="76"/>
      <c r="C2306" s="76"/>
      <c r="D2306" s="76"/>
      <c r="E2306" s="76"/>
      <c r="F2306" s="76"/>
      <c r="G2306" s="76"/>
      <c r="H2306" s="76"/>
      <c r="I2306" s="76"/>
      <c r="J2306" s="76"/>
      <c r="K2306" s="76"/>
      <c r="L2306" s="76"/>
      <c r="M2306" s="76"/>
      <c r="N2306" s="76"/>
      <c r="O2306" s="76"/>
      <c r="P2306" s="76"/>
      <c r="Q2306" s="76"/>
      <c r="V2306" s="76"/>
      <c r="W2306" s="76"/>
    </row>
    <row r="2307" spans="1:23" x14ac:dyDescent="0.25">
      <c r="A2307" s="76"/>
      <c r="B2307" s="76"/>
      <c r="C2307" s="76"/>
      <c r="D2307" s="76"/>
      <c r="E2307" s="76"/>
      <c r="F2307" s="76"/>
      <c r="G2307" s="76"/>
      <c r="H2307" s="76"/>
      <c r="I2307" s="76"/>
      <c r="J2307" s="76"/>
      <c r="K2307" s="76"/>
      <c r="L2307" s="76"/>
      <c r="M2307" s="76"/>
      <c r="N2307" s="76"/>
      <c r="O2307" s="76"/>
      <c r="P2307" s="76"/>
      <c r="Q2307" s="76"/>
      <c r="V2307" s="76"/>
      <c r="W2307" s="76"/>
    </row>
    <row r="2308" spans="1:23" x14ac:dyDescent="0.25">
      <c r="A2308" s="76"/>
      <c r="B2308" s="76"/>
      <c r="C2308" s="76"/>
      <c r="D2308" s="76"/>
      <c r="E2308" s="76"/>
      <c r="F2308" s="76"/>
      <c r="G2308" s="76"/>
      <c r="H2308" s="76"/>
      <c r="I2308" s="76"/>
      <c r="J2308" s="76"/>
      <c r="K2308" s="76"/>
      <c r="L2308" s="76"/>
      <c r="M2308" s="76"/>
      <c r="N2308" s="76"/>
      <c r="O2308" s="76"/>
      <c r="P2308" s="76"/>
      <c r="Q2308" s="76"/>
      <c r="V2308" s="76"/>
      <c r="W2308" s="76"/>
    </row>
    <row r="2309" spans="1:23" x14ac:dyDescent="0.25">
      <c r="A2309" s="76"/>
      <c r="B2309" s="76"/>
      <c r="C2309" s="76"/>
      <c r="D2309" s="76"/>
      <c r="E2309" s="76"/>
      <c r="F2309" s="76"/>
      <c r="G2309" s="76"/>
      <c r="H2309" s="76"/>
      <c r="I2309" s="76"/>
      <c r="J2309" s="76"/>
      <c r="K2309" s="76"/>
      <c r="L2309" s="76"/>
      <c r="M2309" s="76"/>
      <c r="N2309" s="76"/>
      <c r="O2309" s="76"/>
      <c r="P2309" s="76"/>
      <c r="Q2309" s="76"/>
      <c r="V2309" s="76"/>
      <c r="W2309" s="76"/>
    </row>
    <row r="2310" spans="1:23" x14ac:dyDescent="0.25">
      <c r="A2310" s="76"/>
      <c r="B2310" s="76"/>
      <c r="C2310" s="76"/>
      <c r="D2310" s="76"/>
      <c r="E2310" s="76"/>
      <c r="F2310" s="76"/>
      <c r="G2310" s="76"/>
      <c r="H2310" s="76"/>
      <c r="I2310" s="76"/>
      <c r="J2310" s="76"/>
      <c r="K2310" s="76"/>
      <c r="L2310" s="76"/>
      <c r="M2310" s="76"/>
      <c r="N2310" s="76"/>
      <c r="O2310" s="76"/>
      <c r="P2310" s="76"/>
      <c r="Q2310" s="76"/>
      <c r="V2310" s="76"/>
      <c r="W2310" s="76"/>
    </row>
    <row r="2311" spans="1:23" x14ac:dyDescent="0.25">
      <c r="A2311" s="76"/>
      <c r="B2311" s="76"/>
      <c r="C2311" s="76"/>
      <c r="D2311" s="76"/>
      <c r="E2311" s="76"/>
      <c r="F2311" s="76"/>
      <c r="G2311" s="76"/>
      <c r="H2311" s="76"/>
      <c r="I2311" s="76"/>
      <c r="J2311" s="76"/>
      <c r="K2311" s="76"/>
      <c r="L2311" s="76"/>
      <c r="M2311" s="76"/>
      <c r="N2311" s="76"/>
      <c r="O2311" s="76"/>
      <c r="P2311" s="76"/>
      <c r="Q2311" s="76"/>
      <c r="V2311" s="76"/>
      <c r="W2311" s="76"/>
    </row>
    <row r="2312" spans="1:23" x14ac:dyDescent="0.25">
      <c r="A2312" s="76"/>
      <c r="B2312" s="76"/>
      <c r="C2312" s="76"/>
      <c r="D2312" s="76"/>
      <c r="E2312" s="76"/>
      <c r="F2312" s="76"/>
      <c r="G2312" s="76"/>
      <c r="H2312" s="76"/>
      <c r="I2312" s="76"/>
      <c r="J2312" s="76"/>
      <c r="K2312" s="76"/>
      <c r="L2312" s="76"/>
      <c r="M2312" s="76"/>
      <c r="N2312" s="76"/>
      <c r="O2312" s="76"/>
      <c r="P2312" s="76"/>
      <c r="Q2312" s="76"/>
      <c r="V2312" s="76"/>
      <c r="W2312" s="76"/>
    </row>
    <row r="2313" spans="1:23" x14ac:dyDescent="0.25">
      <c r="A2313" s="76"/>
      <c r="B2313" s="76"/>
      <c r="C2313" s="76"/>
      <c r="D2313" s="76"/>
      <c r="E2313" s="76"/>
      <c r="F2313" s="76"/>
      <c r="G2313" s="76"/>
      <c r="H2313" s="76"/>
      <c r="I2313" s="76"/>
      <c r="J2313" s="76"/>
      <c r="K2313" s="76"/>
      <c r="L2313" s="76"/>
      <c r="M2313" s="76"/>
      <c r="N2313" s="76"/>
      <c r="O2313" s="76"/>
      <c r="P2313" s="76"/>
      <c r="Q2313" s="76"/>
      <c r="V2313" s="76"/>
      <c r="W2313" s="76"/>
    </row>
    <row r="2314" spans="1:23" x14ac:dyDescent="0.25">
      <c r="A2314" s="76"/>
      <c r="B2314" s="76"/>
      <c r="C2314" s="76"/>
      <c r="D2314" s="76"/>
      <c r="E2314" s="76"/>
      <c r="F2314" s="76"/>
      <c r="G2314" s="76"/>
      <c r="H2314" s="76"/>
      <c r="I2314" s="76"/>
      <c r="J2314" s="76"/>
      <c r="K2314" s="76"/>
      <c r="L2314" s="76"/>
      <c r="M2314" s="76"/>
      <c r="N2314" s="76"/>
      <c r="O2314" s="76"/>
      <c r="P2314" s="76"/>
      <c r="Q2314" s="76"/>
      <c r="V2314" s="76"/>
      <c r="W2314" s="76"/>
    </row>
    <row r="2315" spans="1:23" x14ac:dyDescent="0.25">
      <c r="A2315" s="76"/>
      <c r="B2315" s="76"/>
      <c r="C2315" s="76"/>
      <c r="D2315" s="76"/>
      <c r="E2315" s="76"/>
      <c r="F2315" s="76"/>
      <c r="G2315" s="76"/>
      <c r="H2315" s="76"/>
      <c r="I2315" s="76"/>
      <c r="J2315" s="76"/>
      <c r="K2315" s="76"/>
      <c r="L2315" s="76"/>
      <c r="M2315" s="76"/>
      <c r="N2315" s="76"/>
      <c r="O2315" s="76"/>
      <c r="P2315" s="76"/>
      <c r="Q2315" s="76"/>
      <c r="V2315" s="76"/>
      <c r="W2315" s="76"/>
    </row>
    <row r="2316" spans="1:23" x14ac:dyDescent="0.25">
      <c r="A2316" s="76"/>
      <c r="B2316" s="76"/>
      <c r="C2316" s="76"/>
      <c r="D2316" s="76"/>
      <c r="E2316" s="76"/>
      <c r="F2316" s="76"/>
      <c r="G2316" s="76"/>
      <c r="H2316" s="76"/>
      <c r="I2316" s="76"/>
      <c r="J2316" s="76"/>
      <c r="K2316" s="76"/>
      <c r="L2316" s="76"/>
      <c r="M2316" s="76"/>
      <c r="N2316" s="76"/>
      <c r="O2316" s="76"/>
      <c r="P2316" s="76"/>
      <c r="Q2316" s="76"/>
      <c r="V2316" s="76"/>
      <c r="W2316" s="76"/>
    </row>
    <row r="2317" spans="1:23" x14ac:dyDescent="0.25">
      <c r="A2317" s="76"/>
      <c r="B2317" s="76"/>
      <c r="C2317" s="76"/>
      <c r="D2317" s="76"/>
      <c r="E2317" s="76"/>
      <c r="F2317" s="76"/>
      <c r="G2317" s="76"/>
      <c r="H2317" s="76"/>
      <c r="I2317" s="76"/>
      <c r="J2317" s="76"/>
      <c r="K2317" s="76"/>
      <c r="L2317" s="76"/>
      <c r="M2317" s="76"/>
      <c r="N2317" s="76"/>
      <c r="O2317" s="76"/>
      <c r="P2317" s="76"/>
      <c r="Q2317" s="76"/>
      <c r="V2317" s="76"/>
      <c r="W2317" s="76"/>
    </row>
    <row r="2318" spans="1:23" x14ac:dyDescent="0.25">
      <c r="A2318" s="76"/>
      <c r="B2318" s="76"/>
      <c r="C2318" s="76"/>
      <c r="D2318" s="76"/>
      <c r="E2318" s="76"/>
      <c r="F2318" s="76"/>
      <c r="G2318" s="76"/>
      <c r="H2318" s="76"/>
      <c r="I2318" s="76"/>
      <c r="J2318" s="76"/>
      <c r="K2318" s="76"/>
      <c r="L2318" s="76"/>
      <c r="M2318" s="76"/>
      <c r="N2318" s="76"/>
      <c r="O2318" s="76"/>
      <c r="P2318" s="76"/>
      <c r="Q2318" s="76"/>
      <c r="V2318" s="76"/>
      <c r="W2318" s="76"/>
    </row>
    <row r="2319" spans="1:23" x14ac:dyDescent="0.25">
      <c r="A2319" s="76"/>
      <c r="B2319" s="76"/>
      <c r="C2319" s="76"/>
      <c r="D2319" s="76"/>
      <c r="E2319" s="76"/>
      <c r="F2319" s="76"/>
      <c r="G2319" s="76"/>
      <c r="H2319" s="76"/>
      <c r="I2319" s="76"/>
      <c r="J2319" s="76"/>
      <c r="K2319" s="76"/>
      <c r="L2319" s="76"/>
      <c r="M2319" s="76"/>
      <c r="N2319" s="76"/>
      <c r="O2319" s="76"/>
      <c r="P2319" s="76"/>
      <c r="Q2319" s="76"/>
      <c r="V2319" s="76"/>
      <c r="W2319" s="76"/>
    </row>
    <row r="2320" spans="1:23" x14ac:dyDescent="0.25">
      <c r="A2320" s="76"/>
      <c r="B2320" s="76"/>
      <c r="C2320" s="76"/>
      <c r="D2320" s="76"/>
      <c r="E2320" s="76"/>
      <c r="F2320" s="76"/>
      <c r="G2320" s="76"/>
      <c r="H2320" s="76"/>
      <c r="I2320" s="76"/>
      <c r="J2320" s="76"/>
      <c r="K2320" s="76"/>
      <c r="L2320" s="76"/>
      <c r="M2320" s="76"/>
      <c r="N2320" s="76"/>
      <c r="O2320" s="76"/>
      <c r="P2320" s="76"/>
      <c r="Q2320" s="76"/>
      <c r="V2320" s="76"/>
      <c r="W2320" s="76"/>
    </row>
    <row r="2321" spans="1:23" x14ac:dyDescent="0.25">
      <c r="A2321" s="76"/>
      <c r="B2321" s="76"/>
      <c r="C2321" s="76"/>
      <c r="D2321" s="76"/>
      <c r="E2321" s="76"/>
      <c r="F2321" s="76"/>
      <c r="G2321" s="76"/>
      <c r="H2321" s="76"/>
      <c r="I2321" s="76"/>
      <c r="J2321" s="76"/>
      <c r="K2321" s="76"/>
      <c r="L2321" s="76"/>
      <c r="M2321" s="76"/>
      <c r="N2321" s="76"/>
      <c r="O2321" s="76"/>
      <c r="P2321" s="76"/>
      <c r="Q2321" s="76"/>
      <c r="V2321" s="76"/>
      <c r="W2321" s="76"/>
    </row>
    <row r="2322" spans="1:23" x14ac:dyDescent="0.25">
      <c r="A2322" s="76"/>
      <c r="B2322" s="76"/>
      <c r="C2322" s="76"/>
      <c r="D2322" s="76"/>
      <c r="E2322" s="76"/>
      <c r="F2322" s="76"/>
      <c r="G2322" s="76"/>
      <c r="H2322" s="76"/>
      <c r="I2322" s="76"/>
      <c r="J2322" s="76"/>
      <c r="K2322" s="76"/>
      <c r="L2322" s="76"/>
      <c r="M2322" s="76"/>
      <c r="N2322" s="76"/>
      <c r="O2322" s="76"/>
      <c r="P2322" s="76"/>
      <c r="Q2322" s="76"/>
      <c r="V2322" s="76"/>
      <c r="W2322" s="76"/>
    </row>
    <row r="2323" spans="1:23" x14ac:dyDescent="0.25">
      <c r="A2323" s="76"/>
      <c r="B2323" s="76"/>
      <c r="C2323" s="76"/>
      <c r="D2323" s="76"/>
      <c r="E2323" s="76"/>
      <c r="F2323" s="76"/>
      <c r="G2323" s="76"/>
      <c r="H2323" s="76"/>
      <c r="I2323" s="76"/>
      <c r="J2323" s="76"/>
      <c r="K2323" s="76"/>
      <c r="L2323" s="76"/>
      <c r="M2323" s="76"/>
      <c r="N2323" s="76"/>
      <c r="O2323" s="76"/>
      <c r="P2323" s="76"/>
      <c r="Q2323" s="76"/>
      <c r="V2323" s="76"/>
      <c r="W2323" s="76"/>
    </row>
    <row r="2324" spans="1:23" x14ac:dyDescent="0.25">
      <c r="A2324" s="76"/>
      <c r="B2324" s="76"/>
      <c r="C2324" s="76"/>
      <c r="D2324" s="76"/>
      <c r="E2324" s="76"/>
      <c r="F2324" s="76"/>
      <c r="G2324" s="76"/>
      <c r="H2324" s="76"/>
      <c r="I2324" s="76"/>
      <c r="J2324" s="76"/>
      <c r="K2324" s="76"/>
      <c r="L2324" s="76"/>
      <c r="M2324" s="76"/>
      <c r="N2324" s="76"/>
      <c r="O2324" s="76"/>
      <c r="P2324" s="76"/>
      <c r="Q2324" s="76"/>
      <c r="V2324" s="76"/>
      <c r="W2324" s="76"/>
    </row>
    <row r="2325" spans="1:23" x14ac:dyDescent="0.25">
      <c r="A2325" s="76"/>
      <c r="B2325" s="76"/>
      <c r="C2325" s="76"/>
      <c r="D2325" s="76"/>
      <c r="E2325" s="76"/>
      <c r="F2325" s="76"/>
      <c r="G2325" s="76"/>
      <c r="H2325" s="76"/>
      <c r="I2325" s="76"/>
      <c r="J2325" s="76"/>
      <c r="K2325" s="76"/>
      <c r="L2325" s="76"/>
      <c r="M2325" s="76"/>
      <c r="N2325" s="76"/>
      <c r="O2325" s="76"/>
      <c r="P2325" s="76"/>
      <c r="Q2325" s="76"/>
      <c r="V2325" s="76"/>
      <c r="W2325" s="76"/>
    </row>
    <row r="2326" spans="1:23" x14ac:dyDescent="0.25">
      <c r="A2326" s="76"/>
      <c r="B2326" s="76"/>
      <c r="C2326" s="76"/>
      <c r="D2326" s="76"/>
      <c r="E2326" s="76"/>
      <c r="F2326" s="76"/>
      <c r="G2326" s="76"/>
      <c r="H2326" s="76"/>
      <c r="I2326" s="76"/>
      <c r="J2326" s="76"/>
      <c r="K2326" s="76"/>
      <c r="L2326" s="76"/>
      <c r="M2326" s="76"/>
      <c r="N2326" s="76"/>
      <c r="O2326" s="76"/>
      <c r="P2326" s="76"/>
      <c r="Q2326" s="76"/>
      <c r="V2326" s="76"/>
      <c r="W2326" s="76"/>
    </row>
    <row r="2327" spans="1:23" x14ac:dyDescent="0.25">
      <c r="A2327" s="76"/>
      <c r="B2327" s="76"/>
      <c r="C2327" s="76"/>
      <c r="D2327" s="76"/>
      <c r="E2327" s="76"/>
      <c r="F2327" s="76"/>
      <c r="G2327" s="76"/>
      <c r="H2327" s="76"/>
      <c r="I2327" s="76"/>
      <c r="J2327" s="76"/>
      <c r="K2327" s="76"/>
      <c r="L2327" s="76"/>
      <c r="M2327" s="76"/>
      <c r="N2327" s="76"/>
      <c r="O2327" s="76"/>
      <c r="P2327" s="76"/>
      <c r="Q2327" s="76"/>
      <c r="V2327" s="76"/>
      <c r="W2327" s="76"/>
    </row>
    <row r="2328" spans="1:23" x14ac:dyDescent="0.25">
      <c r="A2328" s="76"/>
      <c r="B2328" s="76"/>
      <c r="C2328" s="76"/>
      <c r="D2328" s="76"/>
      <c r="E2328" s="76"/>
      <c r="F2328" s="76"/>
      <c r="G2328" s="76"/>
      <c r="H2328" s="76"/>
      <c r="I2328" s="76"/>
      <c r="J2328" s="76"/>
      <c r="K2328" s="76"/>
      <c r="L2328" s="76"/>
      <c r="M2328" s="76"/>
      <c r="N2328" s="76"/>
      <c r="O2328" s="76"/>
      <c r="P2328" s="76"/>
      <c r="Q2328" s="76"/>
      <c r="V2328" s="76"/>
      <c r="W2328" s="76"/>
    </row>
    <row r="2329" spans="1:23" x14ac:dyDescent="0.25">
      <c r="A2329" s="76"/>
      <c r="B2329" s="76"/>
      <c r="C2329" s="76"/>
      <c r="D2329" s="76"/>
      <c r="E2329" s="76"/>
      <c r="F2329" s="76"/>
      <c r="G2329" s="76"/>
      <c r="H2329" s="76"/>
      <c r="I2329" s="76"/>
      <c r="J2329" s="76"/>
      <c r="K2329" s="76"/>
      <c r="L2329" s="76"/>
      <c r="M2329" s="76"/>
      <c r="N2329" s="76"/>
      <c r="O2329" s="76"/>
      <c r="P2329" s="76"/>
      <c r="Q2329" s="76"/>
      <c r="V2329" s="76"/>
      <c r="W2329" s="76"/>
    </row>
    <row r="2330" spans="1:23" x14ac:dyDescent="0.25">
      <c r="A2330" s="76"/>
      <c r="B2330" s="76"/>
      <c r="C2330" s="76"/>
      <c r="D2330" s="76"/>
      <c r="E2330" s="76"/>
      <c r="F2330" s="76"/>
      <c r="G2330" s="76"/>
      <c r="H2330" s="76"/>
      <c r="I2330" s="76"/>
      <c r="J2330" s="76"/>
      <c r="K2330" s="76"/>
      <c r="L2330" s="76"/>
      <c r="M2330" s="76"/>
      <c r="N2330" s="76"/>
      <c r="O2330" s="76"/>
      <c r="P2330" s="76"/>
      <c r="Q2330" s="76"/>
      <c r="V2330" s="76"/>
      <c r="W2330" s="76"/>
    </row>
    <row r="2331" spans="1:23" x14ac:dyDescent="0.25">
      <c r="A2331" s="76"/>
      <c r="B2331" s="76"/>
      <c r="C2331" s="76"/>
      <c r="D2331" s="76"/>
      <c r="E2331" s="76"/>
      <c r="F2331" s="76"/>
      <c r="G2331" s="76"/>
      <c r="H2331" s="76"/>
      <c r="I2331" s="76"/>
      <c r="J2331" s="76"/>
      <c r="K2331" s="76"/>
      <c r="L2331" s="76"/>
      <c r="M2331" s="76"/>
      <c r="N2331" s="76"/>
      <c r="O2331" s="76"/>
      <c r="P2331" s="76"/>
      <c r="Q2331" s="76"/>
      <c r="V2331" s="76"/>
      <c r="W2331" s="76"/>
    </row>
    <row r="2332" spans="1:23" x14ac:dyDescent="0.25">
      <c r="A2332" s="76"/>
      <c r="B2332" s="76"/>
      <c r="C2332" s="76"/>
      <c r="D2332" s="76"/>
      <c r="E2332" s="76"/>
      <c r="F2332" s="76"/>
      <c r="G2332" s="76"/>
      <c r="H2332" s="76"/>
      <c r="I2332" s="76"/>
      <c r="J2332" s="76"/>
      <c r="K2332" s="76"/>
      <c r="L2332" s="76"/>
      <c r="M2332" s="76"/>
      <c r="N2332" s="76"/>
      <c r="O2332" s="76"/>
      <c r="P2332" s="76"/>
      <c r="Q2332" s="76"/>
      <c r="V2332" s="76"/>
      <c r="W2332" s="76"/>
    </row>
    <row r="2333" spans="1:23" x14ac:dyDescent="0.25">
      <c r="A2333" s="76"/>
      <c r="B2333" s="76"/>
      <c r="C2333" s="76"/>
      <c r="D2333" s="76"/>
      <c r="E2333" s="76"/>
      <c r="F2333" s="76"/>
      <c r="G2333" s="76"/>
      <c r="H2333" s="76"/>
      <c r="I2333" s="76"/>
      <c r="J2333" s="76"/>
      <c r="K2333" s="76"/>
      <c r="L2333" s="76"/>
      <c r="M2333" s="76"/>
      <c r="N2333" s="76"/>
      <c r="O2333" s="76"/>
      <c r="P2333" s="76"/>
      <c r="Q2333" s="76"/>
      <c r="V2333" s="76"/>
      <c r="W2333" s="76"/>
    </row>
    <row r="2334" spans="1:23" x14ac:dyDescent="0.25">
      <c r="A2334" s="76"/>
      <c r="B2334" s="76"/>
      <c r="C2334" s="76"/>
      <c r="D2334" s="76"/>
      <c r="E2334" s="76"/>
      <c r="F2334" s="76"/>
      <c r="G2334" s="76"/>
      <c r="H2334" s="76"/>
      <c r="I2334" s="76"/>
      <c r="J2334" s="76"/>
      <c r="K2334" s="76"/>
      <c r="L2334" s="76"/>
      <c r="M2334" s="76"/>
      <c r="N2334" s="76"/>
      <c r="O2334" s="76"/>
      <c r="P2334" s="76"/>
      <c r="Q2334" s="76"/>
      <c r="V2334" s="76"/>
      <c r="W2334" s="76"/>
    </row>
    <row r="2335" spans="1:23" x14ac:dyDescent="0.25">
      <c r="A2335" s="76"/>
      <c r="B2335" s="76"/>
      <c r="C2335" s="76"/>
      <c r="D2335" s="76"/>
      <c r="E2335" s="76"/>
      <c r="F2335" s="76"/>
      <c r="G2335" s="76"/>
      <c r="H2335" s="76"/>
      <c r="I2335" s="76"/>
      <c r="J2335" s="76"/>
      <c r="K2335" s="76"/>
      <c r="L2335" s="76"/>
      <c r="M2335" s="76"/>
      <c r="N2335" s="76"/>
      <c r="O2335" s="76"/>
      <c r="P2335" s="76"/>
      <c r="Q2335" s="76"/>
      <c r="V2335" s="76"/>
      <c r="W2335" s="76"/>
    </row>
    <row r="2336" spans="1:23" x14ac:dyDescent="0.25">
      <c r="A2336" s="76"/>
      <c r="B2336" s="76"/>
      <c r="C2336" s="76"/>
      <c r="D2336" s="76"/>
      <c r="E2336" s="76"/>
      <c r="F2336" s="76"/>
      <c r="G2336" s="76"/>
      <c r="H2336" s="76"/>
      <c r="I2336" s="76"/>
      <c r="J2336" s="76"/>
      <c r="K2336" s="76"/>
      <c r="L2336" s="76"/>
      <c r="M2336" s="76"/>
      <c r="N2336" s="76"/>
      <c r="O2336" s="76"/>
      <c r="P2336" s="76"/>
      <c r="Q2336" s="76"/>
      <c r="V2336" s="76"/>
      <c r="W2336" s="76"/>
    </row>
    <row r="2337" spans="1:23" x14ac:dyDescent="0.25">
      <c r="A2337" s="76"/>
      <c r="B2337" s="76"/>
      <c r="C2337" s="76"/>
      <c r="D2337" s="76"/>
      <c r="E2337" s="76"/>
      <c r="F2337" s="76"/>
      <c r="G2337" s="76"/>
      <c r="H2337" s="76"/>
      <c r="I2337" s="76"/>
      <c r="J2337" s="76"/>
      <c r="K2337" s="76"/>
      <c r="L2337" s="76"/>
      <c r="M2337" s="76"/>
      <c r="N2337" s="76"/>
      <c r="O2337" s="76"/>
      <c r="P2337" s="76"/>
      <c r="Q2337" s="76"/>
      <c r="V2337" s="76"/>
      <c r="W2337" s="76"/>
    </row>
    <row r="2338" spans="1:23" x14ac:dyDescent="0.25">
      <c r="A2338" s="76"/>
      <c r="B2338" s="76"/>
      <c r="C2338" s="76"/>
      <c r="D2338" s="76"/>
      <c r="E2338" s="76"/>
      <c r="F2338" s="76"/>
      <c r="G2338" s="76"/>
      <c r="H2338" s="76"/>
      <c r="I2338" s="76"/>
      <c r="J2338" s="76"/>
      <c r="K2338" s="76"/>
      <c r="L2338" s="76"/>
      <c r="M2338" s="76"/>
      <c r="N2338" s="76"/>
      <c r="O2338" s="76"/>
      <c r="P2338" s="76"/>
      <c r="Q2338" s="76"/>
      <c r="V2338" s="76"/>
      <c r="W2338" s="76"/>
    </row>
    <row r="2339" spans="1:23" x14ac:dyDescent="0.25">
      <c r="A2339" s="76"/>
      <c r="B2339" s="76"/>
      <c r="C2339" s="76"/>
      <c r="D2339" s="76"/>
      <c r="E2339" s="76"/>
      <c r="F2339" s="76"/>
      <c r="G2339" s="76"/>
      <c r="H2339" s="76"/>
      <c r="I2339" s="76"/>
      <c r="J2339" s="76"/>
      <c r="K2339" s="76"/>
      <c r="L2339" s="76"/>
      <c r="M2339" s="76"/>
      <c r="N2339" s="76"/>
      <c r="O2339" s="76"/>
      <c r="P2339" s="76"/>
      <c r="Q2339" s="76"/>
      <c r="V2339" s="76"/>
      <c r="W2339" s="76"/>
    </row>
    <row r="2340" spans="1:23" x14ac:dyDescent="0.25">
      <c r="A2340" s="76"/>
      <c r="B2340" s="76"/>
      <c r="C2340" s="76"/>
      <c r="D2340" s="76"/>
      <c r="E2340" s="76"/>
      <c r="F2340" s="76"/>
      <c r="G2340" s="76"/>
      <c r="H2340" s="76"/>
      <c r="I2340" s="76"/>
      <c r="J2340" s="76"/>
      <c r="K2340" s="76"/>
      <c r="L2340" s="76"/>
      <c r="M2340" s="76"/>
      <c r="N2340" s="76"/>
      <c r="O2340" s="76"/>
      <c r="P2340" s="76"/>
      <c r="Q2340" s="76"/>
      <c r="V2340" s="76"/>
      <c r="W2340" s="76"/>
    </row>
    <row r="2341" spans="1:23" x14ac:dyDescent="0.25">
      <c r="A2341" s="76"/>
      <c r="B2341" s="76"/>
      <c r="C2341" s="76"/>
      <c r="D2341" s="76"/>
      <c r="E2341" s="76"/>
      <c r="F2341" s="76"/>
      <c r="G2341" s="76"/>
      <c r="H2341" s="76"/>
      <c r="I2341" s="76"/>
      <c r="J2341" s="76"/>
      <c r="K2341" s="76"/>
      <c r="L2341" s="76"/>
      <c r="M2341" s="76"/>
      <c r="N2341" s="76"/>
      <c r="O2341" s="76"/>
      <c r="P2341" s="76"/>
      <c r="Q2341" s="76"/>
      <c r="V2341" s="76"/>
      <c r="W2341" s="76"/>
    </row>
    <row r="2342" spans="1:23" x14ac:dyDescent="0.25">
      <c r="A2342" s="76"/>
      <c r="B2342" s="76"/>
      <c r="C2342" s="76"/>
      <c r="D2342" s="76"/>
      <c r="E2342" s="76"/>
      <c r="F2342" s="76"/>
      <c r="G2342" s="76"/>
      <c r="H2342" s="76"/>
      <c r="I2342" s="76"/>
      <c r="J2342" s="76"/>
      <c r="K2342" s="76"/>
      <c r="L2342" s="76"/>
      <c r="M2342" s="76"/>
      <c r="N2342" s="76"/>
      <c r="O2342" s="76"/>
      <c r="P2342" s="76"/>
      <c r="Q2342" s="76"/>
      <c r="V2342" s="76"/>
      <c r="W2342" s="76"/>
    </row>
    <row r="2343" spans="1:23" x14ac:dyDescent="0.25">
      <c r="A2343" s="76"/>
      <c r="B2343" s="76"/>
      <c r="C2343" s="76"/>
      <c r="D2343" s="76"/>
      <c r="E2343" s="76"/>
      <c r="F2343" s="76"/>
      <c r="G2343" s="76"/>
      <c r="H2343" s="76"/>
      <c r="I2343" s="76"/>
      <c r="J2343" s="76"/>
      <c r="K2343" s="76"/>
      <c r="L2343" s="76"/>
      <c r="M2343" s="76"/>
      <c r="N2343" s="76"/>
      <c r="O2343" s="76"/>
      <c r="P2343" s="76"/>
      <c r="Q2343" s="76"/>
      <c r="V2343" s="76"/>
      <c r="W2343" s="76"/>
    </row>
    <row r="2344" spans="1:23" x14ac:dyDescent="0.25">
      <c r="A2344" s="76"/>
      <c r="B2344" s="76"/>
      <c r="C2344" s="76"/>
      <c r="D2344" s="76"/>
      <c r="E2344" s="76"/>
      <c r="F2344" s="76"/>
      <c r="G2344" s="76"/>
      <c r="H2344" s="76"/>
      <c r="I2344" s="76"/>
      <c r="J2344" s="76"/>
      <c r="K2344" s="76"/>
      <c r="L2344" s="76"/>
      <c r="M2344" s="76"/>
      <c r="N2344" s="76"/>
      <c r="O2344" s="76"/>
      <c r="P2344" s="76"/>
      <c r="Q2344" s="76"/>
      <c r="V2344" s="76"/>
      <c r="W2344" s="76"/>
    </row>
    <row r="2345" spans="1:23" x14ac:dyDescent="0.25">
      <c r="A2345" s="76"/>
      <c r="B2345" s="76"/>
      <c r="C2345" s="76"/>
      <c r="D2345" s="76"/>
      <c r="E2345" s="76"/>
      <c r="F2345" s="76"/>
      <c r="G2345" s="76"/>
      <c r="H2345" s="76"/>
      <c r="I2345" s="76"/>
      <c r="J2345" s="76"/>
      <c r="K2345" s="76"/>
      <c r="L2345" s="76"/>
      <c r="M2345" s="76"/>
      <c r="N2345" s="76"/>
      <c r="O2345" s="76"/>
      <c r="P2345" s="76"/>
      <c r="Q2345" s="76"/>
      <c r="V2345" s="76"/>
      <c r="W2345" s="76"/>
    </row>
    <row r="2346" spans="1:23" x14ac:dyDescent="0.25">
      <c r="A2346" s="76"/>
      <c r="B2346" s="76"/>
      <c r="C2346" s="76"/>
      <c r="D2346" s="76"/>
      <c r="E2346" s="76"/>
      <c r="F2346" s="76"/>
      <c r="G2346" s="76"/>
      <c r="H2346" s="76"/>
      <c r="I2346" s="76"/>
      <c r="J2346" s="76"/>
      <c r="K2346" s="76"/>
      <c r="L2346" s="76"/>
      <c r="M2346" s="76"/>
      <c r="N2346" s="76"/>
      <c r="O2346" s="76"/>
      <c r="P2346" s="76"/>
      <c r="Q2346" s="76"/>
      <c r="V2346" s="76"/>
      <c r="W2346" s="76"/>
    </row>
    <row r="2347" spans="1:23" x14ac:dyDescent="0.25">
      <c r="A2347" s="76"/>
      <c r="B2347" s="76"/>
      <c r="C2347" s="76"/>
      <c r="D2347" s="76"/>
      <c r="E2347" s="76"/>
      <c r="F2347" s="76"/>
      <c r="G2347" s="76"/>
      <c r="H2347" s="76"/>
      <c r="I2347" s="76"/>
      <c r="J2347" s="76"/>
      <c r="K2347" s="76"/>
      <c r="L2347" s="76"/>
      <c r="M2347" s="76"/>
      <c r="N2347" s="76"/>
      <c r="O2347" s="76"/>
      <c r="P2347" s="76"/>
      <c r="Q2347" s="76"/>
      <c r="V2347" s="76"/>
      <c r="W2347" s="76"/>
    </row>
    <row r="2348" spans="1:23" x14ac:dyDescent="0.25">
      <c r="A2348" s="76"/>
      <c r="B2348" s="76"/>
      <c r="C2348" s="76"/>
      <c r="D2348" s="76"/>
      <c r="E2348" s="76"/>
      <c r="F2348" s="76"/>
      <c r="G2348" s="76"/>
      <c r="H2348" s="76"/>
      <c r="I2348" s="76"/>
      <c r="J2348" s="76"/>
      <c r="K2348" s="76"/>
      <c r="L2348" s="76"/>
      <c r="M2348" s="76"/>
      <c r="N2348" s="76"/>
      <c r="O2348" s="76"/>
      <c r="P2348" s="76"/>
      <c r="Q2348" s="76"/>
      <c r="V2348" s="76"/>
      <c r="W2348" s="76"/>
    </row>
    <row r="2349" spans="1:23" x14ac:dyDescent="0.25">
      <c r="A2349" s="76"/>
      <c r="B2349" s="76"/>
      <c r="C2349" s="76"/>
      <c r="D2349" s="76"/>
      <c r="E2349" s="76"/>
      <c r="F2349" s="76"/>
      <c r="G2349" s="76"/>
      <c r="H2349" s="76"/>
      <c r="I2349" s="76"/>
      <c r="J2349" s="76"/>
      <c r="K2349" s="76"/>
      <c r="L2349" s="76"/>
      <c r="M2349" s="76"/>
      <c r="N2349" s="76"/>
      <c r="O2349" s="76"/>
      <c r="P2349" s="76"/>
      <c r="Q2349" s="76"/>
      <c r="V2349" s="76"/>
      <c r="W2349" s="76"/>
    </row>
    <row r="2350" spans="1:23" x14ac:dyDescent="0.25">
      <c r="A2350" s="76"/>
      <c r="B2350" s="76"/>
      <c r="C2350" s="76"/>
      <c r="D2350" s="76"/>
      <c r="E2350" s="76"/>
      <c r="F2350" s="76"/>
      <c r="G2350" s="76"/>
      <c r="H2350" s="76"/>
      <c r="I2350" s="76"/>
      <c r="J2350" s="76"/>
      <c r="K2350" s="76"/>
      <c r="L2350" s="76"/>
      <c r="M2350" s="76"/>
      <c r="N2350" s="76"/>
      <c r="O2350" s="76"/>
      <c r="P2350" s="76"/>
      <c r="Q2350" s="76"/>
      <c r="V2350" s="76"/>
      <c r="W2350" s="76"/>
    </row>
    <row r="2351" spans="1:23" x14ac:dyDescent="0.25">
      <c r="A2351" s="76"/>
      <c r="B2351" s="76"/>
      <c r="C2351" s="76"/>
      <c r="D2351" s="76"/>
      <c r="E2351" s="76"/>
      <c r="F2351" s="76"/>
      <c r="G2351" s="76"/>
      <c r="H2351" s="76"/>
      <c r="I2351" s="76"/>
      <c r="J2351" s="76"/>
      <c r="K2351" s="76"/>
      <c r="L2351" s="76"/>
      <c r="M2351" s="76"/>
      <c r="N2351" s="76"/>
      <c r="O2351" s="76"/>
      <c r="P2351" s="76"/>
      <c r="Q2351" s="76"/>
      <c r="V2351" s="76"/>
      <c r="W2351" s="76"/>
    </row>
    <row r="2352" spans="1:23" x14ac:dyDescent="0.25">
      <c r="A2352" s="76"/>
      <c r="B2352" s="76"/>
      <c r="C2352" s="76"/>
      <c r="D2352" s="76"/>
      <c r="E2352" s="76"/>
      <c r="F2352" s="76"/>
      <c r="G2352" s="76"/>
      <c r="H2352" s="76"/>
      <c r="I2352" s="76"/>
      <c r="J2352" s="76"/>
      <c r="K2352" s="76"/>
      <c r="L2352" s="76"/>
      <c r="M2352" s="76"/>
      <c r="N2352" s="76"/>
      <c r="O2352" s="76"/>
      <c r="P2352" s="76"/>
      <c r="Q2352" s="76"/>
      <c r="V2352" s="76"/>
      <c r="W2352" s="76"/>
    </row>
    <row r="2353" spans="1:23" x14ac:dyDescent="0.25">
      <c r="A2353" s="76"/>
      <c r="B2353" s="76"/>
      <c r="C2353" s="76"/>
      <c r="D2353" s="76"/>
      <c r="E2353" s="76"/>
      <c r="F2353" s="76"/>
      <c r="G2353" s="76"/>
      <c r="H2353" s="76"/>
      <c r="I2353" s="76"/>
      <c r="J2353" s="76"/>
      <c r="K2353" s="76"/>
      <c r="L2353" s="76"/>
      <c r="M2353" s="76"/>
      <c r="N2353" s="76"/>
      <c r="O2353" s="76"/>
      <c r="P2353" s="76"/>
      <c r="Q2353" s="76"/>
      <c r="V2353" s="76"/>
      <c r="W2353" s="76"/>
    </row>
    <row r="2354" spans="1:23" x14ac:dyDescent="0.25">
      <c r="A2354" s="76"/>
      <c r="B2354" s="76"/>
      <c r="C2354" s="76"/>
      <c r="D2354" s="76"/>
      <c r="E2354" s="76"/>
      <c r="F2354" s="76"/>
      <c r="G2354" s="76"/>
      <c r="H2354" s="76"/>
      <c r="I2354" s="76"/>
      <c r="J2354" s="76"/>
      <c r="K2354" s="76"/>
      <c r="L2354" s="76"/>
      <c r="M2354" s="76"/>
      <c r="N2354" s="76"/>
      <c r="O2354" s="76"/>
      <c r="P2354" s="76"/>
      <c r="Q2354" s="76"/>
      <c r="V2354" s="76"/>
      <c r="W2354" s="76"/>
    </row>
    <row r="2355" spans="1:23" x14ac:dyDescent="0.25">
      <c r="A2355" s="76"/>
      <c r="B2355" s="76"/>
      <c r="C2355" s="76"/>
      <c r="D2355" s="76"/>
      <c r="E2355" s="76"/>
      <c r="F2355" s="76"/>
      <c r="G2355" s="76"/>
      <c r="H2355" s="76"/>
      <c r="I2355" s="76"/>
      <c r="J2355" s="76"/>
      <c r="K2355" s="76"/>
      <c r="L2355" s="76"/>
      <c r="M2355" s="76"/>
      <c r="N2355" s="76"/>
      <c r="O2355" s="76"/>
      <c r="P2355" s="76"/>
      <c r="Q2355" s="76"/>
      <c r="V2355" s="76"/>
      <c r="W2355" s="76"/>
    </row>
    <row r="2356" spans="1:23" x14ac:dyDescent="0.25">
      <c r="A2356" s="76"/>
      <c r="B2356" s="76"/>
      <c r="C2356" s="76"/>
      <c r="D2356" s="76"/>
      <c r="E2356" s="76"/>
      <c r="F2356" s="76"/>
      <c r="G2356" s="76"/>
      <c r="H2356" s="76"/>
      <c r="I2356" s="76"/>
      <c r="J2356" s="76"/>
      <c r="K2356" s="76"/>
      <c r="L2356" s="76"/>
      <c r="M2356" s="76"/>
      <c r="N2356" s="76"/>
      <c r="O2356" s="76"/>
      <c r="P2356" s="76"/>
      <c r="Q2356" s="76"/>
      <c r="V2356" s="76"/>
      <c r="W2356" s="76"/>
    </row>
    <row r="2357" spans="1:23" x14ac:dyDescent="0.25">
      <c r="A2357" s="76"/>
      <c r="B2357" s="76"/>
      <c r="C2357" s="76"/>
      <c r="D2357" s="76"/>
      <c r="E2357" s="76"/>
      <c r="F2357" s="76"/>
      <c r="G2357" s="76"/>
      <c r="H2357" s="76"/>
      <c r="I2357" s="76"/>
      <c r="J2357" s="76"/>
      <c r="K2357" s="76"/>
      <c r="L2357" s="76"/>
      <c r="M2357" s="76"/>
      <c r="N2357" s="76"/>
      <c r="O2357" s="76"/>
      <c r="P2357" s="76"/>
      <c r="Q2357" s="76"/>
      <c r="V2357" s="76"/>
      <c r="W2357" s="76"/>
    </row>
    <row r="2358" spans="1:23" x14ac:dyDescent="0.25">
      <c r="A2358" s="76"/>
      <c r="B2358" s="76"/>
      <c r="C2358" s="76"/>
      <c r="D2358" s="76"/>
      <c r="E2358" s="76"/>
      <c r="F2358" s="76"/>
      <c r="G2358" s="76"/>
      <c r="H2358" s="76"/>
      <c r="I2358" s="76"/>
      <c r="J2358" s="76"/>
      <c r="K2358" s="76"/>
      <c r="L2358" s="76"/>
      <c r="M2358" s="76"/>
      <c r="N2358" s="76"/>
      <c r="O2358" s="76"/>
      <c r="P2358" s="76"/>
      <c r="Q2358" s="76"/>
      <c r="V2358" s="76"/>
      <c r="W2358" s="76"/>
    </row>
    <row r="2359" spans="1:23" x14ac:dyDescent="0.25">
      <c r="A2359" s="76"/>
      <c r="B2359" s="76"/>
      <c r="C2359" s="76"/>
      <c r="D2359" s="76"/>
      <c r="E2359" s="76"/>
      <c r="F2359" s="76"/>
      <c r="G2359" s="76"/>
      <c r="H2359" s="76"/>
      <c r="I2359" s="76"/>
      <c r="J2359" s="76"/>
      <c r="K2359" s="76"/>
      <c r="L2359" s="76"/>
      <c r="M2359" s="76"/>
      <c r="N2359" s="76"/>
      <c r="O2359" s="76"/>
      <c r="P2359" s="76"/>
      <c r="Q2359" s="76"/>
      <c r="V2359" s="76"/>
      <c r="W2359" s="76"/>
    </row>
    <row r="2360" spans="1:23" x14ac:dyDescent="0.25">
      <c r="A2360" s="76"/>
      <c r="B2360" s="76"/>
      <c r="C2360" s="76"/>
      <c r="D2360" s="76"/>
      <c r="E2360" s="76"/>
      <c r="F2360" s="76"/>
      <c r="G2360" s="76"/>
      <c r="H2360" s="76"/>
      <c r="I2360" s="76"/>
      <c r="J2360" s="76"/>
      <c r="K2360" s="76"/>
      <c r="L2360" s="76"/>
      <c r="M2360" s="76"/>
      <c r="N2360" s="76"/>
      <c r="O2360" s="76"/>
      <c r="P2360" s="76"/>
      <c r="Q2360" s="76"/>
      <c r="V2360" s="76"/>
      <c r="W2360" s="76"/>
    </row>
    <row r="2361" spans="1:23" x14ac:dyDescent="0.25">
      <c r="A2361" s="76"/>
      <c r="B2361" s="76"/>
      <c r="C2361" s="76"/>
      <c r="D2361" s="76"/>
      <c r="E2361" s="76"/>
      <c r="F2361" s="76"/>
      <c r="G2361" s="76"/>
      <c r="H2361" s="76"/>
      <c r="I2361" s="76"/>
      <c r="J2361" s="76"/>
      <c r="K2361" s="76"/>
      <c r="L2361" s="76"/>
      <c r="M2361" s="76"/>
      <c r="N2361" s="76"/>
      <c r="O2361" s="76"/>
      <c r="P2361" s="76"/>
      <c r="Q2361" s="76"/>
      <c r="V2361" s="76"/>
      <c r="W2361" s="76"/>
    </row>
    <row r="2362" spans="1:23" x14ac:dyDescent="0.25">
      <c r="A2362" s="76"/>
      <c r="B2362" s="76"/>
      <c r="C2362" s="76"/>
      <c r="D2362" s="76"/>
      <c r="E2362" s="76"/>
      <c r="F2362" s="76"/>
      <c r="G2362" s="76"/>
      <c r="H2362" s="76"/>
      <c r="I2362" s="76"/>
      <c r="J2362" s="76"/>
      <c r="K2362" s="76"/>
      <c r="L2362" s="76"/>
      <c r="M2362" s="76"/>
      <c r="N2362" s="76"/>
      <c r="O2362" s="76"/>
      <c r="P2362" s="76"/>
      <c r="Q2362" s="76"/>
      <c r="V2362" s="76"/>
      <c r="W2362" s="76"/>
    </row>
    <row r="2363" spans="1:23" x14ac:dyDescent="0.25">
      <c r="A2363" s="76"/>
      <c r="B2363" s="76"/>
      <c r="C2363" s="76"/>
      <c r="D2363" s="76"/>
      <c r="E2363" s="76"/>
      <c r="F2363" s="76"/>
      <c r="G2363" s="76"/>
      <c r="H2363" s="76"/>
      <c r="I2363" s="76"/>
      <c r="J2363" s="76"/>
      <c r="K2363" s="76"/>
      <c r="L2363" s="76"/>
      <c r="M2363" s="76"/>
      <c r="N2363" s="76"/>
      <c r="O2363" s="76"/>
      <c r="P2363" s="76"/>
      <c r="Q2363" s="76"/>
      <c r="V2363" s="76"/>
      <c r="W2363" s="76"/>
    </row>
    <row r="2364" spans="1:23" x14ac:dyDescent="0.25">
      <c r="A2364" s="76"/>
      <c r="B2364" s="76"/>
      <c r="C2364" s="76"/>
      <c r="D2364" s="76"/>
      <c r="E2364" s="76"/>
      <c r="F2364" s="76"/>
      <c r="G2364" s="76"/>
      <c r="H2364" s="76"/>
      <c r="I2364" s="76"/>
      <c r="J2364" s="76"/>
      <c r="K2364" s="76"/>
      <c r="L2364" s="76"/>
      <c r="M2364" s="76"/>
      <c r="N2364" s="76"/>
      <c r="O2364" s="76"/>
      <c r="P2364" s="76"/>
      <c r="Q2364" s="76"/>
      <c r="V2364" s="76"/>
      <c r="W2364" s="76"/>
    </row>
    <row r="2365" spans="1:23" x14ac:dyDescent="0.25">
      <c r="A2365" s="76"/>
      <c r="B2365" s="76"/>
      <c r="C2365" s="76"/>
      <c r="D2365" s="76"/>
      <c r="E2365" s="76"/>
      <c r="F2365" s="76"/>
      <c r="G2365" s="76"/>
      <c r="H2365" s="76"/>
      <c r="I2365" s="76"/>
      <c r="J2365" s="76"/>
      <c r="K2365" s="76"/>
      <c r="L2365" s="76"/>
      <c r="M2365" s="76"/>
      <c r="N2365" s="76"/>
      <c r="O2365" s="76"/>
      <c r="P2365" s="76"/>
      <c r="Q2365" s="76"/>
      <c r="V2365" s="76"/>
      <c r="W2365" s="76"/>
    </row>
    <row r="2366" spans="1:23" x14ac:dyDescent="0.25">
      <c r="A2366" s="76"/>
      <c r="B2366" s="76"/>
      <c r="C2366" s="76"/>
      <c r="D2366" s="76"/>
      <c r="E2366" s="76"/>
      <c r="F2366" s="76"/>
      <c r="G2366" s="76"/>
      <c r="H2366" s="76"/>
      <c r="I2366" s="76"/>
      <c r="J2366" s="76"/>
      <c r="K2366" s="76"/>
      <c r="L2366" s="76"/>
      <c r="M2366" s="76"/>
      <c r="N2366" s="76"/>
      <c r="O2366" s="76"/>
      <c r="P2366" s="76"/>
      <c r="Q2366" s="76"/>
      <c r="V2366" s="76"/>
      <c r="W2366" s="76"/>
    </row>
    <row r="2367" spans="1:23" x14ac:dyDescent="0.25">
      <c r="A2367" s="76"/>
      <c r="B2367" s="76"/>
      <c r="C2367" s="76"/>
      <c r="D2367" s="76"/>
      <c r="E2367" s="76"/>
      <c r="F2367" s="76"/>
      <c r="G2367" s="76"/>
      <c r="H2367" s="76"/>
      <c r="I2367" s="76"/>
      <c r="J2367" s="76"/>
      <c r="K2367" s="76"/>
      <c r="L2367" s="76"/>
      <c r="M2367" s="76"/>
      <c r="N2367" s="76"/>
      <c r="O2367" s="76"/>
      <c r="P2367" s="76"/>
      <c r="Q2367" s="76"/>
      <c r="V2367" s="76"/>
      <c r="W2367" s="76"/>
    </row>
    <row r="2368" spans="1:23" x14ac:dyDescent="0.25">
      <c r="A2368" s="76"/>
      <c r="B2368" s="76"/>
      <c r="C2368" s="76"/>
      <c r="D2368" s="76"/>
      <c r="E2368" s="76"/>
      <c r="F2368" s="76"/>
      <c r="G2368" s="76"/>
      <c r="H2368" s="76"/>
      <c r="I2368" s="76"/>
      <c r="J2368" s="76"/>
      <c r="K2368" s="76"/>
      <c r="L2368" s="76"/>
      <c r="M2368" s="76"/>
      <c r="N2368" s="76"/>
      <c r="O2368" s="76"/>
      <c r="P2368" s="76"/>
      <c r="Q2368" s="76"/>
      <c r="V2368" s="76"/>
      <c r="W2368" s="76"/>
    </row>
    <row r="2369" spans="1:23" x14ac:dyDescent="0.25">
      <c r="A2369" s="76"/>
      <c r="B2369" s="76"/>
      <c r="C2369" s="76"/>
      <c r="D2369" s="76"/>
      <c r="E2369" s="76"/>
      <c r="F2369" s="76"/>
      <c r="G2369" s="76"/>
      <c r="H2369" s="76"/>
      <c r="I2369" s="76"/>
      <c r="J2369" s="76"/>
      <c r="K2369" s="76"/>
      <c r="L2369" s="76"/>
      <c r="M2369" s="76"/>
      <c r="N2369" s="76"/>
      <c r="O2369" s="76"/>
      <c r="P2369" s="76"/>
      <c r="Q2369" s="76"/>
      <c r="V2369" s="76"/>
      <c r="W2369" s="76"/>
    </row>
    <row r="2370" spans="1:23" x14ac:dyDescent="0.25">
      <c r="A2370" s="76"/>
      <c r="B2370" s="76"/>
      <c r="C2370" s="76"/>
      <c r="D2370" s="76"/>
      <c r="E2370" s="76"/>
      <c r="F2370" s="76"/>
      <c r="G2370" s="76"/>
      <c r="H2370" s="76"/>
      <c r="I2370" s="76"/>
      <c r="J2370" s="76"/>
      <c r="K2370" s="76"/>
      <c r="L2370" s="76"/>
      <c r="M2370" s="76"/>
      <c r="N2370" s="76"/>
      <c r="O2370" s="76"/>
      <c r="P2370" s="76"/>
      <c r="Q2370" s="76"/>
      <c r="V2370" s="76"/>
      <c r="W2370" s="76"/>
    </row>
    <row r="2371" spans="1:23" x14ac:dyDescent="0.25">
      <c r="A2371" s="76"/>
      <c r="B2371" s="76"/>
      <c r="C2371" s="76"/>
      <c r="D2371" s="76"/>
      <c r="E2371" s="76"/>
      <c r="F2371" s="76"/>
      <c r="G2371" s="76"/>
      <c r="H2371" s="76"/>
      <c r="I2371" s="76"/>
      <c r="J2371" s="76"/>
      <c r="K2371" s="76"/>
      <c r="L2371" s="76"/>
      <c r="M2371" s="76"/>
      <c r="N2371" s="76"/>
      <c r="O2371" s="76"/>
      <c r="P2371" s="76"/>
      <c r="Q2371" s="76"/>
      <c r="V2371" s="76"/>
      <c r="W2371" s="76"/>
    </row>
    <row r="2372" spans="1:23" x14ac:dyDescent="0.25">
      <c r="A2372" s="76"/>
      <c r="B2372" s="76"/>
      <c r="C2372" s="76"/>
      <c r="D2372" s="76"/>
      <c r="E2372" s="76"/>
      <c r="F2372" s="76"/>
      <c r="G2372" s="76"/>
      <c r="H2372" s="76"/>
      <c r="I2372" s="76"/>
      <c r="J2372" s="76"/>
      <c r="K2372" s="76"/>
      <c r="L2372" s="76"/>
      <c r="M2372" s="76"/>
      <c r="N2372" s="76"/>
      <c r="O2372" s="76"/>
      <c r="P2372" s="76"/>
      <c r="Q2372" s="76"/>
      <c r="V2372" s="76"/>
      <c r="W2372" s="76"/>
    </row>
    <row r="2373" spans="1:23" x14ac:dyDescent="0.25">
      <c r="A2373" s="76"/>
      <c r="B2373" s="76"/>
      <c r="C2373" s="76"/>
      <c r="D2373" s="76"/>
      <c r="E2373" s="76"/>
      <c r="F2373" s="76"/>
      <c r="G2373" s="76"/>
      <c r="H2373" s="76"/>
      <c r="I2373" s="76"/>
      <c r="J2373" s="76"/>
      <c r="K2373" s="76"/>
      <c r="L2373" s="76"/>
      <c r="M2373" s="76"/>
      <c r="N2373" s="76"/>
      <c r="O2373" s="76"/>
      <c r="P2373" s="76"/>
      <c r="Q2373" s="76"/>
      <c r="V2373" s="76"/>
      <c r="W2373" s="76"/>
    </row>
    <row r="2374" spans="1:23" x14ac:dyDescent="0.25">
      <c r="A2374" s="76"/>
      <c r="B2374" s="76"/>
      <c r="C2374" s="76"/>
      <c r="D2374" s="76"/>
      <c r="E2374" s="76"/>
      <c r="F2374" s="76"/>
      <c r="G2374" s="76"/>
      <c r="H2374" s="76"/>
      <c r="I2374" s="76"/>
      <c r="J2374" s="76"/>
      <c r="K2374" s="76"/>
      <c r="L2374" s="76"/>
      <c r="M2374" s="76"/>
      <c r="N2374" s="76"/>
      <c r="O2374" s="76"/>
      <c r="P2374" s="76"/>
      <c r="Q2374" s="76"/>
      <c r="V2374" s="76"/>
      <c r="W2374" s="76"/>
    </row>
    <row r="2375" spans="1:23" x14ac:dyDescent="0.25">
      <c r="A2375" s="76"/>
      <c r="B2375" s="76"/>
      <c r="C2375" s="76"/>
      <c r="D2375" s="76"/>
      <c r="E2375" s="76"/>
      <c r="F2375" s="76"/>
      <c r="G2375" s="76"/>
      <c r="H2375" s="76"/>
      <c r="I2375" s="76"/>
      <c r="J2375" s="76"/>
      <c r="K2375" s="76"/>
      <c r="L2375" s="76"/>
      <c r="M2375" s="76"/>
      <c r="N2375" s="76"/>
      <c r="O2375" s="76"/>
      <c r="P2375" s="76"/>
      <c r="Q2375" s="76"/>
      <c r="V2375" s="76"/>
      <c r="W2375" s="76"/>
    </row>
    <row r="2376" spans="1:23" x14ac:dyDescent="0.25">
      <c r="A2376" s="76"/>
      <c r="B2376" s="76"/>
      <c r="C2376" s="76"/>
      <c r="D2376" s="76"/>
      <c r="E2376" s="76"/>
      <c r="F2376" s="76"/>
      <c r="G2376" s="76"/>
      <c r="H2376" s="76"/>
      <c r="I2376" s="76"/>
      <c r="J2376" s="76"/>
      <c r="K2376" s="76"/>
      <c r="L2376" s="76"/>
      <c r="M2376" s="76"/>
      <c r="N2376" s="76"/>
      <c r="O2376" s="76"/>
      <c r="P2376" s="76"/>
      <c r="Q2376" s="76"/>
      <c r="V2376" s="76"/>
      <c r="W2376" s="76"/>
    </row>
    <row r="2377" spans="1:23" x14ac:dyDescent="0.25">
      <c r="A2377" s="76"/>
      <c r="B2377" s="76"/>
      <c r="C2377" s="76"/>
      <c r="D2377" s="76"/>
      <c r="E2377" s="76"/>
      <c r="F2377" s="76"/>
      <c r="G2377" s="76"/>
      <c r="H2377" s="76"/>
      <c r="I2377" s="76"/>
      <c r="J2377" s="76"/>
      <c r="K2377" s="76"/>
      <c r="L2377" s="76"/>
      <c r="M2377" s="76"/>
      <c r="N2377" s="76"/>
      <c r="O2377" s="76"/>
      <c r="P2377" s="76"/>
      <c r="Q2377" s="76"/>
      <c r="V2377" s="76"/>
      <c r="W2377" s="76"/>
    </row>
    <row r="2378" spans="1:23" x14ac:dyDescent="0.25">
      <c r="A2378" s="76"/>
      <c r="B2378" s="76"/>
      <c r="C2378" s="76"/>
      <c r="D2378" s="76"/>
      <c r="E2378" s="76"/>
      <c r="F2378" s="76"/>
      <c r="G2378" s="76"/>
      <c r="H2378" s="76"/>
      <c r="I2378" s="76"/>
      <c r="J2378" s="76"/>
      <c r="K2378" s="76"/>
      <c r="L2378" s="76"/>
      <c r="M2378" s="76"/>
      <c r="N2378" s="76"/>
      <c r="O2378" s="76"/>
      <c r="P2378" s="76"/>
      <c r="Q2378" s="76"/>
      <c r="V2378" s="76"/>
      <c r="W2378" s="76"/>
    </row>
    <row r="2379" spans="1:23" x14ac:dyDescent="0.25">
      <c r="A2379" s="76"/>
      <c r="B2379" s="76"/>
      <c r="C2379" s="76"/>
      <c r="D2379" s="76"/>
      <c r="E2379" s="76"/>
      <c r="F2379" s="76"/>
      <c r="G2379" s="76"/>
      <c r="H2379" s="76"/>
      <c r="I2379" s="76"/>
      <c r="J2379" s="76"/>
      <c r="K2379" s="76"/>
      <c r="L2379" s="76"/>
      <c r="M2379" s="76"/>
      <c r="N2379" s="76"/>
      <c r="O2379" s="76"/>
      <c r="P2379" s="76"/>
      <c r="Q2379" s="76"/>
      <c r="V2379" s="76"/>
      <c r="W2379" s="76"/>
    </row>
    <row r="2380" spans="1:23" x14ac:dyDescent="0.25">
      <c r="A2380" s="76"/>
      <c r="B2380" s="76"/>
      <c r="C2380" s="76"/>
      <c r="D2380" s="76"/>
      <c r="E2380" s="76"/>
      <c r="F2380" s="76"/>
      <c r="G2380" s="76"/>
      <c r="H2380" s="76"/>
      <c r="I2380" s="76"/>
      <c r="J2380" s="76"/>
      <c r="K2380" s="76"/>
      <c r="L2380" s="76"/>
      <c r="M2380" s="76"/>
      <c r="N2380" s="76"/>
      <c r="O2380" s="76"/>
      <c r="P2380" s="76"/>
      <c r="Q2380" s="76"/>
      <c r="V2380" s="76"/>
      <c r="W2380" s="76"/>
    </row>
    <row r="2381" spans="1:23" x14ac:dyDescent="0.25">
      <c r="A2381" s="76"/>
      <c r="B2381" s="76"/>
      <c r="C2381" s="76"/>
      <c r="D2381" s="76"/>
      <c r="E2381" s="76"/>
      <c r="F2381" s="76"/>
      <c r="G2381" s="76"/>
      <c r="H2381" s="76"/>
      <c r="I2381" s="76"/>
      <c r="J2381" s="76"/>
      <c r="K2381" s="76"/>
      <c r="L2381" s="76"/>
      <c r="M2381" s="76"/>
      <c r="N2381" s="76"/>
      <c r="O2381" s="76"/>
      <c r="P2381" s="76"/>
      <c r="Q2381" s="76"/>
      <c r="V2381" s="76"/>
      <c r="W2381" s="76"/>
    </row>
    <row r="2382" spans="1:23" x14ac:dyDescent="0.25">
      <c r="A2382" s="76"/>
      <c r="B2382" s="76"/>
      <c r="C2382" s="76"/>
      <c r="D2382" s="76"/>
      <c r="E2382" s="76"/>
      <c r="F2382" s="76"/>
      <c r="G2382" s="76"/>
      <c r="H2382" s="76"/>
      <c r="I2382" s="76"/>
      <c r="J2382" s="76"/>
      <c r="K2382" s="76"/>
      <c r="L2382" s="76"/>
      <c r="M2382" s="76"/>
      <c r="N2382" s="76"/>
      <c r="O2382" s="76"/>
      <c r="P2382" s="76"/>
      <c r="Q2382" s="76"/>
      <c r="V2382" s="76"/>
      <c r="W2382" s="76"/>
    </row>
    <row r="2383" spans="1:23" x14ac:dyDescent="0.25">
      <c r="A2383" s="76"/>
      <c r="B2383" s="76"/>
      <c r="C2383" s="76"/>
      <c r="D2383" s="76"/>
      <c r="E2383" s="76"/>
      <c r="F2383" s="76"/>
      <c r="G2383" s="76"/>
      <c r="H2383" s="76"/>
      <c r="I2383" s="76"/>
      <c r="J2383" s="76"/>
      <c r="K2383" s="76"/>
      <c r="L2383" s="76"/>
      <c r="M2383" s="76"/>
      <c r="N2383" s="76"/>
      <c r="O2383" s="76"/>
      <c r="P2383" s="76"/>
      <c r="Q2383" s="76"/>
      <c r="V2383" s="76"/>
      <c r="W2383" s="76"/>
    </row>
    <row r="2384" spans="1:23" x14ac:dyDescent="0.25">
      <c r="A2384" s="76"/>
      <c r="B2384" s="76"/>
      <c r="C2384" s="76"/>
      <c r="D2384" s="76"/>
      <c r="E2384" s="76"/>
      <c r="F2384" s="76"/>
      <c r="G2384" s="76"/>
      <c r="H2384" s="76"/>
      <c r="I2384" s="76"/>
      <c r="J2384" s="76"/>
      <c r="K2384" s="76"/>
      <c r="L2384" s="76"/>
      <c r="M2384" s="76"/>
      <c r="N2384" s="76"/>
      <c r="O2384" s="76"/>
      <c r="P2384" s="76"/>
      <c r="Q2384" s="76"/>
      <c r="V2384" s="76"/>
      <c r="W2384" s="76"/>
    </row>
    <row r="2385" spans="1:23" x14ac:dyDescent="0.25">
      <c r="A2385" s="76"/>
      <c r="B2385" s="76"/>
      <c r="C2385" s="76"/>
      <c r="D2385" s="76"/>
      <c r="E2385" s="76"/>
      <c r="F2385" s="76"/>
      <c r="G2385" s="76"/>
      <c r="H2385" s="76"/>
      <c r="I2385" s="76"/>
      <c r="J2385" s="76"/>
      <c r="K2385" s="76"/>
      <c r="L2385" s="76"/>
      <c r="M2385" s="76"/>
      <c r="N2385" s="76"/>
      <c r="O2385" s="76"/>
      <c r="P2385" s="76"/>
      <c r="Q2385" s="76"/>
      <c r="V2385" s="76"/>
      <c r="W2385" s="76"/>
    </row>
    <row r="2386" spans="1:23" x14ac:dyDescent="0.25">
      <c r="A2386" s="76"/>
      <c r="B2386" s="76"/>
      <c r="C2386" s="76"/>
      <c r="D2386" s="76"/>
      <c r="E2386" s="76"/>
      <c r="F2386" s="76"/>
      <c r="G2386" s="76"/>
      <c r="H2386" s="76"/>
      <c r="I2386" s="76"/>
      <c r="J2386" s="76"/>
      <c r="K2386" s="76"/>
      <c r="L2386" s="76"/>
      <c r="M2386" s="76"/>
      <c r="N2386" s="76"/>
      <c r="O2386" s="76"/>
      <c r="P2386" s="76"/>
      <c r="Q2386" s="76"/>
      <c r="V2386" s="76"/>
      <c r="W2386" s="76"/>
    </row>
    <row r="2387" spans="1:23" x14ac:dyDescent="0.25">
      <c r="A2387" s="76"/>
      <c r="B2387" s="76"/>
      <c r="C2387" s="76"/>
      <c r="D2387" s="76"/>
      <c r="E2387" s="76"/>
      <c r="F2387" s="76"/>
      <c r="G2387" s="76"/>
      <c r="H2387" s="76"/>
      <c r="I2387" s="76"/>
      <c r="J2387" s="76"/>
      <c r="K2387" s="76"/>
      <c r="L2387" s="76"/>
      <c r="M2387" s="76"/>
      <c r="N2387" s="76"/>
      <c r="O2387" s="76"/>
      <c r="P2387" s="76"/>
      <c r="Q2387" s="76"/>
      <c r="V2387" s="76"/>
      <c r="W2387" s="76"/>
    </row>
    <row r="2388" spans="1:23" x14ac:dyDescent="0.25">
      <c r="A2388" s="76"/>
      <c r="B2388" s="76"/>
      <c r="C2388" s="76"/>
      <c r="D2388" s="76"/>
      <c r="E2388" s="76"/>
      <c r="F2388" s="76"/>
      <c r="G2388" s="76"/>
      <c r="H2388" s="76"/>
      <c r="I2388" s="76"/>
      <c r="J2388" s="76"/>
      <c r="K2388" s="76"/>
      <c r="L2388" s="76"/>
      <c r="M2388" s="76"/>
      <c r="N2388" s="76"/>
      <c r="O2388" s="76"/>
      <c r="P2388" s="76"/>
      <c r="Q2388" s="76"/>
      <c r="V2388" s="76"/>
      <c r="W2388" s="76"/>
    </row>
    <row r="2389" spans="1:23" x14ac:dyDescent="0.25">
      <c r="A2389" s="76"/>
      <c r="B2389" s="76"/>
      <c r="C2389" s="76"/>
      <c r="D2389" s="76"/>
      <c r="E2389" s="76"/>
      <c r="F2389" s="76"/>
      <c r="G2389" s="76"/>
      <c r="H2389" s="76"/>
      <c r="I2389" s="76"/>
      <c r="J2389" s="76"/>
      <c r="K2389" s="76"/>
      <c r="L2389" s="76"/>
      <c r="M2389" s="76"/>
      <c r="N2389" s="76"/>
      <c r="O2389" s="76"/>
      <c r="P2389" s="76"/>
      <c r="Q2389" s="76"/>
      <c r="V2389" s="76"/>
      <c r="W2389" s="76"/>
    </row>
    <row r="2390" spans="1:23" x14ac:dyDescent="0.25">
      <c r="A2390" s="76"/>
      <c r="B2390" s="76"/>
      <c r="C2390" s="76"/>
      <c r="D2390" s="76"/>
      <c r="E2390" s="76"/>
      <c r="F2390" s="76"/>
      <c r="G2390" s="76"/>
      <c r="H2390" s="76"/>
      <c r="I2390" s="76"/>
      <c r="J2390" s="76"/>
      <c r="K2390" s="76"/>
      <c r="L2390" s="76"/>
      <c r="M2390" s="76"/>
      <c r="N2390" s="76"/>
      <c r="O2390" s="76"/>
      <c r="P2390" s="76"/>
      <c r="Q2390" s="76"/>
      <c r="V2390" s="76"/>
      <c r="W2390" s="76"/>
    </row>
    <row r="2391" spans="1:23" x14ac:dyDescent="0.25">
      <c r="A2391" s="76"/>
      <c r="B2391" s="76"/>
      <c r="C2391" s="76"/>
      <c r="D2391" s="76"/>
      <c r="E2391" s="76"/>
      <c r="F2391" s="76"/>
      <c r="G2391" s="76"/>
      <c r="H2391" s="76"/>
      <c r="I2391" s="76"/>
      <c r="J2391" s="76"/>
      <c r="K2391" s="76"/>
      <c r="L2391" s="76"/>
      <c r="M2391" s="76"/>
      <c r="N2391" s="76"/>
      <c r="O2391" s="76"/>
      <c r="P2391" s="76"/>
      <c r="Q2391" s="76"/>
      <c r="V2391" s="76"/>
      <c r="W2391" s="76"/>
    </row>
    <row r="2392" spans="1:23" x14ac:dyDescent="0.25">
      <c r="A2392" s="76"/>
      <c r="B2392" s="76"/>
      <c r="C2392" s="76"/>
      <c r="D2392" s="76"/>
      <c r="E2392" s="76"/>
      <c r="F2392" s="76"/>
      <c r="G2392" s="76"/>
      <c r="H2392" s="76"/>
      <c r="I2392" s="76"/>
      <c r="J2392" s="76"/>
      <c r="K2392" s="76"/>
      <c r="L2392" s="76"/>
      <c r="M2392" s="76"/>
      <c r="N2392" s="76"/>
      <c r="O2392" s="76"/>
      <c r="P2392" s="76"/>
      <c r="Q2392" s="76"/>
      <c r="V2392" s="76"/>
      <c r="W2392" s="76"/>
    </row>
    <row r="2393" spans="1:23" x14ac:dyDescent="0.25">
      <c r="A2393" s="76"/>
      <c r="B2393" s="76"/>
      <c r="C2393" s="76"/>
      <c r="D2393" s="76"/>
      <c r="E2393" s="76"/>
      <c r="F2393" s="76"/>
      <c r="G2393" s="76"/>
      <c r="H2393" s="76"/>
      <c r="I2393" s="76"/>
      <c r="J2393" s="76"/>
      <c r="K2393" s="76"/>
      <c r="L2393" s="76"/>
      <c r="M2393" s="76"/>
      <c r="N2393" s="76"/>
      <c r="O2393" s="76"/>
      <c r="P2393" s="76"/>
      <c r="Q2393" s="76"/>
      <c r="V2393" s="76"/>
      <c r="W2393" s="76"/>
    </row>
    <row r="2394" spans="1:23" x14ac:dyDescent="0.25">
      <c r="A2394" s="76"/>
      <c r="B2394" s="76"/>
      <c r="C2394" s="76"/>
      <c r="D2394" s="76"/>
      <c r="E2394" s="76"/>
      <c r="F2394" s="76"/>
      <c r="G2394" s="76"/>
      <c r="H2394" s="76"/>
      <c r="I2394" s="76"/>
      <c r="J2394" s="76"/>
      <c r="K2394" s="76"/>
      <c r="L2394" s="76"/>
      <c r="M2394" s="76"/>
      <c r="N2394" s="76"/>
      <c r="O2394" s="76"/>
      <c r="P2394" s="76"/>
      <c r="Q2394" s="76"/>
      <c r="V2394" s="76"/>
      <c r="W2394" s="76"/>
    </row>
    <row r="2395" spans="1:23" x14ac:dyDescent="0.25">
      <c r="A2395" s="76"/>
      <c r="B2395" s="76"/>
      <c r="C2395" s="76"/>
      <c r="D2395" s="76"/>
      <c r="E2395" s="76"/>
      <c r="F2395" s="76"/>
      <c r="G2395" s="76"/>
      <c r="H2395" s="76"/>
      <c r="I2395" s="76"/>
      <c r="J2395" s="76"/>
      <c r="K2395" s="76"/>
      <c r="L2395" s="76"/>
      <c r="M2395" s="76"/>
      <c r="N2395" s="76"/>
      <c r="O2395" s="76"/>
      <c r="P2395" s="76"/>
      <c r="Q2395" s="76"/>
      <c r="V2395" s="76"/>
      <c r="W2395" s="76"/>
    </row>
    <row r="2396" spans="1:23" x14ac:dyDescent="0.25">
      <c r="A2396" s="76"/>
      <c r="B2396" s="76"/>
      <c r="C2396" s="76"/>
      <c r="D2396" s="76"/>
      <c r="E2396" s="76"/>
      <c r="F2396" s="76"/>
      <c r="G2396" s="76"/>
      <c r="H2396" s="76"/>
      <c r="I2396" s="76"/>
      <c r="J2396" s="76"/>
      <c r="K2396" s="76"/>
      <c r="L2396" s="76"/>
      <c r="M2396" s="76"/>
      <c r="N2396" s="76"/>
      <c r="O2396" s="76"/>
      <c r="P2396" s="76"/>
      <c r="Q2396" s="76"/>
      <c r="V2396" s="76"/>
      <c r="W2396" s="76"/>
    </row>
    <row r="2397" spans="1:23" x14ac:dyDescent="0.25">
      <c r="A2397" s="76"/>
      <c r="B2397" s="76"/>
      <c r="C2397" s="76"/>
      <c r="D2397" s="76"/>
      <c r="E2397" s="76"/>
      <c r="F2397" s="76"/>
      <c r="G2397" s="76"/>
      <c r="H2397" s="76"/>
      <c r="I2397" s="76"/>
      <c r="J2397" s="76"/>
      <c r="K2397" s="76"/>
      <c r="L2397" s="76"/>
      <c r="M2397" s="76"/>
      <c r="N2397" s="76"/>
      <c r="O2397" s="76"/>
      <c r="P2397" s="76"/>
      <c r="Q2397" s="76"/>
      <c r="V2397" s="76"/>
      <c r="W2397" s="76"/>
    </row>
    <row r="2398" spans="1:23" x14ac:dyDescent="0.25">
      <c r="A2398" s="76"/>
      <c r="B2398" s="76"/>
      <c r="C2398" s="76"/>
      <c r="D2398" s="76"/>
      <c r="E2398" s="76"/>
      <c r="F2398" s="76"/>
      <c r="G2398" s="76"/>
      <c r="H2398" s="76"/>
      <c r="I2398" s="76"/>
      <c r="J2398" s="76"/>
      <c r="K2398" s="76"/>
      <c r="L2398" s="76"/>
      <c r="M2398" s="76"/>
      <c r="N2398" s="76"/>
      <c r="O2398" s="76"/>
      <c r="P2398" s="76"/>
      <c r="Q2398" s="76"/>
      <c r="V2398" s="76"/>
      <c r="W2398" s="76"/>
    </row>
    <row r="2399" spans="1:23" x14ac:dyDescent="0.25">
      <c r="A2399" s="76"/>
      <c r="B2399" s="76"/>
      <c r="C2399" s="76"/>
      <c r="D2399" s="76"/>
      <c r="E2399" s="76"/>
      <c r="F2399" s="76"/>
      <c r="G2399" s="76"/>
      <c r="H2399" s="76"/>
      <c r="I2399" s="76"/>
      <c r="J2399" s="76"/>
      <c r="K2399" s="76"/>
      <c r="L2399" s="76"/>
      <c r="M2399" s="76"/>
      <c r="N2399" s="76"/>
      <c r="O2399" s="76"/>
      <c r="P2399" s="76"/>
      <c r="Q2399" s="76"/>
      <c r="V2399" s="76"/>
      <c r="W2399" s="76"/>
    </row>
    <row r="2400" spans="1:23" x14ac:dyDescent="0.25">
      <c r="A2400" s="76"/>
      <c r="B2400" s="76"/>
      <c r="C2400" s="76"/>
      <c r="D2400" s="76"/>
      <c r="E2400" s="76"/>
      <c r="F2400" s="76"/>
      <c r="G2400" s="76"/>
      <c r="H2400" s="76"/>
      <c r="I2400" s="76"/>
      <c r="J2400" s="76"/>
      <c r="K2400" s="76"/>
      <c r="L2400" s="76"/>
      <c r="M2400" s="76"/>
      <c r="N2400" s="76"/>
      <c r="O2400" s="76"/>
      <c r="P2400" s="76"/>
      <c r="Q2400" s="76"/>
      <c r="V2400" s="76"/>
      <c r="W2400" s="76"/>
    </row>
    <row r="2401" spans="1:23" x14ac:dyDescent="0.25">
      <c r="A2401" s="76"/>
      <c r="B2401" s="76"/>
      <c r="C2401" s="76"/>
      <c r="D2401" s="76"/>
      <c r="E2401" s="76"/>
      <c r="F2401" s="76"/>
      <c r="G2401" s="76"/>
      <c r="H2401" s="76"/>
      <c r="I2401" s="76"/>
      <c r="J2401" s="76"/>
      <c r="K2401" s="76"/>
      <c r="L2401" s="76"/>
      <c r="M2401" s="76"/>
      <c r="N2401" s="76"/>
      <c r="O2401" s="76"/>
      <c r="P2401" s="76"/>
      <c r="Q2401" s="76"/>
      <c r="V2401" s="76"/>
      <c r="W2401" s="76"/>
    </row>
    <row r="2402" spans="1:23" x14ac:dyDescent="0.25">
      <c r="A2402" s="76"/>
      <c r="B2402" s="76"/>
      <c r="C2402" s="76"/>
      <c r="D2402" s="76"/>
      <c r="E2402" s="76"/>
      <c r="F2402" s="76"/>
      <c r="G2402" s="76"/>
      <c r="H2402" s="76"/>
      <c r="I2402" s="76"/>
      <c r="J2402" s="76"/>
      <c r="K2402" s="76"/>
      <c r="L2402" s="76"/>
      <c r="M2402" s="76"/>
      <c r="N2402" s="76"/>
      <c r="O2402" s="76"/>
      <c r="P2402" s="76"/>
      <c r="Q2402" s="76"/>
      <c r="V2402" s="76"/>
      <c r="W2402" s="76"/>
    </row>
    <row r="2403" spans="1:23" x14ac:dyDescent="0.25">
      <c r="A2403" s="76"/>
      <c r="B2403" s="76"/>
      <c r="C2403" s="76"/>
      <c r="D2403" s="76"/>
      <c r="E2403" s="76"/>
      <c r="F2403" s="76"/>
      <c r="G2403" s="76"/>
      <c r="H2403" s="76"/>
      <c r="I2403" s="76"/>
      <c r="J2403" s="76"/>
      <c r="K2403" s="76"/>
      <c r="L2403" s="76"/>
      <c r="M2403" s="76"/>
      <c r="N2403" s="76"/>
      <c r="O2403" s="76"/>
      <c r="P2403" s="76"/>
      <c r="Q2403" s="76"/>
      <c r="V2403" s="76"/>
      <c r="W2403" s="76"/>
    </row>
    <row r="2404" spans="1:23" x14ac:dyDescent="0.25">
      <c r="A2404" s="76"/>
      <c r="B2404" s="76"/>
      <c r="C2404" s="76"/>
      <c r="D2404" s="76"/>
      <c r="E2404" s="76"/>
      <c r="F2404" s="76"/>
      <c r="G2404" s="76"/>
      <c r="H2404" s="76"/>
      <c r="I2404" s="76"/>
      <c r="J2404" s="76"/>
      <c r="K2404" s="76"/>
      <c r="L2404" s="76"/>
      <c r="M2404" s="76"/>
      <c r="N2404" s="76"/>
      <c r="O2404" s="76"/>
      <c r="P2404" s="76"/>
      <c r="Q2404" s="76"/>
      <c r="V2404" s="76"/>
      <c r="W2404" s="76"/>
    </row>
    <row r="2405" spans="1:23" x14ac:dyDescent="0.25">
      <c r="A2405" s="76"/>
      <c r="B2405" s="76"/>
      <c r="C2405" s="76"/>
      <c r="D2405" s="76"/>
      <c r="E2405" s="76"/>
      <c r="F2405" s="76"/>
      <c r="G2405" s="76"/>
      <c r="H2405" s="76"/>
      <c r="I2405" s="76"/>
      <c r="J2405" s="76"/>
      <c r="K2405" s="76"/>
      <c r="L2405" s="76"/>
      <c r="M2405" s="76"/>
      <c r="N2405" s="76"/>
      <c r="O2405" s="76"/>
      <c r="P2405" s="76"/>
      <c r="Q2405" s="76"/>
      <c r="V2405" s="76"/>
      <c r="W2405" s="76"/>
    </row>
    <row r="2406" spans="1:23" x14ac:dyDescent="0.25">
      <c r="A2406" s="76"/>
      <c r="B2406" s="76"/>
      <c r="C2406" s="76"/>
      <c r="D2406" s="76"/>
      <c r="E2406" s="76"/>
      <c r="F2406" s="76"/>
      <c r="G2406" s="76"/>
      <c r="H2406" s="76"/>
      <c r="I2406" s="76"/>
      <c r="J2406" s="76"/>
      <c r="K2406" s="76"/>
      <c r="L2406" s="76"/>
      <c r="M2406" s="76"/>
      <c r="N2406" s="76"/>
      <c r="O2406" s="76"/>
      <c r="P2406" s="76"/>
      <c r="Q2406" s="76"/>
      <c r="V2406" s="76"/>
      <c r="W2406" s="76"/>
    </row>
    <row r="2407" spans="1:23" x14ac:dyDescent="0.25">
      <c r="A2407" s="76"/>
      <c r="B2407" s="76"/>
      <c r="C2407" s="76"/>
      <c r="D2407" s="76"/>
      <c r="E2407" s="76"/>
      <c r="F2407" s="76"/>
      <c r="G2407" s="76"/>
      <c r="H2407" s="76"/>
      <c r="I2407" s="76"/>
      <c r="J2407" s="76"/>
      <c r="K2407" s="76"/>
      <c r="L2407" s="76"/>
      <c r="M2407" s="76"/>
      <c r="N2407" s="76"/>
      <c r="O2407" s="76"/>
      <c r="P2407" s="76"/>
      <c r="Q2407" s="76"/>
      <c r="V2407" s="76"/>
      <c r="W2407" s="76"/>
    </row>
    <row r="2408" spans="1:23" x14ac:dyDescent="0.25">
      <c r="A2408" s="76"/>
      <c r="B2408" s="76"/>
      <c r="C2408" s="76"/>
      <c r="D2408" s="76"/>
      <c r="E2408" s="76"/>
      <c r="F2408" s="76"/>
      <c r="G2408" s="76"/>
      <c r="H2408" s="76"/>
      <c r="I2408" s="76"/>
      <c r="J2408" s="76"/>
      <c r="K2408" s="76"/>
      <c r="L2408" s="76"/>
      <c r="M2408" s="76"/>
      <c r="N2408" s="76"/>
      <c r="O2408" s="76"/>
      <c r="P2408" s="76"/>
      <c r="Q2408" s="76"/>
      <c r="V2408" s="76"/>
      <c r="W2408" s="76"/>
    </row>
    <row r="2409" spans="1:23" x14ac:dyDescent="0.25">
      <c r="A2409" s="76"/>
      <c r="B2409" s="76"/>
      <c r="C2409" s="76"/>
      <c r="D2409" s="76"/>
      <c r="E2409" s="76"/>
      <c r="F2409" s="76"/>
      <c r="G2409" s="76"/>
      <c r="H2409" s="76"/>
      <c r="I2409" s="76"/>
      <c r="J2409" s="76"/>
      <c r="K2409" s="76"/>
      <c r="L2409" s="76"/>
      <c r="M2409" s="76"/>
      <c r="N2409" s="76"/>
      <c r="O2409" s="76"/>
      <c r="P2409" s="76"/>
      <c r="Q2409" s="76"/>
      <c r="V2409" s="76"/>
      <c r="W2409" s="76"/>
    </row>
    <row r="2410" spans="1:23" x14ac:dyDescent="0.25">
      <c r="A2410" s="76"/>
      <c r="B2410" s="76"/>
      <c r="C2410" s="76"/>
      <c r="D2410" s="76"/>
      <c r="E2410" s="76"/>
      <c r="F2410" s="76"/>
      <c r="G2410" s="76"/>
      <c r="H2410" s="76"/>
      <c r="I2410" s="76"/>
      <c r="J2410" s="76"/>
      <c r="K2410" s="76"/>
      <c r="L2410" s="76"/>
      <c r="M2410" s="76"/>
      <c r="N2410" s="76"/>
      <c r="O2410" s="76"/>
      <c r="P2410" s="76"/>
      <c r="Q2410" s="76"/>
      <c r="V2410" s="76"/>
      <c r="W2410" s="76"/>
    </row>
    <row r="2411" spans="1:23" x14ac:dyDescent="0.25">
      <c r="A2411" s="76"/>
      <c r="B2411" s="76"/>
      <c r="C2411" s="76"/>
      <c r="D2411" s="76"/>
      <c r="E2411" s="76"/>
      <c r="F2411" s="76"/>
      <c r="G2411" s="76"/>
      <c r="H2411" s="76"/>
      <c r="I2411" s="76"/>
      <c r="J2411" s="76"/>
      <c r="K2411" s="76"/>
      <c r="L2411" s="76"/>
      <c r="M2411" s="76"/>
      <c r="N2411" s="76"/>
      <c r="O2411" s="76"/>
      <c r="P2411" s="76"/>
      <c r="Q2411" s="76"/>
      <c r="V2411" s="76"/>
      <c r="W2411" s="76"/>
    </row>
    <row r="2412" spans="1:23" x14ac:dyDescent="0.25">
      <c r="A2412" s="76"/>
      <c r="B2412" s="76"/>
      <c r="C2412" s="76"/>
      <c r="D2412" s="76"/>
      <c r="E2412" s="76"/>
      <c r="F2412" s="76"/>
      <c r="G2412" s="76"/>
      <c r="H2412" s="76"/>
      <c r="I2412" s="76"/>
      <c r="J2412" s="76"/>
      <c r="K2412" s="76"/>
      <c r="L2412" s="76"/>
      <c r="M2412" s="76"/>
      <c r="N2412" s="76"/>
      <c r="O2412" s="76"/>
      <c r="P2412" s="76"/>
      <c r="Q2412" s="76"/>
      <c r="V2412" s="76"/>
      <c r="W2412" s="76"/>
    </row>
    <row r="2413" spans="1:23" x14ac:dyDescent="0.25">
      <c r="A2413" s="76"/>
      <c r="B2413" s="76"/>
      <c r="C2413" s="76"/>
      <c r="D2413" s="76"/>
      <c r="E2413" s="76"/>
      <c r="F2413" s="76"/>
      <c r="G2413" s="76"/>
      <c r="H2413" s="76"/>
      <c r="I2413" s="76"/>
      <c r="J2413" s="76"/>
      <c r="K2413" s="76"/>
      <c r="L2413" s="76"/>
      <c r="M2413" s="76"/>
      <c r="N2413" s="76"/>
      <c r="O2413" s="76"/>
      <c r="P2413" s="76"/>
      <c r="Q2413" s="76"/>
      <c r="V2413" s="76"/>
      <c r="W2413" s="76"/>
    </row>
    <row r="2414" spans="1:23" x14ac:dyDescent="0.25">
      <c r="A2414" s="76"/>
      <c r="B2414" s="76"/>
      <c r="C2414" s="76"/>
      <c r="D2414" s="76"/>
      <c r="E2414" s="76"/>
      <c r="F2414" s="76"/>
      <c r="G2414" s="76"/>
      <c r="H2414" s="76"/>
      <c r="I2414" s="76"/>
      <c r="J2414" s="76"/>
      <c r="K2414" s="76"/>
      <c r="L2414" s="76"/>
      <c r="M2414" s="76"/>
      <c r="N2414" s="76"/>
      <c r="O2414" s="76"/>
      <c r="P2414" s="76"/>
      <c r="Q2414" s="76"/>
      <c r="V2414" s="76"/>
      <c r="W2414" s="76"/>
    </row>
    <row r="2415" spans="1:23" x14ac:dyDescent="0.25">
      <c r="A2415" s="76"/>
      <c r="B2415" s="76"/>
      <c r="C2415" s="76"/>
      <c r="D2415" s="76"/>
      <c r="E2415" s="76"/>
      <c r="F2415" s="76"/>
      <c r="G2415" s="76"/>
      <c r="H2415" s="76"/>
      <c r="I2415" s="76"/>
      <c r="J2415" s="76"/>
      <c r="K2415" s="76"/>
      <c r="L2415" s="76"/>
      <c r="M2415" s="76"/>
      <c r="N2415" s="76"/>
      <c r="O2415" s="76"/>
      <c r="P2415" s="76"/>
      <c r="Q2415" s="76"/>
      <c r="V2415" s="76"/>
      <c r="W2415" s="76"/>
    </row>
    <row r="2416" spans="1:23" x14ac:dyDescent="0.25">
      <c r="A2416" s="76"/>
      <c r="B2416" s="76"/>
      <c r="C2416" s="76"/>
      <c r="D2416" s="76"/>
      <c r="E2416" s="76"/>
      <c r="F2416" s="76"/>
      <c r="G2416" s="76"/>
      <c r="H2416" s="76"/>
      <c r="I2416" s="76"/>
      <c r="J2416" s="76"/>
      <c r="K2416" s="76"/>
      <c r="L2416" s="76"/>
      <c r="M2416" s="76"/>
      <c r="N2416" s="76"/>
      <c r="O2416" s="76"/>
      <c r="P2416" s="76"/>
      <c r="Q2416" s="76"/>
      <c r="V2416" s="76"/>
      <c r="W2416" s="76"/>
    </row>
    <row r="2417" spans="1:23" x14ac:dyDescent="0.25">
      <c r="A2417" s="76"/>
      <c r="B2417" s="76"/>
      <c r="C2417" s="76"/>
      <c r="D2417" s="76"/>
      <c r="E2417" s="76"/>
      <c r="F2417" s="76"/>
      <c r="G2417" s="76"/>
      <c r="H2417" s="76"/>
      <c r="I2417" s="76"/>
      <c r="J2417" s="76"/>
      <c r="K2417" s="76"/>
      <c r="L2417" s="76"/>
      <c r="M2417" s="76"/>
      <c r="N2417" s="76"/>
      <c r="O2417" s="76"/>
      <c r="P2417" s="76"/>
      <c r="Q2417" s="76"/>
      <c r="V2417" s="76"/>
      <c r="W2417" s="76"/>
    </row>
    <row r="2418" spans="1:23" x14ac:dyDescent="0.25">
      <c r="A2418" s="76"/>
      <c r="B2418" s="76"/>
      <c r="C2418" s="76"/>
      <c r="D2418" s="76"/>
      <c r="E2418" s="76"/>
      <c r="F2418" s="76"/>
      <c r="G2418" s="76"/>
      <c r="H2418" s="76"/>
      <c r="I2418" s="76"/>
      <c r="J2418" s="76"/>
      <c r="K2418" s="76"/>
      <c r="L2418" s="76"/>
      <c r="M2418" s="76"/>
      <c r="N2418" s="76"/>
      <c r="O2418" s="76"/>
      <c r="P2418" s="76"/>
      <c r="Q2418" s="76"/>
      <c r="V2418" s="76"/>
      <c r="W2418" s="76"/>
    </row>
    <row r="2419" spans="1:23" x14ac:dyDescent="0.25">
      <c r="A2419" s="76"/>
      <c r="B2419" s="76"/>
      <c r="C2419" s="76"/>
      <c r="D2419" s="76"/>
      <c r="E2419" s="76"/>
      <c r="F2419" s="76"/>
      <c r="G2419" s="76"/>
      <c r="H2419" s="76"/>
      <c r="I2419" s="76"/>
      <c r="J2419" s="76"/>
      <c r="K2419" s="76"/>
      <c r="L2419" s="76"/>
      <c r="M2419" s="76"/>
      <c r="N2419" s="76"/>
      <c r="O2419" s="76"/>
      <c r="P2419" s="76"/>
      <c r="Q2419" s="76"/>
      <c r="V2419" s="76"/>
      <c r="W2419" s="76"/>
    </row>
    <row r="2420" spans="1:23" x14ac:dyDescent="0.25">
      <c r="A2420" s="76"/>
      <c r="B2420" s="76"/>
      <c r="C2420" s="76"/>
      <c r="D2420" s="76"/>
      <c r="E2420" s="76"/>
      <c r="F2420" s="76"/>
      <c r="G2420" s="76"/>
      <c r="H2420" s="76"/>
      <c r="I2420" s="76"/>
      <c r="J2420" s="76"/>
      <c r="K2420" s="76"/>
      <c r="L2420" s="76"/>
      <c r="M2420" s="76"/>
      <c r="N2420" s="76"/>
      <c r="O2420" s="76"/>
      <c r="P2420" s="76"/>
      <c r="Q2420" s="76"/>
      <c r="V2420" s="76"/>
      <c r="W2420" s="76"/>
    </row>
    <row r="2421" spans="1:23" x14ac:dyDescent="0.25">
      <c r="A2421" s="76"/>
      <c r="B2421" s="76"/>
      <c r="C2421" s="76"/>
      <c r="D2421" s="76"/>
      <c r="E2421" s="76"/>
      <c r="F2421" s="76"/>
      <c r="G2421" s="76"/>
      <c r="H2421" s="76"/>
      <c r="I2421" s="76"/>
      <c r="J2421" s="76"/>
      <c r="K2421" s="76"/>
      <c r="L2421" s="76"/>
      <c r="M2421" s="76"/>
      <c r="N2421" s="76"/>
      <c r="O2421" s="76"/>
      <c r="P2421" s="76"/>
      <c r="Q2421" s="76"/>
      <c r="V2421" s="76"/>
      <c r="W2421" s="76"/>
    </row>
    <row r="2422" spans="1:23" x14ac:dyDescent="0.25">
      <c r="A2422" s="76"/>
      <c r="B2422" s="76"/>
      <c r="C2422" s="76"/>
      <c r="D2422" s="76"/>
      <c r="E2422" s="76"/>
      <c r="F2422" s="76"/>
      <c r="G2422" s="76"/>
      <c r="H2422" s="76"/>
      <c r="I2422" s="76"/>
      <c r="J2422" s="76"/>
      <c r="K2422" s="76"/>
      <c r="L2422" s="76"/>
      <c r="M2422" s="76"/>
      <c r="N2422" s="76"/>
      <c r="O2422" s="76"/>
      <c r="P2422" s="76"/>
      <c r="Q2422" s="76"/>
      <c r="V2422" s="76"/>
      <c r="W2422" s="76"/>
    </row>
    <row r="2423" spans="1:23" x14ac:dyDescent="0.25">
      <c r="A2423" s="76"/>
      <c r="B2423" s="76"/>
      <c r="C2423" s="76"/>
      <c r="D2423" s="76"/>
      <c r="E2423" s="76"/>
      <c r="F2423" s="76"/>
      <c r="G2423" s="76"/>
      <c r="H2423" s="76"/>
      <c r="I2423" s="76"/>
      <c r="J2423" s="76"/>
      <c r="K2423" s="76"/>
      <c r="L2423" s="76"/>
      <c r="M2423" s="76"/>
      <c r="N2423" s="76"/>
      <c r="O2423" s="76"/>
      <c r="P2423" s="76"/>
      <c r="Q2423" s="76"/>
      <c r="V2423" s="76"/>
      <c r="W2423" s="76"/>
    </row>
    <row r="2424" spans="1:23" x14ac:dyDescent="0.25">
      <c r="A2424" s="76"/>
      <c r="B2424" s="76"/>
      <c r="C2424" s="76"/>
      <c r="D2424" s="76"/>
      <c r="E2424" s="76"/>
      <c r="F2424" s="76"/>
      <c r="G2424" s="76"/>
      <c r="H2424" s="76"/>
      <c r="I2424" s="76"/>
      <c r="J2424" s="76"/>
      <c r="K2424" s="76"/>
      <c r="L2424" s="76"/>
      <c r="M2424" s="76"/>
      <c r="N2424" s="76"/>
      <c r="O2424" s="76"/>
      <c r="P2424" s="76"/>
      <c r="Q2424" s="76"/>
      <c r="V2424" s="76"/>
      <c r="W2424" s="76"/>
    </row>
    <row r="2425" spans="1:23" x14ac:dyDescent="0.25">
      <c r="A2425" s="76"/>
      <c r="B2425" s="76"/>
      <c r="C2425" s="76"/>
      <c r="D2425" s="76"/>
      <c r="E2425" s="76"/>
      <c r="F2425" s="76"/>
      <c r="G2425" s="76"/>
      <c r="H2425" s="76"/>
      <c r="I2425" s="76"/>
      <c r="J2425" s="76"/>
      <c r="K2425" s="76"/>
      <c r="L2425" s="76"/>
      <c r="M2425" s="76"/>
      <c r="N2425" s="76"/>
      <c r="O2425" s="76"/>
      <c r="P2425" s="76"/>
      <c r="Q2425" s="76"/>
      <c r="V2425" s="76"/>
      <c r="W2425" s="76"/>
    </row>
    <row r="2426" spans="1:23" x14ac:dyDescent="0.25">
      <c r="A2426" s="76"/>
      <c r="B2426" s="76"/>
      <c r="C2426" s="76"/>
      <c r="D2426" s="76"/>
      <c r="E2426" s="76"/>
      <c r="F2426" s="76"/>
      <c r="G2426" s="76"/>
      <c r="H2426" s="76"/>
      <c r="I2426" s="76"/>
      <c r="J2426" s="76"/>
      <c r="K2426" s="76"/>
      <c r="L2426" s="76"/>
      <c r="M2426" s="76"/>
      <c r="N2426" s="76"/>
      <c r="O2426" s="76"/>
      <c r="P2426" s="76"/>
      <c r="Q2426" s="76"/>
      <c r="V2426" s="76"/>
      <c r="W2426" s="76"/>
    </row>
    <row r="2427" spans="1:23" x14ac:dyDescent="0.25">
      <c r="A2427" s="76"/>
      <c r="B2427" s="76"/>
      <c r="C2427" s="76"/>
      <c r="D2427" s="76"/>
      <c r="E2427" s="76"/>
      <c r="F2427" s="76"/>
      <c r="G2427" s="76"/>
      <c r="H2427" s="76"/>
      <c r="I2427" s="76"/>
      <c r="J2427" s="76"/>
      <c r="K2427" s="76"/>
      <c r="L2427" s="76"/>
      <c r="M2427" s="76"/>
      <c r="N2427" s="76"/>
      <c r="O2427" s="76"/>
      <c r="P2427" s="76"/>
      <c r="Q2427" s="76"/>
      <c r="V2427" s="76"/>
      <c r="W2427" s="76"/>
    </row>
    <row r="2428" spans="1:23" x14ac:dyDescent="0.25">
      <c r="A2428" s="76"/>
      <c r="B2428" s="76"/>
      <c r="C2428" s="76"/>
      <c r="D2428" s="76"/>
      <c r="E2428" s="76"/>
      <c r="F2428" s="76"/>
      <c r="G2428" s="76"/>
      <c r="H2428" s="76"/>
      <c r="I2428" s="76"/>
      <c r="J2428" s="76"/>
      <c r="K2428" s="76"/>
      <c r="L2428" s="76"/>
      <c r="M2428" s="76"/>
      <c r="N2428" s="76"/>
      <c r="O2428" s="76"/>
      <c r="P2428" s="76"/>
      <c r="Q2428" s="76"/>
      <c r="V2428" s="76"/>
      <c r="W2428" s="76"/>
    </row>
    <row r="2429" spans="1:23" x14ac:dyDescent="0.25">
      <c r="A2429" s="76"/>
      <c r="B2429" s="76"/>
      <c r="C2429" s="76"/>
      <c r="D2429" s="76"/>
      <c r="E2429" s="76"/>
      <c r="F2429" s="76"/>
      <c r="G2429" s="76"/>
      <c r="H2429" s="76"/>
      <c r="I2429" s="76"/>
      <c r="J2429" s="76"/>
      <c r="K2429" s="76"/>
      <c r="L2429" s="76"/>
      <c r="M2429" s="76"/>
      <c r="N2429" s="76"/>
      <c r="O2429" s="76"/>
      <c r="P2429" s="76"/>
      <c r="Q2429" s="76"/>
      <c r="V2429" s="76"/>
      <c r="W2429" s="76"/>
    </row>
    <row r="2430" spans="1:23" x14ac:dyDescent="0.25">
      <c r="A2430" s="76"/>
      <c r="B2430" s="76"/>
      <c r="C2430" s="76"/>
      <c r="D2430" s="76"/>
      <c r="E2430" s="76"/>
      <c r="F2430" s="76"/>
      <c r="G2430" s="76"/>
      <c r="H2430" s="76"/>
      <c r="I2430" s="76"/>
      <c r="J2430" s="76"/>
      <c r="K2430" s="76"/>
      <c r="L2430" s="76"/>
      <c r="M2430" s="76"/>
      <c r="N2430" s="76"/>
      <c r="O2430" s="76"/>
      <c r="P2430" s="76"/>
      <c r="Q2430" s="76"/>
      <c r="V2430" s="76"/>
      <c r="W2430" s="76"/>
    </row>
    <row r="2431" spans="1:23" x14ac:dyDescent="0.25">
      <c r="A2431" s="76"/>
      <c r="B2431" s="76"/>
      <c r="C2431" s="76"/>
      <c r="D2431" s="76"/>
      <c r="E2431" s="76"/>
      <c r="F2431" s="76"/>
      <c r="G2431" s="76"/>
      <c r="H2431" s="76"/>
      <c r="I2431" s="76"/>
      <c r="J2431" s="76"/>
      <c r="K2431" s="76"/>
      <c r="L2431" s="76"/>
      <c r="M2431" s="76"/>
      <c r="N2431" s="76"/>
      <c r="O2431" s="76"/>
      <c r="P2431" s="76"/>
      <c r="Q2431" s="76"/>
      <c r="V2431" s="76"/>
      <c r="W2431" s="76"/>
    </row>
    <row r="2432" spans="1:23" x14ac:dyDescent="0.25">
      <c r="A2432" s="76"/>
      <c r="B2432" s="76"/>
      <c r="C2432" s="76"/>
      <c r="D2432" s="76"/>
      <c r="E2432" s="76"/>
      <c r="F2432" s="76"/>
      <c r="G2432" s="76"/>
      <c r="H2432" s="76"/>
      <c r="I2432" s="76"/>
      <c r="J2432" s="76"/>
      <c r="K2432" s="76"/>
      <c r="L2432" s="76"/>
      <c r="M2432" s="76"/>
      <c r="N2432" s="76"/>
      <c r="O2432" s="76"/>
      <c r="P2432" s="76"/>
      <c r="Q2432" s="76"/>
      <c r="V2432" s="76"/>
      <c r="W2432" s="76"/>
    </row>
    <row r="2433" spans="1:23" x14ac:dyDescent="0.25">
      <c r="A2433" s="76"/>
      <c r="B2433" s="76"/>
      <c r="C2433" s="76"/>
      <c r="D2433" s="76"/>
      <c r="E2433" s="76"/>
      <c r="F2433" s="76"/>
      <c r="G2433" s="76"/>
      <c r="H2433" s="76"/>
      <c r="I2433" s="76"/>
      <c r="J2433" s="76"/>
      <c r="K2433" s="76"/>
      <c r="L2433" s="76"/>
      <c r="M2433" s="76"/>
      <c r="N2433" s="76"/>
      <c r="O2433" s="76"/>
      <c r="P2433" s="76"/>
      <c r="Q2433" s="76"/>
      <c r="V2433" s="76"/>
      <c r="W2433" s="76"/>
    </row>
    <row r="2434" spans="1:23" x14ac:dyDescent="0.25">
      <c r="A2434" s="76"/>
      <c r="B2434" s="76"/>
      <c r="C2434" s="76"/>
      <c r="D2434" s="76"/>
      <c r="E2434" s="76"/>
      <c r="F2434" s="76"/>
      <c r="G2434" s="76"/>
      <c r="H2434" s="76"/>
      <c r="I2434" s="76"/>
      <c r="J2434" s="76"/>
      <c r="K2434" s="76"/>
      <c r="L2434" s="76"/>
      <c r="M2434" s="76"/>
      <c r="N2434" s="76"/>
      <c r="O2434" s="76"/>
      <c r="P2434" s="76"/>
      <c r="Q2434" s="76"/>
      <c r="V2434" s="76"/>
      <c r="W2434" s="76"/>
    </row>
    <row r="2435" spans="1:23" x14ac:dyDescent="0.25">
      <c r="A2435" s="76"/>
      <c r="B2435" s="76"/>
      <c r="C2435" s="76"/>
      <c r="D2435" s="76"/>
      <c r="E2435" s="76"/>
      <c r="F2435" s="76"/>
      <c r="G2435" s="76"/>
      <c r="H2435" s="76"/>
      <c r="I2435" s="76"/>
      <c r="J2435" s="76"/>
      <c r="K2435" s="76"/>
      <c r="L2435" s="76"/>
      <c r="M2435" s="76"/>
      <c r="N2435" s="76"/>
      <c r="O2435" s="76"/>
      <c r="P2435" s="76"/>
      <c r="Q2435" s="76"/>
      <c r="V2435" s="76"/>
      <c r="W2435" s="76"/>
    </row>
    <row r="2436" spans="1:23" x14ac:dyDescent="0.25">
      <c r="A2436" s="76"/>
      <c r="B2436" s="76"/>
      <c r="C2436" s="76"/>
      <c r="D2436" s="76"/>
      <c r="E2436" s="76"/>
      <c r="F2436" s="76"/>
      <c r="G2436" s="76"/>
      <c r="H2436" s="76"/>
      <c r="I2436" s="76"/>
      <c r="J2436" s="76"/>
      <c r="K2436" s="76"/>
      <c r="L2436" s="76"/>
      <c r="M2436" s="76"/>
      <c r="N2436" s="76"/>
      <c r="O2436" s="76"/>
      <c r="P2436" s="76"/>
      <c r="Q2436" s="76"/>
      <c r="V2436" s="76"/>
      <c r="W2436" s="76"/>
    </row>
    <row r="2437" spans="1:23" x14ac:dyDescent="0.25">
      <c r="A2437" s="76"/>
      <c r="B2437" s="76"/>
      <c r="C2437" s="76"/>
      <c r="D2437" s="76"/>
      <c r="E2437" s="76"/>
      <c r="F2437" s="76"/>
      <c r="G2437" s="76"/>
      <c r="H2437" s="76"/>
      <c r="I2437" s="76"/>
      <c r="J2437" s="76"/>
      <c r="K2437" s="76"/>
      <c r="L2437" s="76"/>
      <c r="M2437" s="76"/>
      <c r="N2437" s="76"/>
      <c r="O2437" s="76"/>
      <c r="P2437" s="76"/>
      <c r="Q2437" s="76"/>
      <c r="V2437" s="76"/>
      <c r="W2437" s="76"/>
    </row>
    <row r="2438" spans="1:23" x14ac:dyDescent="0.25">
      <c r="A2438" s="76"/>
      <c r="B2438" s="76"/>
      <c r="C2438" s="76"/>
      <c r="D2438" s="76"/>
      <c r="E2438" s="76"/>
      <c r="F2438" s="76"/>
      <c r="G2438" s="76"/>
      <c r="H2438" s="76"/>
      <c r="I2438" s="76"/>
      <c r="J2438" s="76"/>
      <c r="K2438" s="76"/>
      <c r="L2438" s="76"/>
      <c r="M2438" s="76"/>
      <c r="N2438" s="76"/>
      <c r="O2438" s="76"/>
      <c r="P2438" s="76"/>
      <c r="Q2438" s="76"/>
      <c r="V2438" s="76"/>
      <c r="W2438" s="76"/>
    </row>
    <row r="2439" spans="1:23" x14ac:dyDescent="0.25">
      <c r="A2439" s="76"/>
      <c r="B2439" s="76"/>
      <c r="C2439" s="76"/>
      <c r="D2439" s="76"/>
      <c r="E2439" s="76"/>
      <c r="F2439" s="76"/>
      <c r="G2439" s="76"/>
      <c r="H2439" s="76"/>
      <c r="I2439" s="76"/>
      <c r="J2439" s="76"/>
      <c r="K2439" s="76"/>
      <c r="L2439" s="76"/>
      <c r="M2439" s="76"/>
      <c r="N2439" s="76"/>
      <c r="O2439" s="76"/>
      <c r="P2439" s="76"/>
      <c r="Q2439" s="76"/>
      <c r="V2439" s="76"/>
      <c r="W2439" s="76"/>
    </row>
    <row r="2440" spans="1:23" x14ac:dyDescent="0.25">
      <c r="A2440" s="76"/>
      <c r="B2440" s="76"/>
      <c r="C2440" s="76"/>
      <c r="D2440" s="76"/>
      <c r="E2440" s="76"/>
      <c r="F2440" s="76"/>
      <c r="G2440" s="76"/>
      <c r="H2440" s="76"/>
      <c r="I2440" s="76"/>
      <c r="J2440" s="76"/>
      <c r="K2440" s="76"/>
      <c r="L2440" s="76"/>
      <c r="M2440" s="76"/>
      <c r="N2440" s="76"/>
      <c r="O2440" s="76"/>
      <c r="P2440" s="76"/>
      <c r="Q2440" s="76"/>
      <c r="V2440" s="76"/>
      <c r="W2440" s="76"/>
    </row>
    <row r="2441" spans="1:23" x14ac:dyDescent="0.25">
      <c r="A2441" s="76"/>
      <c r="B2441" s="76"/>
      <c r="C2441" s="76"/>
      <c r="D2441" s="76"/>
      <c r="E2441" s="76"/>
      <c r="F2441" s="76"/>
      <c r="G2441" s="76"/>
      <c r="H2441" s="76"/>
      <c r="I2441" s="76"/>
      <c r="J2441" s="76"/>
      <c r="K2441" s="76"/>
      <c r="L2441" s="76"/>
      <c r="M2441" s="76"/>
      <c r="N2441" s="76"/>
      <c r="O2441" s="76"/>
      <c r="P2441" s="76"/>
      <c r="Q2441" s="76"/>
      <c r="V2441" s="76"/>
      <c r="W2441" s="76"/>
    </row>
    <row r="2442" spans="1:23" x14ac:dyDescent="0.25">
      <c r="A2442" s="76"/>
      <c r="B2442" s="76"/>
      <c r="C2442" s="76"/>
      <c r="D2442" s="76"/>
      <c r="E2442" s="76"/>
      <c r="F2442" s="76"/>
      <c r="G2442" s="76"/>
      <c r="H2442" s="76"/>
      <c r="I2442" s="76"/>
      <c r="J2442" s="76"/>
      <c r="K2442" s="76"/>
      <c r="L2442" s="76"/>
      <c r="M2442" s="76"/>
      <c r="N2442" s="76"/>
      <c r="O2442" s="76"/>
      <c r="P2442" s="76"/>
      <c r="Q2442" s="76"/>
      <c r="V2442" s="76"/>
      <c r="W2442" s="76"/>
    </row>
    <row r="2443" spans="1:23" x14ac:dyDescent="0.25">
      <c r="A2443" s="76"/>
      <c r="B2443" s="76"/>
      <c r="C2443" s="76"/>
      <c r="D2443" s="76"/>
      <c r="E2443" s="76"/>
      <c r="F2443" s="76"/>
      <c r="G2443" s="76"/>
      <c r="H2443" s="76"/>
      <c r="I2443" s="76"/>
      <c r="J2443" s="76"/>
      <c r="K2443" s="76"/>
      <c r="L2443" s="76"/>
      <c r="M2443" s="76"/>
      <c r="N2443" s="76"/>
      <c r="O2443" s="76"/>
      <c r="P2443" s="76"/>
      <c r="Q2443" s="76"/>
      <c r="V2443" s="76"/>
      <c r="W2443" s="76"/>
    </row>
    <row r="2444" spans="1:23" x14ac:dyDescent="0.25">
      <c r="A2444" s="76"/>
      <c r="B2444" s="76"/>
      <c r="C2444" s="76"/>
      <c r="D2444" s="76"/>
      <c r="E2444" s="76"/>
      <c r="F2444" s="76"/>
      <c r="G2444" s="76"/>
      <c r="H2444" s="76"/>
      <c r="I2444" s="76"/>
      <c r="J2444" s="76"/>
      <c r="K2444" s="76"/>
      <c r="L2444" s="76"/>
      <c r="M2444" s="76"/>
      <c r="N2444" s="76"/>
      <c r="O2444" s="76"/>
      <c r="P2444" s="76"/>
      <c r="Q2444" s="76"/>
      <c r="V2444" s="76"/>
      <c r="W2444" s="76"/>
    </row>
    <row r="2445" spans="1:23" x14ac:dyDescent="0.25">
      <c r="A2445" s="76"/>
      <c r="B2445" s="76"/>
      <c r="C2445" s="76"/>
      <c r="D2445" s="76"/>
      <c r="E2445" s="76"/>
      <c r="F2445" s="76"/>
      <c r="G2445" s="76"/>
      <c r="H2445" s="76"/>
      <c r="I2445" s="76"/>
      <c r="J2445" s="76"/>
      <c r="K2445" s="76"/>
      <c r="L2445" s="76"/>
      <c r="M2445" s="76"/>
      <c r="N2445" s="76"/>
      <c r="O2445" s="76"/>
      <c r="P2445" s="76"/>
      <c r="Q2445" s="76"/>
      <c r="V2445" s="76"/>
      <c r="W2445" s="76"/>
    </row>
    <row r="2446" spans="1:23" x14ac:dyDescent="0.25">
      <c r="A2446" s="76"/>
      <c r="B2446" s="76"/>
      <c r="C2446" s="76"/>
      <c r="D2446" s="76"/>
      <c r="E2446" s="76"/>
      <c r="F2446" s="76"/>
      <c r="G2446" s="76"/>
      <c r="H2446" s="76"/>
      <c r="I2446" s="76"/>
      <c r="J2446" s="76"/>
      <c r="K2446" s="76"/>
      <c r="L2446" s="76"/>
      <c r="M2446" s="76"/>
      <c r="N2446" s="76"/>
      <c r="O2446" s="76"/>
      <c r="P2446" s="76"/>
      <c r="Q2446" s="76"/>
      <c r="V2446" s="76"/>
      <c r="W2446" s="76"/>
    </row>
    <row r="2447" spans="1:23" x14ac:dyDescent="0.25">
      <c r="A2447" s="76"/>
      <c r="B2447" s="76"/>
      <c r="C2447" s="76"/>
      <c r="D2447" s="76"/>
      <c r="E2447" s="76"/>
      <c r="F2447" s="76"/>
      <c r="G2447" s="76"/>
      <c r="H2447" s="76"/>
      <c r="I2447" s="76"/>
      <c r="J2447" s="76"/>
      <c r="K2447" s="76"/>
      <c r="L2447" s="76"/>
      <c r="M2447" s="76"/>
      <c r="N2447" s="76"/>
      <c r="O2447" s="76"/>
      <c r="P2447" s="76"/>
      <c r="Q2447" s="76"/>
      <c r="V2447" s="76"/>
      <c r="W2447" s="76"/>
    </row>
    <row r="2448" spans="1:23" x14ac:dyDescent="0.25">
      <c r="A2448" s="76"/>
      <c r="B2448" s="76"/>
      <c r="C2448" s="76"/>
      <c r="D2448" s="76"/>
      <c r="E2448" s="76"/>
      <c r="F2448" s="76"/>
      <c r="G2448" s="76"/>
      <c r="H2448" s="76"/>
      <c r="I2448" s="76"/>
      <c r="J2448" s="76"/>
      <c r="K2448" s="76"/>
      <c r="L2448" s="76"/>
      <c r="M2448" s="76"/>
      <c r="N2448" s="76"/>
      <c r="O2448" s="76"/>
      <c r="P2448" s="76"/>
      <c r="Q2448" s="76"/>
      <c r="V2448" s="76"/>
      <c r="W2448" s="76"/>
    </row>
    <row r="2449" spans="1:23" x14ac:dyDescent="0.25">
      <c r="A2449" s="76"/>
      <c r="B2449" s="76"/>
      <c r="C2449" s="76"/>
      <c r="D2449" s="76"/>
      <c r="E2449" s="76"/>
      <c r="F2449" s="76"/>
      <c r="G2449" s="76"/>
      <c r="H2449" s="76"/>
      <c r="I2449" s="76"/>
      <c r="J2449" s="76"/>
      <c r="K2449" s="76"/>
      <c r="L2449" s="76"/>
      <c r="M2449" s="76"/>
      <c r="N2449" s="76"/>
      <c r="O2449" s="76"/>
      <c r="P2449" s="76"/>
      <c r="Q2449" s="76"/>
      <c r="V2449" s="76"/>
      <c r="W2449" s="76"/>
    </row>
    <row r="2450" spans="1:23" x14ac:dyDescent="0.25">
      <c r="A2450" s="76"/>
      <c r="B2450" s="76"/>
      <c r="C2450" s="76"/>
      <c r="D2450" s="76"/>
      <c r="E2450" s="76"/>
      <c r="F2450" s="76"/>
      <c r="G2450" s="76"/>
      <c r="H2450" s="76"/>
      <c r="I2450" s="76"/>
      <c r="J2450" s="76"/>
      <c r="K2450" s="76"/>
      <c r="L2450" s="76"/>
      <c r="M2450" s="76"/>
      <c r="N2450" s="76"/>
      <c r="O2450" s="76"/>
      <c r="P2450" s="76"/>
      <c r="Q2450" s="76"/>
      <c r="V2450" s="76"/>
      <c r="W2450" s="76"/>
    </row>
    <row r="2451" spans="1:23" x14ac:dyDescent="0.25">
      <c r="A2451" s="76"/>
      <c r="B2451" s="76"/>
      <c r="C2451" s="76"/>
      <c r="D2451" s="76"/>
      <c r="E2451" s="76"/>
      <c r="F2451" s="76"/>
      <c r="G2451" s="76"/>
      <c r="H2451" s="76"/>
      <c r="I2451" s="76"/>
      <c r="J2451" s="76"/>
      <c r="K2451" s="76"/>
      <c r="L2451" s="76"/>
      <c r="M2451" s="76"/>
      <c r="N2451" s="76"/>
      <c r="O2451" s="76"/>
      <c r="P2451" s="76"/>
      <c r="Q2451" s="76"/>
      <c r="V2451" s="76"/>
      <c r="W2451" s="76"/>
    </row>
    <row r="2452" spans="1:23" x14ac:dyDescent="0.25">
      <c r="A2452" s="76"/>
      <c r="B2452" s="76"/>
      <c r="C2452" s="76"/>
      <c r="D2452" s="76"/>
      <c r="E2452" s="76"/>
      <c r="F2452" s="76"/>
      <c r="G2452" s="76"/>
      <c r="H2452" s="76"/>
      <c r="I2452" s="76"/>
      <c r="J2452" s="76"/>
      <c r="K2452" s="76"/>
      <c r="L2452" s="76"/>
      <c r="M2452" s="76"/>
      <c r="N2452" s="76"/>
      <c r="O2452" s="76"/>
      <c r="P2452" s="76"/>
      <c r="Q2452" s="76"/>
      <c r="V2452" s="76"/>
      <c r="W2452" s="76"/>
    </row>
    <row r="2453" spans="1:23" x14ac:dyDescent="0.25">
      <c r="A2453" s="76"/>
      <c r="B2453" s="76"/>
      <c r="C2453" s="76"/>
      <c r="D2453" s="76"/>
      <c r="E2453" s="76"/>
      <c r="F2453" s="76"/>
      <c r="G2453" s="76"/>
      <c r="H2453" s="76"/>
      <c r="I2453" s="76"/>
      <c r="J2453" s="76"/>
      <c r="K2453" s="76"/>
      <c r="L2453" s="76"/>
      <c r="M2453" s="76"/>
      <c r="N2453" s="76"/>
      <c r="O2453" s="76"/>
      <c r="P2453" s="76"/>
      <c r="Q2453" s="76"/>
      <c r="V2453" s="76"/>
      <c r="W2453" s="76"/>
    </row>
    <row r="2454" spans="1:23" x14ac:dyDescent="0.25">
      <c r="A2454" s="76"/>
      <c r="B2454" s="76"/>
      <c r="C2454" s="76"/>
      <c r="D2454" s="76"/>
      <c r="E2454" s="76"/>
      <c r="F2454" s="76"/>
      <c r="G2454" s="76"/>
      <c r="H2454" s="76"/>
      <c r="I2454" s="76"/>
      <c r="J2454" s="76"/>
      <c r="K2454" s="76"/>
      <c r="L2454" s="76"/>
      <c r="M2454" s="76"/>
      <c r="N2454" s="76"/>
      <c r="O2454" s="76"/>
      <c r="P2454" s="76"/>
      <c r="Q2454" s="76"/>
      <c r="V2454" s="76"/>
      <c r="W2454" s="76"/>
    </row>
    <row r="2455" spans="1:23" x14ac:dyDescent="0.25">
      <c r="A2455" s="76"/>
      <c r="B2455" s="76"/>
      <c r="C2455" s="76"/>
      <c r="D2455" s="76"/>
      <c r="E2455" s="76"/>
      <c r="F2455" s="76"/>
      <c r="G2455" s="76"/>
      <c r="H2455" s="76"/>
      <c r="I2455" s="76"/>
      <c r="J2455" s="76"/>
      <c r="K2455" s="76"/>
      <c r="L2455" s="76"/>
      <c r="M2455" s="76"/>
      <c r="N2455" s="76"/>
      <c r="O2455" s="76"/>
      <c r="P2455" s="76"/>
      <c r="Q2455" s="76"/>
      <c r="V2455" s="76"/>
      <c r="W2455" s="76"/>
    </row>
    <row r="2456" spans="1:23" x14ac:dyDescent="0.25">
      <c r="A2456" s="76"/>
      <c r="B2456" s="76"/>
      <c r="C2456" s="76"/>
      <c r="D2456" s="76"/>
      <c r="E2456" s="76"/>
      <c r="F2456" s="76"/>
      <c r="G2456" s="76"/>
      <c r="H2456" s="76"/>
      <c r="I2456" s="76"/>
      <c r="J2456" s="76"/>
      <c r="K2456" s="76"/>
      <c r="L2456" s="76"/>
      <c r="M2456" s="76"/>
      <c r="N2456" s="76"/>
      <c r="O2456" s="76"/>
      <c r="P2456" s="76"/>
      <c r="Q2456" s="76"/>
      <c r="V2456" s="76"/>
      <c r="W2456" s="76"/>
    </row>
    <row r="2457" spans="1:23" x14ac:dyDescent="0.25">
      <c r="A2457" s="76"/>
      <c r="B2457" s="76"/>
      <c r="C2457" s="76"/>
      <c r="D2457" s="76"/>
      <c r="E2457" s="76"/>
      <c r="F2457" s="76"/>
      <c r="G2457" s="76"/>
      <c r="H2457" s="76"/>
      <c r="I2457" s="76"/>
      <c r="J2457" s="76"/>
      <c r="K2457" s="76"/>
      <c r="L2457" s="76"/>
      <c r="M2457" s="76"/>
      <c r="N2457" s="76"/>
      <c r="O2457" s="76"/>
      <c r="P2457" s="76"/>
      <c r="Q2457" s="76"/>
      <c r="V2457" s="76"/>
      <c r="W2457" s="76"/>
    </row>
    <row r="2458" spans="1:23" x14ac:dyDescent="0.25">
      <c r="A2458" s="76"/>
      <c r="B2458" s="76"/>
      <c r="C2458" s="76"/>
      <c r="D2458" s="76"/>
      <c r="E2458" s="76"/>
      <c r="F2458" s="76"/>
      <c r="G2458" s="76"/>
      <c r="H2458" s="76"/>
      <c r="I2458" s="76"/>
      <c r="J2458" s="76"/>
      <c r="K2458" s="76"/>
      <c r="L2458" s="76"/>
      <c r="M2458" s="76"/>
      <c r="N2458" s="76"/>
      <c r="O2458" s="76"/>
      <c r="P2458" s="76"/>
      <c r="Q2458" s="76"/>
      <c r="V2458" s="76"/>
      <c r="W2458" s="76"/>
    </row>
    <row r="2459" spans="1:23" x14ac:dyDescent="0.25">
      <c r="A2459" s="76"/>
      <c r="B2459" s="76"/>
      <c r="C2459" s="76"/>
      <c r="D2459" s="76"/>
      <c r="E2459" s="76"/>
      <c r="F2459" s="76"/>
      <c r="G2459" s="76"/>
      <c r="H2459" s="76"/>
      <c r="I2459" s="76"/>
      <c r="J2459" s="76"/>
      <c r="K2459" s="76"/>
      <c r="L2459" s="76"/>
      <c r="M2459" s="76"/>
      <c r="N2459" s="76"/>
      <c r="O2459" s="76"/>
      <c r="P2459" s="76"/>
      <c r="Q2459" s="76"/>
      <c r="V2459" s="76"/>
      <c r="W2459" s="76"/>
    </row>
    <row r="2460" spans="1:23" x14ac:dyDescent="0.25">
      <c r="A2460" s="76"/>
      <c r="B2460" s="76"/>
      <c r="C2460" s="76"/>
      <c r="D2460" s="76"/>
      <c r="E2460" s="76"/>
      <c r="F2460" s="76"/>
      <c r="G2460" s="76"/>
      <c r="H2460" s="76"/>
      <c r="I2460" s="76"/>
      <c r="J2460" s="76"/>
      <c r="K2460" s="76"/>
      <c r="L2460" s="76"/>
      <c r="M2460" s="76"/>
      <c r="N2460" s="76"/>
      <c r="O2460" s="76"/>
      <c r="P2460" s="76"/>
      <c r="Q2460" s="76"/>
      <c r="V2460" s="76"/>
      <c r="W2460" s="76"/>
    </row>
    <row r="2461" spans="1:23" x14ac:dyDescent="0.25">
      <c r="A2461" s="76"/>
      <c r="B2461" s="76"/>
      <c r="C2461" s="76"/>
      <c r="D2461" s="76"/>
      <c r="E2461" s="76"/>
      <c r="F2461" s="76"/>
      <c r="G2461" s="76"/>
      <c r="H2461" s="76"/>
      <c r="I2461" s="76"/>
      <c r="J2461" s="76"/>
      <c r="K2461" s="76"/>
      <c r="L2461" s="76"/>
      <c r="M2461" s="76"/>
      <c r="N2461" s="76"/>
      <c r="O2461" s="76"/>
      <c r="P2461" s="76"/>
      <c r="Q2461" s="76"/>
      <c r="V2461" s="76"/>
      <c r="W2461" s="76"/>
    </row>
    <row r="2462" spans="1:23" x14ac:dyDescent="0.25">
      <c r="A2462" s="76"/>
      <c r="B2462" s="76"/>
      <c r="C2462" s="76"/>
      <c r="D2462" s="76"/>
      <c r="E2462" s="76"/>
      <c r="F2462" s="76"/>
      <c r="G2462" s="76"/>
      <c r="H2462" s="76"/>
      <c r="I2462" s="76"/>
      <c r="J2462" s="76"/>
      <c r="K2462" s="76"/>
      <c r="L2462" s="76"/>
      <c r="M2462" s="76"/>
      <c r="N2462" s="76"/>
      <c r="O2462" s="76"/>
      <c r="P2462" s="76"/>
      <c r="Q2462" s="76"/>
      <c r="V2462" s="76"/>
      <c r="W2462" s="76"/>
    </row>
    <row r="2463" spans="1:23" x14ac:dyDescent="0.25">
      <c r="A2463" s="76"/>
      <c r="B2463" s="76"/>
      <c r="C2463" s="76"/>
      <c r="D2463" s="76"/>
      <c r="E2463" s="76"/>
      <c r="F2463" s="76"/>
      <c r="G2463" s="76"/>
      <c r="H2463" s="76"/>
      <c r="I2463" s="76"/>
      <c r="J2463" s="76"/>
      <c r="K2463" s="76"/>
      <c r="L2463" s="76"/>
      <c r="M2463" s="76"/>
      <c r="N2463" s="76"/>
      <c r="O2463" s="76"/>
      <c r="P2463" s="76"/>
      <c r="Q2463" s="76"/>
      <c r="V2463" s="76"/>
      <c r="W2463" s="76"/>
    </row>
    <row r="2464" spans="1:23" x14ac:dyDescent="0.25">
      <c r="A2464" s="76"/>
      <c r="B2464" s="76"/>
      <c r="C2464" s="76"/>
      <c r="D2464" s="76"/>
      <c r="E2464" s="76"/>
      <c r="F2464" s="76"/>
      <c r="G2464" s="76"/>
      <c r="H2464" s="76"/>
      <c r="I2464" s="76"/>
      <c r="J2464" s="76"/>
      <c r="K2464" s="76"/>
      <c r="L2464" s="76"/>
      <c r="M2464" s="76"/>
      <c r="N2464" s="76"/>
      <c r="O2464" s="76"/>
      <c r="P2464" s="76"/>
      <c r="Q2464" s="76"/>
      <c r="V2464" s="76"/>
      <c r="W2464" s="76"/>
    </row>
    <row r="2465" spans="1:23" x14ac:dyDescent="0.25">
      <c r="A2465" s="76"/>
      <c r="B2465" s="76"/>
      <c r="C2465" s="76"/>
      <c r="D2465" s="76"/>
      <c r="E2465" s="76"/>
      <c r="F2465" s="76"/>
      <c r="G2465" s="76"/>
      <c r="H2465" s="76"/>
      <c r="I2465" s="76"/>
      <c r="J2465" s="76"/>
      <c r="K2465" s="76"/>
      <c r="L2465" s="76"/>
      <c r="M2465" s="76"/>
      <c r="N2465" s="76"/>
      <c r="O2465" s="76"/>
      <c r="P2465" s="76"/>
      <c r="Q2465" s="76"/>
      <c r="V2465" s="76"/>
      <c r="W2465" s="76"/>
    </row>
    <row r="2466" spans="1:23" x14ac:dyDescent="0.25">
      <c r="A2466" s="76"/>
      <c r="B2466" s="76"/>
      <c r="C2466" s="76"/>
      <c r="D2466" s="76"/>
      <c r="E2466" s="76"/>
      <c r="F2466" s="76"/>
      <c r="G2466" s="76"/>
      <c r="H2466" s="76"/>
      <c r="I2466" s="76"/>
      <c r="J2466" s="76"/>
      <c r="K2466" s="76"/>
      <c r="L2466" s="76"/>
      <c r="M2466" s="76"/>
      <c r="N2466" s="76"/>
      <c r="O2466" s="76"/>
      <c r="P2466" s="76"/>
      <c r="Q2466" s="76"/>
      <c r="V2466" s="76"/>
      <c r="W2466" s="76"/>
    </row>
    <row r="2467" spans="1:23" x14ac:dyDescent="0.25">
      <c r="A2467" s="76"/>
      <c r="B2467" s="76"/>
      <c r="C2467" s="76"/>
      <c r="D2467" s="76"/>
      <c r="E2467" s="76"/>
      <c r="F2467" s="76"/>
      <c r="G2467" s="76"/>
      <c r="H2467" s="76"/>
      <c r="I2467" s="76"/>
      <c r="J2467" s="76"/>
      <c r="K2467" s="76"/>
      <c r="L2467" s="76"/>
      <c r="M2467" s="76"/>
      <c r="N2467" s="76"/>
      <c r="O2467" s="76"/>
      <c r="P2467" s="76"/>
      <c r="Q2467" s="76"/>
      <c r="V2467" s="76"/>
      <c r="W2467" s="76"/>
    </row>
    <row r="2468" spans="1:23" x14ac:dyDescent="0.25">
      <c r="A2468" s="76"/>
      <c r="B2468" s="76"/>
      <c r="C2468" s="76"/>
      <c r="D2468" s="76"/>
      <c r="E2468" s="76"/>
      <c r="F2468" s="76"/>
      <c r="G2468" s="76"/>
      <c r="H2468" s="76"/>
      <c r="I2468" s="76"/>
      <c r="J2468" s="76"/>
      <c r="K2468" s="76"/>
      <c r="L2468" s="76"/>
      <c r="M2468" s="76"/>
      <c r="N2468" s="76"/>
      <c r="O2468" s="76"/>
      <c r="P2468" s="76"/>
      <c r="Q2468" s="76"/>
      <c r="V2468" s="76"/>
      <c r="W2468" s="76"/>
    </row>
    <row r="2469" spans="1:23" x14ac:dyDescent="0.25">
      <c r="A2469" s="76"/>
      <c r="B2469" s="76"/>
      <c r="C2469" s="76"/>
      <c r="D2469" s="76"/>
      <c r="E2469" s="76"/>
      <c r="F2469" s="76"/>
      <c r="G2469" s="76"/>
      <c r="H2469" s="76"/>
      <c r="I2469" s="76"/>
      <c r="J2469" s="76"/>
      <c r="K2469" s="76"/>
      <c r="L2469" s="76"/>
      <c r="M2469" s="76"/>
      <c r="N2469" s="76"/>
      <c r="O2469" s="76"/>
      <c r="P2469" s="76"/>
      <c r="Q2469" s="76"/>
      <c r="V2469" s="76"/>
      <c r="W2469" s="76"/>
    </row>
    <row r="2470" spans="1:23" x14ac:dyDescent="0.25">
      <c r="A2470" s="76"/>
      <c r="B2470" s="76"/>
      <c r="C2470" s="76"/>
      <c r="D2470" s="76"/>
      <c r="E2470" s="76"/>
      <c r="F2470" s="76"/>
      <c r="G2470" s="76"/>
      <c r="H2470" s="76"/>
      <c r="I2470" s="76"/>
      <c r="J2470" s="76"/>
      <c r="K2470" s="76"/>
      <c r="L2470" s="76"/>
      <c r="M2470" s="76"/>
      <c r="N2470" s="76"/>
      <c r="O2470" s="76"/>
      <c r="P2470" s="76"/>
      <c r="Q2470" s="76"/>
      <c r="V2470" s="76"/>
      <c r="W2470" s="76"/>
    </row>
    <row r="2471" spans="1:23" x14ac:dyDescent="0.25">
      <c r="A2471" s="76"/>
      <c r="B2471" s="76"/>
      <c r="C2471" s="76"/>
      <c r="D2471" s="76"/>
      <c r="E2471" s="76"/>
      <c r="F2471" s="76"/>
      <c r="G2471" s="76"/>
      <c r="H2471" s="76"/>
      <c r="I2471" s="76"/>
      <c r="J2471" s="76"/>
      <c r="K2471" s="76"/>
      <c r="L2471" s="76"/>
      <c r="M2471" s="76"/>
      <c r="N2471" s="76"/>
      <c r="O2471" s="76"/>
      <c r="P2471" s="76"/>
      <c r="Q2471" s="76"/>
      <c r="V2471" s="76"/>
      <c r="W2471" s="76"/>
    </row>
    <row r="2472" spans="1:23" x14ac:dyDescent="0.25">
      <c r="A2472" s="76"/>
      <c r="B2472" s="76"/>
      <c r="C2472" s="76"/>
      <c r="D2472" s="76"/>
      <c r="E2472" s="76"/>
      <c r="F2472" s="76"/>
      <c r="G2472" s="76"/>
      <c r="H2472" s="76"/>
      <c r="I2472" s="76"/>
      <c r="J2472" s="76"/>
      <c r="K2472" s="76"/>
      <c r="L2472" s="76"/>
      <c r="M2472" s="76"/>
      <c r="N2472" s="76"/>
      <c r="O2472" s="76"/>
      <c r="P2472" s="76"/>
      <c r="Q2472" s="76"/>
      <c r="V2472" s="76"/>
      <c r="W2472" s="76"/>
    </row>
    <row r="2473" spans="1:23" x14ac:dyDescent="0.25">
      <c r="A2473" s="76"/>
      <c r="B2473" s="76"/>
      <c r="C2473" s="76"/>
      <c r="D2473" s="76"/>
      <c r="E2473" s="76"/>
      <c r="F2473" s="76"/>
      <c r="G2473" s="76"/>
      <c r="H2473" s="76"/>
      <c r="I2473" s="76"/>
      <c r="J2473" s="76"/>
      <c r="K2473" s="76"/>
      <c r="L2473" s="76"/>
      <c r="M2473" s="76"/>
      <c r="N2473" s="76"/>
      <c r="O2473" s="76"/>
      <c r="P2473" s="76"/>
      <c r="Q2473" s="76"/>
      <c r="V2473" s="76"/>
      <c r="W2473" s="76"/>
    </row>
    <row r="2474" spans="1:23" x14ac:dyDescent="0.25">
      <c r="A2474" s="76"/>
      <c r="B2474" s="76"/>
      <c r="C2474" s="76"/>
      <c r="D2474" s="76"/>
      <c r="E2474" s="76"/>
      <c r="F2474" s="76"/>
      <c r="G2474" s="76"/>
      <c r="H2474" s="76"/>
      <c r="I2474" s="76"/>
      <c r="J2474" s="76"/>
      <c r="K2474" s="76"/>
      <c r="L2474" s="76"/>
      <c r="M2474" s="76"/>
      <c r="N2474" s="76"/>
      <c r="O2474" s="76"/>
      <c r="P2474" s="76"/>
      <c r="Q2474" s="76"/>
      <c r="V2474" s="76"/>
      <c r="W2474" s="76"/>
    </row>
    <row r="2475" spans="1:23" x14ac:dyDescent="0.25">
      <c r="A2475" s="76"/>
      <c r="B2475" s="76"/>
      <c r="C2475" s="76"/>
      <c r="D2475" s="76"/>
      <c r="E2475" s="76"/>
      <c r="F2475" s="76"/>
      <c r="G2475" s="76"/>
      <c r="H2475" s="76"/>
      <c r="I2475" s="76"/>
      <c r="J2475" s="76"/>
      <c r="K2475" s="76"/>
      <c r="L2475" s="76"/>
      <c r="M2475" s="76"/>
      <c r="N2475" s="76"/>
      <c r="O2475" s="76"/>
      <c r="P2475" s="76"/>
      <c r="Q2475" s="76"/>
      <c r="V2475" s="76"/>
      <c r="W2475" s="76"/>
    </row>
    <row r="2476" spans="1:23" x14ac:dyDescent="0.25">
      <c r="A2476" s="76"/>
      <c r="B2476" s="76"/>
      <c r="C2476" s="76"/>
      <c r="D2476" s="76"/>
      <c r="E2476" s="76"/>
      <c r="F2476" s="76"/>
      <c r="G2476" s="76"/>
      <c r="H2476" s="76"/>
      <c r="I2476" s="76"/>
      <c r="J2476" s="76"/>
      <c r="K2476" s="76"/>
      <c r="L2476" s="76"/>
      <c r="M2476" s="76"/>
      <c r="N2476" s="76"/>
      <c r="O2476" s="76"/>
      <c r="P2476" s="76"/>
      <c r="Q2476" s="76"/>
      <c r="V2476" s="76"/>
      <c r="W2476" s="76"/>
    </row>
    <row r="2477" spans="1:23" x14ac:dyDescent="0.25">
      <c r="A2477" s="76"/>
      <c r="B2477" s="76"/>
      <c r="C2477" s="76"/>
      <c r="D2477" s="76"/>
      <c r="E2477" s="76"/>
      <c r="F2477" s="76"/>
      <c r="G2477" s="76"/>
      <c r="H2477" s="76"/>
      <c r="I2477" s="76"/>
      <c r="J2477" s="76"/>
      <c r="K2477" s="76"/>
      <c r="L2477" s="76"/>
      <c r="M2477" s="76"/>
      <c r="N2477" s="76"/>
      <c r="O2477" s="76"/>
      <c r="P2477" s="76"/>
      <c r="Q2477" s="76"/>
      <c r="V2477" s="76"/>
      <c r="W2477" s="76"/>
    </row>
    <row r="2478" spans="1:23" x14ac:dyDescent="0.25">
      <c r="A2478" s="76"/>
      <c r="B2478" s="76"/>
      <c r="C2478" s="76"/>
      <c r="D2478" s="76"/>
      <c r="E2478" s="76"/>
      <c r="F2478" s="76"/>
      <c r="G2478" s="76"/>
      <c r="H2478" s="76"/>
      <c r="I2478" s="76"/>
      <c r="J2478" s="76"/>
      <c r="K2478" s="76"/>
      <c r="L2478" s="76"/>
      <c r="M2478" s="76"/>
      <c r="N2478" s="76"/>
      <c r="O2478" s="76"/>
      <c r="P2478" s="76"/>
      <c r="Q2478" s="76"/>
      <c r="V2478" s="76"/>
      <c r="W2478" s="76"/>
    </row>
    <row r="2479" spans="1:23" x14ac:dyDescent="0.25">
      <c r="A2479" s="76"/>
      <c r="B2479" s="76"/>
      <c r="C2479" s="76"/>
      <c r="D2479" s="76"/>
      <c r="E2479" s="76"/>
      <c r="F2479" s="76"/>
      <c r="G2479" s="76"/>
      <c r="H2479" s="76"/>
      <c r="I2479" s="76"/>
      <c r="J2479" s="76"/>
      <c r="K2479" s="76"/>
      <c r="L2479" s="76"/>
      <c r="M2479" s="76"/>
      <c r="N2479" s="76"/>
      <c r="O2479" s="76"/>
      <c r="P2479" s="76"/>
      <c r="Q2479" s="76"/>
      <c r="V2479" s="76"/>
      <c r="W2479" s="76"/>
    </row>
    <row r="2480" spans="1:23" x14ac:dyDescent="0.25">
      <c r="A2480" s="76"/>
      <c r="B2480" s="76"/>
      <c r="C2480" s="76"/>
      <c r="D2480" s="76"/>
      <c r="E2480" s="76"/>
      <c r="F2480" s="76"/>
      <c r="G2480" s="76"/>
      <c r="H2480" s="76"/>
      <c r="I2480" s="76"/>
      <c r="J2480" s="76"/>
      <c r="K2480" s="76"/>
      <c r="L2480" s="76"/>
      <c r="M2480" s="76"/>
      <c r="N2480" s="76"/>
      <c r="O2480" s="76"/>
      <c r="P2480" s="76"/>
      <c r="Q2480" s="76"/>
      <c r="V2480" s="76"/>
      <c r="W2480" s="76"/>
    </row>
    <row r="2481" spans="1:23" x14ac:dyDescent="0.25">
      <c r="A2481" s="76"/>
      <c r="B2481" s="76"/>
      <c r="C2481" s="76"/>
      <c r="D2481" s="76"/>
      <c r="E2481" s="76"/>
      <c r="F2481" s="76"/>
      <c r="G2481" s="76"/>
      <c r="H2481" s="76"/>
      <c r="I2481" s="76"/>
      <c r="J2481" s="76"/>
      <c r="K2481" s="76"/>
      <c r="L2481" s="76"/>
      <c r="M2481" s="76"/>
      <c r="N2481" s="76"/>
      <c r="O2481" s="76"/>
      <c r="P2481" s="76"/>
      <c r="Q2481" s="76"/>
      <c r="V2481" s="76"/>
      <c r="W2481" s="76"/>
    </row>
    <row r="2482" spans="1:23" x14ac:dyDescent="0.25">
      <c r="A2482" s="76"/>
      <c r="B2482" s="76"/>
      <c r="C2482" s="76"/>
      <c r="D2482" s="76"/>
      <c r="E2482" s="76"/>
      <c r="F2482" s="76"/>
      <c r="G2482" s="76"/>
      <c r="H2482" s="76"/>
      <c r="I2482" s="76"/>
      <c r="J2482" s="76"/>
      <c r="K2482" s="76"/>
      <c r="L2482" s="76"/>
      <c r="M2482" s="76"/>
      <c r="N2482" s="76"/>
      <c r="O2482" s="76"/>
      <c r="P2482" s="76"/>
      <c r="Q2482" s="76"/>
      <c r="V2482" s="76"/>
      <c r="W2482" s="76"/>
    </row>
    <row r="2483" spans="1:23" x14ac:dyDescent="0.25">
      <c r="A2483" s="76"/>
      <c r="B2483" s="76"/>
      <c r="C2483" s="76"/>
      <c r="D2483" s="76"/>
      <c r="E2483" s="76"/>
      <c r="F2483" s="76"/>
      <c r="G2483" s="76"/>
      <c r="H2483" s="76"/>
      <c r="I2483" s="76"/>
      <c r="J2483" s="76"/>
      <c r="K2483" s="76"/>
      <c r="L2483" s="76"/>
      <c r="M2483" s="76"/>
      <c r="N2483" s="76"/>
      <c r="O2483" s="76"/>
      <c r="P2483" s="76"/>
      <c r="Q2483" s="76"/>
      <c r="V2483" s="76"/>
      <c r="W2483" s="76"/>
    </row>
    <row r="2484" spans="1:23" x14ac:dyDescent="0.25">
      <c r="A2484" s="76"/>
      <c r="B2484" s="76"/>
      <c r="C2484" s="76"/>
      <c r="D2484" s="76"/>
      <c r="E2484" s="76"/>
      <c r="F2484" s="76"/>
      <c r="G2484" s="76"/>
      <c r="H2484" s="76"/>
      <c r="I2484" s="76"/>
      <c r="J2484" s="76"/>
      <c r="K2484" s="76"/>
      <c r="L2484" s="76"/>
      <c r="M2484" s="76"/>
      <c r="N2484" s="76"/>
      <c r="O2484" s="76"/>
      <c r="P2484" s="76"/>
      <c r="Q2484" s="76"/>
      <c r="V2484" s="76"/>
      <c r="W2484" s="76"/>
    </row>
    <row r="2485" spans="1:23" x14ac:dyDescent="0.25">
      <c r="A2485" s="76"/>
      <c r="B2485" s="76"/>
      <c r="C2485" s="76"/>
      <c r="D2485" s="76"/>
      <c r="E2485" s="76"/>
      <c r="F2485" s="76"/>
      <c r="G2485" s="76"/>
      <c r="H2485" s="76"/>
      <c r="I2485" s="76"/>
      <c r="J2485" s="76"/>
      <c r="K2485" s="76"/>
      <c r="L2485" s="76"/>
      <c r="M2485" s="76"/>
      <c r="N2485" s="76"/>
      <c r="O2485" s="76"/>
      <c r="P2485" s="76"/>
      <c r="Q2485" s="76"/>
      <c r="V2485" s="76"/>
      <c r="W2485" s="76"/>
    </row>
    <row r="2486" spans="1:23" x14ac:dyDescent="0.25">
      <c r="A2486" s="76"/>
      <c r="B2486" s="76"/>
      <c r="C2486" s="76"/>
      <c r="D2486" s="76"/>
      <c r="E2486" s="76"/>
      <c r="F2486" s="76"/>
      <c r="G2486" s="76"/>
      <c r="H2486" s="76"/>
      <c r="I2486" s="76"/>
      <c r="J2486" s="76"/>
      <c r="K2486" s="76"/>
      <c r="L2486" s="76"/>
      <c r="M2486" s="76"/>
      <c r="N2486" s="76"/>
      <c r="O2486" s="76"/>
      <c r="P2486" s="76"/>
      <c r="Q2486" s="76"/>
      <c r="V2486" s="76"/>
      <c r="W2486" s="76"/>
    </row>
    <row r="2487" spans="1:23" x14ac:dyDescent="0.25">
      <c r="A2487" s="76"/>
      <c r="B2487" s="76"/>
      <c r="C2487" s="76"/>
      <c r="D2487" s="76"/>
      <c r="E2487" s="76"/>
      <c r="F2487" s="76"/>
      <c r="G2487" s="76"/>
      <c r="H2487" s="76"/>
      <c r="I2487" s="76"/>
      <c r="J2487" s="76"/>
      <c r="K2487" s="76"/>
      <c r="L2487" s="76"/>
      <c r="M2487" s="76"/>
      <c r="N2487" s="76"/>
      <c r="O2487" s="76"/>
      <c r="P2487" s="76"/>
      <c r="Q2487" s="76"/>
      <c r="V2487" s="76"/>
      <c r="W2487" s="76"/>
    </row>
    <row r="2488" spans="1:23" x14ac:dyDescent="0.25">
      <c r="A2488" s="76"/>
      <c r="B2488" s="76"/>
      <c r="C2488" s="76"/>
      <c r="D2488" s="76"/>
      <c r="E2488" s="76"/>
      <c r="F2488" s="76"/>
      <c r="G2488" s="76"/>
      <c r="H2488" s="76"/>
      <c r="I2488" s="76"/>
      <c r="J2488" s="76"/>
      <c r="K2488" s="76"/>
      <c r="L2488" s="76"/>
      <c r="M2488" s="76"/>
      <c r="N2488" s="76"/>
      <c r="O2488" s="76"/>
      <c r="P2488" s="76"/>
      <c r="Q2488" s="76"/>
      <c r="V2488" s="76"/>
      <c r="W2488" s="76"/>
    </row>
    <row r="2489" spans="1:23" x14ac:dyDescent="0.25">
      <c r="A2489" s="76"/>
      <c r="B2489" s="76"/>
      <c r="C2489" s="76"/>
      <c r="D2489" s="76"/>
      <c r="E2489" s="76"/>
      <c r="F2489" s="76"/>
      <c r="G2489" s="76"/>
      <c r="H2489" s="76"/>
      <c r="I2489" s="76"/>
      <c r="J2489" s="76"/>
      <c r="K2489" s="76"/>
      <c r="L2489" s="76"/>
      <c r="M2489" s="76"/>
      <c r="N2489" s="76"/>
      <c r="O2489" s="76"/>
      <c r="P2489" s="76"/>
      <c r="Q2489" s="76"/>
      <c r="V2489" s="76"/>
      <c r="W2489" s="76"/>
    </row>
    <row r="2490" spans="1:23" x14ac:dyDescent="0.25">
      <c r="A2490" s="76"/>
      <c r="B2490" s="76"/>
      <c r="C2490" s="76"/>
      <c r="D2490" s="76"/>
      <c r="E2490" s="76"/>
      <c r="F2490" s="76"/>
      <c r="G2490" s="76"/>
      <c r="H2490" s="76"/>
      <c r="I2490" s="76"/>
      <c r="J2490" s="76"/>
      <c r="K2490" s="76"/>
      <c r="L2490" s="76"/>
      <c r="M2490" s="76"/>
      <c r="N2490" s="76"/>
      <c r="O2490" s="76"/>
      <c r="P2490" s="76"/>
      <c r="Q2490" s="76"/>
      <c r="V2490" s="76"/>
      <c r="W2490" s="76"/>
    </row>
    <row r="2491" spans="1:23" x14ac:dyDescent="0.25">
      <c r="A2491" s="76"/>
      <c r="B2491" s="76"/>
      <c r="C2491" s="76"/>
      <c r="D2491" s="76"/>
      <c r="E2491" s="76"/>
      <c r="F2491" s="76"/>
      <c r="G2491" s="76"/>
      <c r="H2491" s="76"/>
      <c r="I2491" s="76"/>
      <c r="J2491" s="76"/>
      <c r="K2491" s="76"/>
      <c r="L2491" s="76"/>
      <c r="M2491" s="76"/>
      <c r="N2491" s="76"/>
      <c r="O2491" s="76"/>
      <c r="P2491" s="76"/>
      <c r="Q2491" s="76"/>
      <c r="V2491" s="76"/>
      <c r="W2491" s="76"/>
    </row>
    <row r="2492" spans="1:23" x14ac:dyDescent="0.25">
      <c r="A2492" s="76"/>
      <c r="B2492" s="76"/>
      <c r="C2492" s="76"/>
      <c r="D2492" s="76"/>
      <c r="E2492" s="76"/>
      <c r="F2492" s="76"/>
      <c r="G2492" s="76"/>
      <c r="H2492" s="76"/>
      <c r="I2492" s="76"/>
      <c r="J2492" s="76"/>
      <c r="K2492" s="76"/>
      <c r="L2492" s="76"/>
      <c r="M2492" s="76"/>
      <c r="N2492" s="76"/>
      <c r="O2492" s="76"/>
      <c r="P2492" s="76"/>
      <c r="Q2492" s="76"/>
      <c r="V2492" s="76"/>
      <c r="W2492" s="76"/>
    </row>
    <row r="2493" spans="1:23" x14ac:dyDescent="0.25">
      <c r="A2493" s="76"/>
      <c r="B2493" s="76"/>
      <c r="C2493" s="76"/>
      <c r="D2493" s="76"/>
      <c r="E2493" s="76"/>
      <c r="F2493" s="76"/>
      <c r="G2493" s="76"/>
      <c r="H2493" s="76"/>
      <c r="I2493" s="76"/>
      <c r="J2493" s="76"/>
      <c r="K2493" s="76"/>
      <c r="L2493" s="76"/>
      <c r="M2493" s="76"/>
      <c r="N2493" s="76"/>
      <c r="O2493" s="76"/>
      <c r="P2493" s="76"/>
      <c r="Q2493" s="76"/>
      <c r="V2493" s="76"/>
      <c r="W2493" s="76"/>
    </row>
    <row r="2494" spans="1:23" x14ac:dyDescent="0.25">
      <c r="A2494" s="76"/>
      <c r="B2494" s="76"/>
      <c r="C2494" s="76"/>
      <c r="D2494" s="76"/>
      <c r="E2494" s="76"/>
      <c r="F2494" s="76"/>
      <c r="G2494" s="76"/>
      <c r="H2494" s="76"/>
      <c r="I2494" s="76"/>
      <c r="J2494" s="76"/>
      <c r="K2494" s="76"/>
      <c r="L2494" s="76"/>
      <c r="M2494" s="76"/>
      <c r="N2494" s="76"/>
      <c r="O2494" s="76"/>
      <c r="P2494" s="76"/>
      <c r="Q2494" s="76"/>
      <c r="V2494" s="76"/>
      <c r="W2494" s="76"/>
    </row>
    <row r="2495" spans="1:23" x14ac:dyDescent="0.25">
      <c r="A2495" s="76"/>
      <c r="B2495" s="76"/>
      <c r="C2495" s="76"/>
      <c r="D2495" s="76"/>
      <c r="E2495" s="76"/>
      <c r="F2495" s="76"/>
      <c r="G2495" s="76"/>
      <c r="H2495" s="76"/>
      <c r="I2495" s="76"/>
      <c r="J2495" s="76"/>
      <c r="K2495" s="76"/>
      <c r="L2495" s="76"/>
      <c r="M2495" s="76"/>
      <c r="N2495" s="76"/>
      <c r="O2495" s="76"/>
      <c r="P2495" s="76"/>
      <c r="Q2495" s="76"/>
      <c r="V2495" s="76"/>
      <c r="W2495" s="76"/>
    </row>
    <row r="2496" spans="1:23" x14ac:dyDescent="0.25">
      <c r="A2496" s="76"/>
      <c r="B2496" s="76"/>
      <c r="C2496" s="76"/>
      <c r="D2496" s="76"/>
      <c r="E2496" s="76"/>
      <c r="F2496" s="76"/>
      <c r="G2496" s="76"/>
      <c r="H2496" s="76"/>
      <c r="I2496" s="76"/>
      <c r="J2496" s="76"/>
      <c r="K2496" s="76"/>
      <c r="L2496" s="76"/>
      <c r="M2496" s="76"/>
      <c r="N2496" s="76"/>
      <c r="O2496" s="76"/>
      <c r="P2496" s="76"/>
      <c r="Q2496" s="76"/>
      <c r="V2496" s="76"/>
      <c r="W2496" s="76"/>
    </row>
    <row r="2497" spans="1:23" x14ac:dyDescent="0.25">
      <c r="A2497" s="76"/>
      <c r="B2497" s="76"/>
      <c r="C2497" s="76"/>
      <c r="D2497" s="76"/>
      <c r="E2497" s="76"/>
      <c r="F2497" s="76"/>
      <c r="G2497" s="76"/>
      <c r="H2497" s="76"/>
      <c r="I2497" s="76"/>
      <c r="J2497" s="76"/>
      <c r="K2497" s="76"/>
      <c r="L2497" s="76"/>
      <c r="M2497" s="76"/>
      <c r="N2497" s="76"/>
      <c r="O2497" s="76"/>
      <c r="P2497" s="76"/>
      <c r="Q2497" s="76"/>
      <c r="V2497" s="76"/>
      <c r="W2497" s="76"/>
    </row>
    <row r="2498" spans="1:23" x14ac:dyDescent="0.25">
      <c r="A2498" s="76"/>
      <c r="B2498" s="76"/>
      <c r="C2498" s="76"/>
      <c r="D2498" s="76"/>
      <c r="E2498" s="76"/>
      <c r="F2498" s="76"/>
      <c r="G2498" s="76"/>
      <c r="H2498" s="76"/>
      <c r="I2498" s="76"/>
      <c r="J2498" s="76"/>
      <c r="K2498" s="76"/>
      <c r="L2498" s="76"/>
      <c r="M2498" s="76"/>
      <c r="N2498" s="76"/>
      <c r="O2498" s="76"/>
      <c r="P2498" s="76"/>
      <c r="Q2498" s="76"/>
      <c r="V2498" s="76"/>
      <c r="W2498" s="76"/>
    </row>
    <row r="2499" spans="1:23" x14ac:dyDescent="0.25">
      <c r="A2499" s="76"/>
      <c r="B2499" s="76"/>
      <c r="C2499" s="76"/>
      <c r="D2499" s="76"/>
      <c r="E2499" s="76"/>
      <c r="F2499" s="76"/>
      <c r="G2499" s="76"/>
      <c r="H2499" s="76"/>
      <c r="I2499" s="76"/>
      <c r="J2499" s="76"/>
      <c r="K2499" s="76"/>
      <c r="L2499" s="76"/>
      <c r="M2499" s="76"/>
      <c r="N2499" s="76"/>
      <c r="O2499" s="76"/>
      <c r="P2499" s="76"/>
      <c r="Q2499" s="76"/>
      <c r="V2499" s="76"/>
      <c r="W2499" s="76"/>
    </row>
    <row r="2500" spans="1:23" x14ac:dyDescent="0.25">
      <c r="A2500" s="76"/>
      <c r="B2500" s="76"/>
      <c r="C2500" s="76"/>
      <c r="D2500" s="76"/>
      <c r="E2500" s="76"/>
      <c r="F2500" s="76"/>
      <c r="G2500" s="76"/>
      <c r="H2500" s="76"/>
      <c r="I2500" s="76"/>
      <c r="J2500" s="76"/>
      <c r="K2500" s="76"/>
      <c r="L2500" s="76"/>
      <c r="M2500" s="76"/>
      <c r="N2500" s="76"/>
      <c r="O2500" s="76"/>
      <c r="P2500" s="76"/>
      <c r="Q2500" s="76"/>
      <c r="V2500" s="76"/>
      <c r="W2500" s="76"/>
    </row>
    <row r="2501" spans="1:23" x14ac:dyDescent="0.25">
      <c r="A2501" s="76"/>
      <c r="B2501" s="76"/>
      <c r="C2501" s="76"/>
      <c r="D2501" s="76"/>
      <c r="E2501" s="76"/>
      <c r="F2501" s="76"/>
      <c r="G2501" s="76"/>
      <c r="H2501" s="76"/>
      <c r="I2501" s="76"/>
      <c r="J2501" s="76"/>
      <c r="K2501" s="76"/>
      <c r="L2501" s="76"/>
      <c r="M2501" s="76"/>
      <c r="N2501" s="76"/>
      <c r="O2501" s="76"/>
      <c r="P2501" s="76"/>
      <c r="Q2501" s="76"/>
      <c r="V2501" s="76"/>
      <c r="W2501" s="76"/>
    </row>
    <row r="2502" spans="1:23" x14ac:dyDescent="0.25">
      <c r="A2502" s="76"/>
      <c r="B2502" s="76"/>
      <c r="C2502" s="76"/>
      <c r="D2502" s="76"/>
      <c r="E2502" s="76"/>
      <c r="F2502" s="76"/>
      <c r="G2502" s="76"/>
      <c r="H2502" s="76"/>
      <c r="I2502" s="76"/>
      <c r="J2502" s="76"/>
      <c r="K2502" s="76"/>
      <c r="L2502" s="76"/>
      <c r="M2502" s="76"/>
      <c r="N2502" s="76"/>
      <c r="O2502" s="76"/>
      <c r="P2502" s="76"/>
      <c r="Q2502" s="76"/>
      <c r="V2502" s="76"/>
      <c r="W2502" s="76"/>
    </row>
    <row r="2503" spans="1:23" x14ac:dyDescent="0.25">
      <c r="A2503" s="76"/>
      <c r="B2503" s="76"/>
      <c r="C2503" s="76"/>
      <c r="D2503" s="76"/>
      <c r="E2503" s="76"/>
      <c r="F2503" s="76"/>
      <c r="G2503" s="76"/>
      <c r="H2503" s="76"/>
      <c r="I2503" s="76"/>
      <c r="J2503" s="76"/>
      <c r="K2503" s="76"/>
      <c r="L2503" s="76"/>
      <c r="M2503" s="76"/>
      <c r="N2503" s="76"/>
      <c r="O2503" s="76"/>
      <c r="P2503" s="76"/>
      <c r="Q2503" s="76"/>
      <c r="V2503" s="76"/>
      <c r="W2503" s="76"/>
    </row>
    <row r="2504" spans="1:23" x14ac:dyDescent="0.25">
      <c r="A2504" s="76"/>
      <c r="B2504" s="76"/>
      <c r="C2504" s="76"/>
      <c r="D2504" s="76"/>
      <c r="E2504" s="76"/>
      <c r="F2504" s="76"/>
      <c r="G2504" s="76"/>
      <c r="H2504" s="76"/>
      <c r="I2504" s="76"/>
      <c r="J2504" s="76"/>
      <c r="K2504" s="76"/>
      <c r="L2504" s="76"/>
      <c r="M2504" s="76"/>
      <c r="N2504" s="76"/>
      <c r="O2504" s="76"/>
      <c r="P2504" s="76"/>
      <c r="Q2504" s="76"/>
      <c r="V2504" s="76"/>
      <c r="W2504" s="76"/>
    </row>
    <row r="2505" spans="1:23" x14ac:dyDescent="0.25">
      <c r="A2505" s="76"/>
      <c r="B2505" s="76"/>
      <c r="C2505" s="76"/>
      <c r="D2505" s="76"/>
      <c r="E2505" s="76"/>
      <c r="F2505" s="76"/>
      <c r="G2505" s="76"/>
      <c r="H2505" s="76"/>
      <c r="I2505" s="76"/>
      <c r="J2505" s="76"/>
      <c r="K2505" s="76"/>
      <c r="L2505" s="76"/>
      <c r="M2505" s="76"/>
      <c r="N2505" s="76"/>
      <c r="O2505" s="76"/>
      <c r="P2505" s="76"/>
      <c r="Q2505" s="76"/>
      <c r="V2505" s="76"/>
      <c r="W2505" s="76"/>
    </row>
    <row r="2506" spans="1:23" x14ac:dyDescent="0.25">
      <c r="A2506" s="76"/>
      <c r="B2506" s="76"/>
      <c r="C2506" s="76"/>
      <c r="D2506" s="76"/>
      <c r="E2506" s="76"/>
      <c r="F2506" s="76"/>
      <c r="G2506" s="76"/>
      <c r="H2506" s="76"/>
      <c r="I2506" s="76"/>
      <c r="J2506" s="76"/>
      <c r="K2506" s="76"/>
      <c r="L2506" s="76"/>
      <c r="M2506" s="76"/>
      <c r="N2506" s="76"/>
      <c r="O2506" s="76"/>
      <c r="P2506" s="76"/>
      <c r="Q2506" s="76"/>
      <c r="V2506" s="76"/>
      <c r="W2506" s="76"/>
    </row>
    <row r="2507" spans="1:23" x14ac:dyDescent="0.25">
      <c r="A2507" s="76"/>
      <c r="B2507" s="76"/>
      <c r="C2507" s="76"/>
      <c r="D2507" s="76"/>
      <c r="E2507" s="76"/>
      <c r="F2507" s="76"/>
      <c r="G2507" s="76"/>
      <c r="H2507" s="76"/>
      <c r="I2507" s="76"/>
      <c r="J2507" s="76"/>
      <c r="K2507" s="76"/>
      <c r="L2507" s="76"/>
      <c r="M2507" s="76"/>
      <c r="N2507" s="76"/>
      <c r="O2507" s="76"/>
      <c r="P2507" s="76"/>
      <c r="Q2507" s="76"/>
      <c r="V2507" s="76"/>
      <c r="W2507" s="76"/>
    </row>
    <row r="2508" spans="1:23" x14ac:dyDescent="0.25">
      <c r="A2508" s="76"/>
      <c r="B2508" s="76"/>
      <c r="C2508" s="76"/>
      <c r="D2508" s="76"/>
      <c r="E2508" s="76"/>
      <c r="F2508" s="76"/>
      <c r="G2508" s="76"/>
      <c r="H2508" s="76"/>
      <c r="I2508" s="76"/>
      <c r="J2508" s="76"/>
      <c r="K2508" s="76"/>
      <c r="L2508" s="76"/>
      <c r="M2508" s="76"/>
      <c r="N2508" s="76"/>
      <c r="O2508" s="76"/>
      <c r="P2508" s="76"/>
      <c r="Q2508" s="76"/>
      <c r="V2508" s="76"/>
      <c r="W2508" s="76"/>
    </row>
    <row r="2509" spans="1:23" x14ac:dyDescent="0.25">
      <c r="A2509" s="76"/>
      <c r="B2509" s="76"/>
      <c r="C2509" s="76"/>
      <c r="D2509" s="76"/>
      <c r="E2509" s="76"/>
      <c r="F2509" s="76"/>
      <c r="G2509" s="76"/>
      <c r="H2509" s="76"/>
      <c r="I2509" s="76"/>
      <c r="J2509" s="76"/>
      <c r="K2509" s="76"/>
      <c r="L2509" s="76"/>
      <c r="M2509" s="76"/>
      <c r="N2509" s="76"/>
      <c r="O2509" s="76"/>
      <c r="P2509" s="76"/>
      <c r="Q2509" s="76"/>
      <c r="V2509" s="76"/>
      <c r="W2509" s="76"/>
    </row>
    <row r="2510" spans="1:23" x14ac:dyDescent="0.25">
      <c r="A2510" s="76"/>
      <c r="B2510" s="76"/>
      <c r="C2510" s="76"/>
      <c r="D2510" s="76"/>
      <c r="E2510" s="76"/>
      <c r="F2510" s="76"/>
      <c r="G2510" s="76"/>
      <c r="H2510" s="76"/>
      <c r="I2510" s="76"/>
      <c r="J2510" s="76"/>
      <c r="K2510" s="76"/>
      <c r="L2510" s="76"/>
      <c r="M2510" s="76"/>
      <c r="N2510" s="76"/>
      <c r="O2510" s="76"/>
      <c r="P2510" s="76"/>
      <c r="Q2510" s="76"/>
      <c r="V2510" s="76"/>
      <c r="W2510" s="76"/>
    </row>
    <row r="2511" spans="1:23" x14ac:dyDescent="0.25">
      <c r="A2511" s="76"/>
      <c r="B2511" s="76"/>
      <c r="C2511" s="76"/>
      <c r="D2511" s="76"/>
      <c r="E2511" s="76"/>
      <c r="F2511" s="76"/>
      <c r="G2511" s="76"/>
      <c r="H2511" s="76"/>
      <c r="I2511" s="76"/>
      <c r="J2511" s="76"/>
      <c r="K2511" s="76"/>
      <c r="L2511" s="76"/>
      <c r="M2511" s="76"/>
      <c r="N2511" s="76"/>
      <c r="O2511" s="76"/>
      <c r="P2511" s="76"/>
      <c r="Q2511" s="76"/>
      <c r="V2511" s="76"/>
      <c r="W2511" s="76"/>
    </row>
    <row r="2512" spans="1:23" x14ac:dyDescent="0.25">
      <c r="A2512" s="76"/>
      <c r="B2512" s="76"/>
      <c r="C2512" s="76"/>
      <c r="D2512" s="76"/>
      <c r="E2512" s="76"/>
      <c r="F2512" s="76"/>
      <c r="G2512" s="76"/>
      <c r="H2512" s="76"/>
      <c r="I2512" s="76"/>
      <c r="J2512" s="76"/>
      <c r="K2512" s="76"/>
      <c r="L2512" s="76"/>
      <c r="M2512" s="76"/>
      <c r="N2512" s="76"/>
      <c r="O2512" s="76"/>
      <c r="P2512" s="76"/>
      <c r="Q2512" s="76"/>
      <c r="V2512" s="76"/>
      <c r="W2512" s="76"/>
    </row>
    <row r="2513" spans="1:23" x14ac:dyDescent="0.25">
      <c r="A2513" s="76"/>
      <c r="B2513" s="76"/>
      <c r="C2513" s="76"/>
      <c r="D2513" s="76"/>
      <c r="E2513" s="76"/>
      <c r="F2513" s="76"/>
      <c r="G2513" s="76"/>
      <c r="H2513" s="76"/>
      <c r="I2513" s="76"/>
      <c r="J2513" s="76"/>
      <c r="K2513" s="76"/>
      <c r="L2513" s="76"/>
      <c r="M2513" s="76"/>
      <c r="N2513" s="76"/>
      <c r="O2513" s="76"/>
      <c r="P2513" s="76"/>
      <c r="Q2513" s="76"/>
      <c r="V2513" s="76"/>
      <c r="W2513" s="76"/>
    </row>
    <row r="2514" spans="1:23" x14ac:dyDescent="0.25">
      <c r="A2514" s="76"/>
      <c r="B2514" s="76"/>
      <c r="C2514" s="76"/>
      <c r="D2514" s="76"/>
      <c r="E2514" s="76"/>
      <c r="F2514" s="76"/>
      <c r="G2514" s="76"/>
      <c r="H2514" s="76"/>
      <c r="I2514" s="76"/>
      <c r="J2514" s="76"/>
      <c r="K2514" s="76"/>
      <c r="L2514" s="76"/>
      <c r="M2514" s="76"/>
      <c r="N2514" s="76"/>
      <c r="O2514" s="76"/>
      <c r="P2514" s="76"/>
      <c r="Q2514" s="76"/>
      <c r="V2514" s="76"/>
      <c r="W2514" s="76"/>
    </row>
    <row r="2515" spans="1:23" x14ac:dyDescent="0.25">
      <c r="A2515" s="76"/>
      <c r="B2515" s="76"/>
      <c r="C2515" s="76"/>
      <c r="D2515" s="76"/>
      <c r="E2515" s="76"/>
      <c r="F2515" s="76"/>
      <c r="G2515" s="76"/>
      <c r="H2515" s="76"/>
      <c r="I2515" s="76"/>
      <c r="J2515" s="76"/>
      <c r="K2515" s="76"/>
      <c r="L2515" s="76"/>
      <c r="M2515" s="76"/>
      <c r="N2515" s="76"/>
      <c r="O2515" s="76"/>
      <c r="P2515" s="76"/>
      <c r="Q2515" s="76"/>
      <c r="V2515" s="76"/>
      <c r="W2515" s="76"/>
    </row>
    <row r="2516" spans="1:23" x14ac:dyDescent="0.25">
      <c r="A2516" s="76"/>
      <c r="B2516" s="76"/>
      <c r="C2516" s="76"/>
      <c r="D2516" s="76"/>
      <c r="E2516" s="76"/>
      <c r="F2516" s="76"/>
      <c r="G2516" s="76"/>
      <c r="H2516" s="76"/>
      <c r="I2516" s="76"/>
      <c r="J2516" s="76"/>
      <c r="K2516" s="76"/>
      <c r="L2516" s="76"/>
      <c r="M2516" s="76"/>
      <c r="N2516" s="76"/>
      <c r="O2516" s="76"/>
      <c r="P2516" s="76"/>
      <c r="Q2516" s="76"/>
      <c r="V2516" s="76"/>
      <c r="W2516" s="76"/>
    </row>
    <row r="2517" spans="1:23" x14ac:dyDescent="0.25">
      <c r="A2517" s="76"/>
      <c r="B2517" s="76"/>
      <c r="C2517" s="76"/>
      <c r="D2517" s="76"/>
      <c r="E2517" s="76"/>
      <c r="F2517" s="76"/>
      <c r="G2517" s="76"/>
      <c r="H2517" s="76"/>
      <c r="I2517" s="76"/>
      <c r="J2517" s="76"/>
      <c r="K2517" s="76"/>
      <c r="L2517" s="76"/>
      <c r="M2517" s="76"/>
      <c r="N2517" s="76"/>
      <c r="O2517" s="76"/>
      <c r="P2517" s="76"/>
      <c r="Q2517" s="76"/>
      <c r="V2517" s="76"/>
      <c r="W2517" s="76"/>
    </row>
    <row r="2518" spans="1:23" x14ac:dyDescent="0.25">
      <c r="A2518" s="76"/>
      <c r="B2518" s="76"/>
      <c r="C2518" s="76"/>
      <c r="D2518" s="76"/>
      <c r="E2518" s="76"/>
      <c r="F2518" s="76"/>
      <c r="G2518" s="76"/>
      <c r="H2518" s="76"/>
      <c r="I2518" s="76"/>
      <c r="J2518" s="76"/>
      <c r="K2518" s="76"/>
      <c r="L2518" s="76"/>
      <c r="M2518" s="76"/>
      <c r="N2518" s="76"/>
      <c r="O2518" s="76"/>
      <c r="P2518" s="76"/>
      <c r="Q2518" s="76"/>
      <c r="V2518" s="76"/>
      <c r="W2518" s="76"/>
    </row>
    <row r="2519" spans="1:23" x14ac:dyDescent="0.25">
      <c r="A2519" s="76"/>
      <c r="B2519" s="76"/>
      <c r="C2519" s="76"/>
      <c r="D2519" s="76"/>
      <c r="E2519" s="76"/>
      <c r="F2519" s="76"/>
      <c r="G2519" s="76"/>
      <c r="H2519" s="76"/>
      <c r="I2519" s="76"/>
      <c r="J2519" s="76"/>
      <c r="K2519" s="76"/>
      <c r="L2519" s="76"/>
      <c r="M2519" s="76"/>
      <c r="N2519" s="76"/>
      <c r="O2519" s="76"/>
      <c r="P2519" s="76"/>
      <c r="Q2519" s="76"/>
      <c r="V2519" s="76"/>
      <c r="W2519" s="76"/>
    </row>
    <row r="2520" spans="1:23" x14ac:dyDescent="0.25">
      <c r="A2520" s="76"/>
      <c r="B2520" s="76"/>
      <c r="C2520" s="76"/>
      <c r="D2520" s="76"/>
      <c r="E2520" s="76"/>
      <c r="F2520" s="76"/>
      <c r="G2520" s="76"/>
      <c r="H2520" s="76"/>
      <c r="I2520" s="76"/>
      <c r="J2520" s="76"/>
      <c r="K2520" s="76"/>
      <c r="L2520" s="76"/>
      <c r="M2520" s="76"/>
      <c r="N2520" s="76"/>
      <c r="O2520" s="76"/>
      <c r="P2520" s="76"/>
      <c r="Q2520" s="76"/>
      <c r="V2520" s="76"/>
      <c r="W2520" s="76"/>
    </row>
    <row r="2521" spans="1:23" x14ac:dyDescent="0.25">
      <c r="A2521" s="76"/>
      <c r="B2521" s="76"/>
      <c r="C2521" s="76"/>
      <c r="D2521" s="76"/>
      <c r="E2521" s="76"/>
      <c r="F2521" s="76"/>
      <c r="G2521" s="76"/>
      <c r="H2521" s="76"/>
      <c r="I2521" s="76"/>
      <c r="J2521" s="76"/>
      <c r="K2521" s="76"/>
      <c r="L2521" s="76"/>
      <c r="M2521" s="76"/>
      <c r="N2521" s="76"/>
      <c r="O2521" s="76"/>
      <c r="P2521" s="76"/>
      <c r="Q2521" s="76"/>
      <c r="V2521" s="76"/>
      <c r="W2521" s="76"/>
    </row>
    <row r="2522" spans="1:23" x14ac:dyDescent="0.25">
      <c r="A2522" s="76"/>
      <c r="B2522" s="76"/>
      <c r="C2522" s="76"/>
      <c r="D2522" s="76"/>
      <c r="E2522" s="76"/>
      <c r="F2522" s="76"/>
      <c r="G2522" s="76"/>
      <c r="H2522" s="76"/>
      <c r="I2522" s="76"/>
      <c r="J2522" s="76"/>
      <c r="K2522" s="76"/>
      <c r="L2522" s="76"/>
      <c r="M2522" s="76"/>
      <c r="N2522" s="76"/>
      <c r="O2522" s="76"/>
      <c r="P2522" s="76"/>
      <c r="Q2522" s="76"/>
      <c r="V2522" s="76"/>
      <c r="W2522" s="76"/>
    </row>
    <row r="2523" spans="1:23" x14ac:dyDescent="0.25">
      <c r="A2523" s="76"/>
      <c r="B2523" s="76"/>
      <c r="C2523" s="76"/>
      <c r="D2523" s="76"/>
      <c r="E2523" s="76"/>
      <c r="F2523" s="76"/>
      <c r="G2523" s="76"/>
      <c r="H2523" s="76"/>
      <c r="I2523" s="76"/>
      <c r="J2523" s="76"/>
      <c r="K2523" s="76"/>
      <c r="L2523" s="76"/>
      <c r="M2523" s="76"/>
      <c r="N2523" s="76"/>
      <c r="O2523" s="76"/>
      <c r="P2523" s="76"/>
      <c r="Q2523" s="76"/>
      <c r="V2523" s="76"/>
      <c r="W2523" s="76"/>
    </row>
    <row r="2524" spans="1:23" x14ac:dyDescent="0.25">
      <c r="A2524" s="76"/>
      <c r="B2524" s="76"/>
      <c r="C2524" s="76"/>
      <c r="D2524" s="76"/>
      <c r="E2524" s="76"/>
      <c r="F2524" s="76"/>
      <c r="G2524" s="76"/>
      <c r="H2524" s="76"/>
      <c r="I2524" s="76"/>
      <c r="J2524" s="76"/>
      <c r="K2524" s="76"/>
      <c r="L2524" s="76"/>
      <c r="M2524" s="76"/>
      <c r="N2524" s="76"/>
      <c r="O2524" s="76"/>
      <c r="P2524" s="76"/>
      <c r="Q2524" s="76"/>
      <c r="V2524" s="76"/>
      <c r="W2524" s="76"/>
    </row>
    <row r="2525" spans="1:23" x14ac:dyDescent="0.25">
      <c r="A2525" s="76"/>
      <c r="B2525" s="76"/>
      <c r="C2525" s="76"/>
      <c r="D2525" s="76"/>
      <c r="E2525" s="76"/>
      <c r="F2525" s="76"/>
      <c r="G2525" s="76"/>
      <c r="H2525" s="76"/>
      <c r="I2525" s="76"/>
      <c r="J2525" s="76"/>
      <c r="K2525" s="76"/>
      <c r="L2525" s="76"/>
      <c r="M2525" s="76"/>
      <c r="N2525" s="76"/>
      <c r="O2525" s="76"/>
      <c r="P2525" s="76"/>
      <c r="Q2525" s="76"/>
      <c r="V2525" s="76"/>
      <c r="W2525" s="76"/>
    </row>
    <row r="2526" spans="1:23" x14ac:dyDescent="0.25">
      <c r="A2526" s="76"/>
      <c r="B2526" s="76"/>
      <c r="C2526" s="76"/>
      <c r="D2526" s="76"/>
      <c r="E2526" s="76"/>
      <c r="F2526" s="76"/>
      <c r="G2526" s="76"/>
      <c r="H2526" s="76"/>
      <c r="I2526" s="76"/>
      <c r="J2526" s="76"/>
      <c r="K2526" s="76"/>
      <c r="L2526" s="76"/>
      <c r="M2526" s="76"/>
      <c r="N2526" s="76"/>
      <c r="O2526" s="76"/>
      <c r="P2526" s="76"/>
      <c r="Q2526" s="76"/>
      <c r="V2526" s="76"/>
      <c r="W2526" s="76"/>
    </row>
    <row r="2527" spans="1:23" x14ac:dyDescent="0.25">
      <c r="A2527" s="76"/>
      <c r="B2527" s="76"/>
      <c r="C2527" s="76"/>
      <c r="D2527" s="76"/>
      <c r="E2527" s="76"/>
      <c r="F2527" s="76"/>
      <c r="G2527" s="76"/>
      <c r="H2527" s="76"/>
      <c r="I2527" s="76"/>
      <c r="J2527" s="76"/>
      <c r="K2527" s="76"/>
      <c r="L2527" s="76"/>
      <c r="M2527" s="76"/>
      <c r="N2527" s="76"/>
      <c r="O2527" s="76"/>
      <c r="P2527" s="76"/>
      <c r="Q2527" s="76"/>
      <c r="V2527" s="76"/>
      <c r="W2527" s="76"/>
    </row>
    <row r="2528" spans="1:23" x14ac:dyDescent="0.25">
      <c r="A2528" s="76"/>
      <c r="B2528" s="76"/>
      <c r="C2528" s="76"/>
      <c r="D2528" s="76"/>
      <c r="E2528" s="76"/>
      <c r="F2528" s="76"/>
      <c r="G2528" s="76"/>
      <c r="H2528" s="76"/>
      <c r="I2528" s="76"/>
      <c r="J2528" s="76"/>
      <c r="K2528" s="76"/>
      <c r="L2528" s="76"/>
      <c r="M2528" s="76"/>
      <c r="N2528" s="76"/>
      <c r="O2528" s="76"/>
      <c r="P2528" s="76"/>
      <c r="Q2528" s="76"/>
      <c r="V2528" s="76"/>
      <c r="W2528" s="76"/>
    </row>
    <row r="2529" spans="1:23" x14ac:dyDescent="0.25">
      <c r="A2529" s="76"/>
      <c r="B2529" s="76"/>
      <c r="C2529" s="76"/>
      <c r="D2529" s="76"/>
      <c r="E2529" s="76"/>
      <c r="F2529" s="76"/>
      <c r="G2529" s="76"/>
      <c r="H2529" s="76"/>
      <c r="I2529" s="76"/>
      <c r="J2529" s="76"/>
      <c r="K2529" s="76"/>
      <c r="L2529" s="76"/>
      <c r="M2529" s="76"/>
      <c r="N2529" s="76"/>
      <c r="O2529" s="76"/>
      <c r="P2529" s="76"/>
      <c r="Q2529" s="76"/>
      <c r="V2529" s="76"/>
      <c r="W2529" s="76"/>
    </row>
    <row r="2530" spans="1:23" x14ac:dyDescent="0.25">
      <c r="A2530" s="76"/>
      <c r="B2530" s="76"/>
      <c r="C2530" s="76"/>
      <c r="D2530" s="76"/>
      <c r="E2530" s="76"/>
      <c r="F2530" s="76"/>
      <c r="G2530" s="76"/>
      <c r="H2530" s="76"/>
      <c r="I2530" s="76"/>
      <c r="J2530" s="76"/>
      <c r="K2530" s="76"/>
      <c r="L2530" s="76"/>
      <c r="M2530" s="76"/>
      <c r="N2530" s="76"/>
      <c r="O2530" s="76"/>
      <c r="P2530" s="76"/>
      <c r="Q2530" s="76"/>
      <c r="V2530" s="76"/>
      <c r="W2530" s="76"/>
    </row>
    <row r="2531" spans="1:23" x14ac:dyDescent="0.25">
      <c r="A2531" s="76"/>
      <c r="B2531" s="76"/>
      <c r="C2531" s="76"/>
      <c r="D2531" s="76"/>
      <c r="E2531" s="76"/>
      <c r="F2531" s="76"/>
      <c r="G2531" s="76"/>
      <c r="H2531" s="76"/>
      <c r="I2531" s="76"/>
      <c r="J2531" s="76"/>
      <c r="K2531" s="76"/>
      <c r="L2531" s="76"/>
      <c r="M2531" s="76"/>
      <c r="N2531" s="76"/>
      <c r="O2531" s="76"/>
      <c r="P2531" s="76"/>
      <c r="Q2531" s="76"/>
      <c r="V2531" s="76"/>
      <c r="W2531" s="76"/>
    </row>
    <row r="2532" spans="1:23" x14ac:dyDescent="0.25">
      <c r="A2532" s="76"/>
      <c r="B2532" s="76"/>
      <c r="C2532" s="76"/>
      <c r="D2532" s="76"/>
      <c r="E2532" s="76"/>
      <c r="F2532" s="76"/>
      <c r="G2532" s="76"/>
      <c r="H2532" s="76"/>
      <c r="I2532" s="76"/>
      <c r="J2532" s="76"/>
      <c r="K2532" s="76"/>
      <c r="L2532" s="76"/>
      <c r="M2532" s="76"/>
      <c r="N2532" s="76"/>
      <c r="O2532" s="76"/>
      <c r="P2532" s="76"/>
      <c r="Q2532" s="76"/>
      <c r="V2532" s="76"/>
      <c r="W2532" s="76"/>
    </row>
    <row r="2533" spans="1:23" x14ac:dyDescent="0.25">
      <c r="A2533" s="76"/>
      <c r="B2533" s="76"/>
      <c r="C2533" s="76"/>
      <c r="D2533" s="76"/>
      <c r="E2533" s="76"/>
      <c r="F2533" s="76"/>
      <c r="G2533" s="76"/>
      <c r="H2533" s="76"/>
      <c r="I2533" s="76"/>
      <c r="J2533" s="76"/>
      <c r="K2533" s="76"/>
      <c r="L2533" s="76"/>
      <c r="M2533" s="76"/>
      <c r="N2533" s="76"/>
      <c r="O2533" s="76"/>
      <c r="P2533" s="76"/>
      <c r="Q2533" s="76"/>
      <c r="V2533" s="76"/>
      <c r="W2533" s="76"/>
    </row>
    <row r="2534" spans="1:23" x14ac:dyDescent="0.25">
      <c r="A2534" s="76"/>
      <c r="B2534" s="76"/>
      <c r="C2534" s="76"/>
      <c r="D2534" s="76"/>
      <c r="E2534" s="76"/>
      <c r="F2534" s="76"/>
      <c r="G2534" s="76"/>
      <c r="H2534" s="76"/>
      <c r="I2534" s="76"/>
      <c r="J2534" s="76"/>
      <c r="K2534" s="76"/>
      <c r="L2534" s="76"/>
      <c r="M2534" s="76"/>
      <c r="N2534" s="76"/>
      <c r="O2534" s="76"/>
      <c r="P2534" s="76"/>
      <c r="Q2534" s="76"/>
      <c r="V2534" s="76"/>
      <c r="W2534" s="76"/>
    </row>
    <row r="2535" spans="1:23" x14ac:dyDescent="0.25">
      <c r="A2535" s="76"/>
      <c r="B2535" s="76"/>
      <c r="C2535" s="76"/>
      <c r="D2535" s="76"/>
      <c r="E2535" s="76"/>
      <c r="F2535" s="76"/>
      <c r="G2535" s="76"/>
      <c r="H2535" s="76"/>
      <c r="I2535" s="76"/>
      <c r="J2535" s="76"/>
      <c r="K2535" s="76"/>
      <c r="L2535" s="76"/>
      <c r="M2535" s="76"/>
      <c r="N2535" s="76"/>
      <c r="O2535" s="76"/>
      <c r="P2535" s="76"/>
      <c r="Q2535" s="76"/>
      <c r="V2535" s="76"/>
      <c r="W2535" s="76"/>
    </row>
    <row r="2536" spans="1:23" x14ac:dyDescent="0.25">
      <c r="A2536" s="76"/>
      <c r="B2536" s="76"/>
      <c r="C2536" s="76"/>
      <c r="D2536" s="76"/>
      <c r="E2536" s="76"/>
      <c r="F2536" s="76"/>
      <c r="G2536" s="76"/>
      <c r="H2536" s="76"/>
      <c r="I2536" s="76"/>
      <c r="J2536" s="76"/>
      <c r="K2536" s="76"/>
      <c r="L2536" s="76"/>
      <c r="M2536" s="76"/>
      <c r="N2536" s="76"/>
      <c r="O2536" s="76"/>
      <c r="P2536" s="76"/>
      <c r="Q2536" s="76"/>
      <c r="V2536" s="76"/>
      <c r="W2536" s="76"/>
    </row>
    <row r="2537" spans="1:23" x14ac:dyDescent="0.25">
      <c r="A2537" s="76"/>
      <c r="B2537" s="76"/>
      <c r="C2537" s="76"/>
      <c r="D2537" s="76"/>
      <c r="E2537" s="76"/>
      <c r="F2537" s="76"/>
      <c r="G2537" s="76"/>
      <c r="H2537" s="76"/>
      <c r="I2537" s="76"/>
      <c r="J2537" s="76"/>
      <c r="K2537" s="76"/>
      <c r="L2537" s="76"/>
      <c r="M2537" s="76"/>
      <c r="N2537" s="76"/>
      <c r="O2537" s="76"/>
      <c r="P2537" s="76"/>
      <c r="Q2537" s="76"/>
      <c r="V2537" s="76"/>
      <c r="W2537" s="76"/>
    </row>
    <row r="2538" spans="1:23" x14ac:dyDescent="0.25">
      <c r="A2538" s="76"/>
      <c r="B2538" s="76"/>
      <c r="C2538" s="76"/>
      <c r="D2538" s="76"/>
      <c r="E2538" s="76"/>
      <c r="F2538" s="76"/>
      <c r="G2538" s="76"/>
      <c r="H2538" s="76"/>
      <c r="I2538" s="76"/>
      <c r="J2538" s="76"/>
      <c r="K2538" s="76"/>
      <c r="L2538" s="76"/>
      <c r="M2538" s="76"/>
      <c r="N2538" s="76"/>
      <c r="O2538" s="76"/>
      <c r="P2538" s="76"/>
      <c r="Q2538" s="76"/>
      <c r="V2538" s="76"/>
      <c r="W2538" s="76"/>
    </row>
    <row r="2539" spans="1:23" x14ac:dyDescent="0.25">
      <c r="A2539" s="76"/>
      <c r="B2539" s="76"/>
      <c r="C2539" s="76"/>
      <c r="D2539" s="76"/>
      <c r="E2539" s="76"/>
      <c r="F2539" s="76"/>
      <c r="G2539" s="76"/>
      <c r="H2539" s="76"/>
      <c r="I2539" s="76"/>
      <c r="J2539" s="76"/>
      <c r="K2539" s="76"/>
      <c r="L2539" s="76"/>
      <c r="M2539" s="76"/>
      <c r="N2539" s="76"/>
      <c r="O2539" s="76"/>
      <c r="P2539" s="76"/>
      <c r="Q2539" s="76"/>
      <c r="V2539" s="76"/>
      <c r="W2539" s="76"/>
    </row>
    <row r="2540" spans="1:23" x14ac:dyDescent="0.25">
      <c r="A2540" s="76"/>
      <c r="B2540" s="76"/>
      <c r="C2540" s="76"/>
      <c r="D2540" s="76"/>
      <c r="E2540" s="76"/>
      <c r="F2540" s="76"/>
      <c r="G2540" s="76"/>
      <c r="H2540" s="76"/>
      <c r="I2540" s="76"/>
      <c r="J2540" s="76"/>
      <c r="K2540" s="76"/>
      <c r="L2540" s="76"/>
      <c r="M2540" s="76"/>
      <c r="N2540" s="76"/>
      <c r="O2540" s="76"/>
      <c r="P2540" s="76"/>
      <c r="Q2540" s="76"/>
      <c r="V2540" s="76"/>
      <c r="W2540" s="76"/>
    </row>
    <row r="2541" spans="1:23" x14ac:dyDescent="0.25">
      <c r="A2541" s="76"/>
      <c r="B2541" s="76"/>
      <c r="C2541" s="76"/>
      <c r="D2541" s="76"/>
      <c r="E2541" s="76"/>
      <c r="F2541" s="76"/>
      <c r="G2541" s="76"/>
      <c r="H2541" s="76"/>
      <c r="I2541" s="76"/>
      <c r="J2541" s="76"/>
      <c r="K2541" s="76"/>
      <c r="L2541" s="76"/>
      <c r="M2541" s="76"/>
      <c r="N2541" s="76"/>
      <c r="O2541" s="76"/>
      <c r="P2541" s="76"/>
      <c r="Q2541" s="76"/>
      <c r="V2541" s="76"/>
      <c r="W2541" s="76"/>
    </row>
    <row r="2542" spans="1:23" x14ac:dyDescent="0.25">
      <c r="A2542" s="76"/>
      <c r="B2542" s="76"/>
      <c r="C2542" s="76"/>
      <c r="D2542" s="76"/>
      <c r="E2542" s="76"/>
      <c r="F2542" s="76"/>
      <c r="G2542" s="76"/>
      <c r="H2542" s="76"/>
      <c r="I2542" s="76"/>
      <c r="J2542" s="76"/>
      <c r="K2542" s="76"/>
      <c r="L2542" s="76"/>
      <c r="M2542" s="76"/>
      <c r="N2542" s="76"/>
      <c r="O2542" s="76"/>
      <c r="P2542" s="76"/>
      <c r="Q2542" s="76"/>
      <c r="V2542" s="76"/>
      <c r="W2542" s="76"/>
    </row>
    <row r="2543" spans="1:23" x14ac:dyDescent="0.25">
      <c r="A2543" s="76"/>
      <c r="B2543" s="76"/>
      <c r="C2543" s="76"/>
      <c r="D2543" s="76"/>
      <c r="E2543" s="76"/>
      <c r="F2543" s="76"/>
      <c r="G2543" s="76"/>
      <c r="H2543" s="76"/>
      <c r="I2543" s="76"/>
      <c r="J2543" s="76"/>
      <c r="K2543" s="76"/>
      <c r="L2543" s="76"/>
      <c r="M2543" s="76"/>
      <c r="N2543" s="76"/>
      <c r="O2543" s="76"/>
      <c r="P2543" s="76"/>
      <c r="Q2543" s="76"/>
      <c r="V2543" s="76"/>
      <c r="W2543" s="76"/>
    </row>
    <row r="2544" spans="1:23" x14ac:dyDescent="0.25">
      <c r="A2544" s="76"/>
      <c r="B2544" s="76"/>
      <c r="C2544" s="76"/>
      <c r="D2544" s="76"/>
      <c r="E2544" s="76"/>
      <c r="F2544" s="76"/>
      <c r="G2544" s="76"/>
      <c r="H2544" s="76"/>
      <c r="I2544" s="76"/>
      <c r="J2544" s="76"/>
      <c r="K2544" s="76"/>
      <c r="L2544" s="76"/>
      <c r="M2544" s="76"/>
      <c r="N2544" s="76"/>
      <c r="O2544" s="76"/>
      <c r="P2544" s="76"/>
      <c r="Q2544" s="76"/>
      <c r="V2544" s="76"/>
      <c r="W2544" s="76"/>
    </row>
    <row r="2545" spans="1:23" x14ac:dyDescent="0.25">
      <c r="A2545" s="76"/>
      <c r="B2545" s="76"/>
      <c r="C2545" s="76"/>
      <c r="D2545" s="76"/>
      <c r="E2545" s="76"/>
      <c r="F2545" s="76"/>
      <c r="G2545" s="76"/>
      <c r="H2545" s="76"/>
      <c r="I2545" s="76"/>
      <c r="J2545" s="76"/>
      <c r="K2545" s="76"/>
      <c r="L2545" s="76"/>
      <c r="M2545" s="76"/>
      <c r="N2545" s="76"/>
      <c r="O2545" s="76"/>
      <c r="P2545" s="76"/>
      <c r="Q2545" s="76"/>
      <c r="V2545" s="76"/>
      <c r="W2545" s="76"/>
    </row>
    <row r="2546" spans="1:23" x14ac:dyDescent="0.25">
      <c r="A2546" s="76"/>
      <c r="B2546" s="76"/>
      <c r="C2546" s="76"/>
      <c r="D2546" s="76"/>
      <c r="E2546" s="76"/>
      <c r="F2546" s="76"/>
      <c r="G2546" s="76"/>
      <c r="H2546" s="76"/>
      <c r="I2546" s="76"/>
      <c r="J2546" s="76"/>
      <c r="K2546" s="76"/>
      <c r="L2546" s="76"/>
      <c r="M2546" s="76"/>
      <c r="N2546" s="76"/>
      <c r="O2546" s="76"/>
      <c r="P2546" s="76"/>
      <c r="Q2546" s="76"/>
      <c r="V2546" s="76"/>
      <c r="W2546" s="76"/>
    </row>
    <row r="2547" spans="1:23" x14ac:dyDescent="0.25">
      <c r="A2547" s="76"/>
      <c r="B2547" s="76"/>
      <c r="C2547" s="76"/>
      <c r="D2547" s="76"/>
      <c r="E2547" s="76"/>
      <c r="F2547" s="76"/>
      <c r="G2547" s="76"/>
      <c r="H2547" s="76"/>
      <c r="I2547" s="76"/>
      <c r="J2547" s="76"/>
      <c r="K2547" s="76"/>
      <c r="L2547" s="76"/>
      <c r="M2547" s="76"/>
      <c r="N2547" s="76"/>
      <c r="O2547" s="76"/>
      <c r="P2547" s="76"/>
      <c r="Q2547" s="76"/>
      <c r="V2547" s="76"/>
      <c r="W2547" s="76"/>
    </row>
    <row r="2548" spans="1:23" x14ac:dyDescent="0.25">
      <c r="A2548" s="76"/>
      <c r="B2548" s="76"/>
      <c r="C2548" s="76"/>
      <c r="D2548" s="76"/>
      <c r="E2548" s="76"/>
      <c r="F2548" s="76"/>
      <c r="G2548" s="76"/>
      <c r="H2548" s="76"/>
      <c r="I2548" s="76"/>
      <c r="J2548" s="76"/>
      <c r="K2548" s="76"/>
      <c r="L2548" s="76"/>
      <c r="M2548" s="76"/>
      <c r="N2548" s="76"/>
      <c r="O2548" s="76"/>
      <c r="P2548" s="76"/>
      <c r="Q2548" s="76"/>
      <c r="V2548" s="76"/>
      <c r="W2548" s="76"/>
    </row>
    <row r="2549" spans="1:23" x14ac:dyDescent="0.25">
      <c r="A2549" s="76"/>
      <c r="B2549" s="76"/>
      <c r="C2549" s="76"/>
      <c r="D2549" s="76"/>
      <c r="E2549" s="76"/>
      <c r="F2549" s="76"/>
      <c r="G2549" s="76"/>
      <c r="H2549" s="76"/>
      <c r="I2549" s="76"/>
      <c r="J2549" s="76"/>
      <c r="K2549" s="76"/>
      <c r="L2549" s="76"/>
      <c r="M2549" s="76"/>
      <c r="N2549" s="76"/>
      <c r="O2549" s="76"/>
      <c r="P2549" s="76"/>
      <c r="Q2549" s="76"/>
      <c r="V2549" s="76"/>
      <c r="W2549" s="76"/>
    </row>
    <row r="2550" spans="1:23" x14ac:dyDescent="0.25">
      <c r="A2550" s="76"/>
      <c r="B2550" s="76"/>
      <c r="C2550" s="76"/>
      <c r="D2550" s="76"/>
      <c r="E2550" s="76"/>
      <c r="F2550" s="76"/>
      <c r="G2550" s="76"/>
      <c r="H2550" s="76"/>
      <c r="I2550" s="76"/>
      <c r="J2550" s="76"/>
      <c r="K2550" s="76"/>
      <c r="L2550" s="76"/>
      <c r="M2550" s="76"/>
      <c r="N2550" s="76"/>
      <c r="O2550" s="76"/>
      <c r="P2550" s="76"/>
      <c r="Q2550" s="76"/>
      <c r="V2550" s="76"/>
      <c r="W2550" s="76"/>
    </row>
    <row r="2551" spans="1:23" x14ac:dyDescent="0.25">
      <c r="A2551" s="76"/>
      <c r="B2551" s="76"/>
      <c r="C2551" s="76"/>
      <c r="D2551" s="76"/>
      <c r="E2551" s="76"/>
      <c r="F2551" s="76"/>
      <c r="G2551" s="76"/>
      <c r="H2551" s="76"/>
      <c r="I2551" s="76"/>
      <c r="J2551" s="76"/>
      <c r="K2551" s="76"/>
      <c r="L2551" s="76"/>
      <c r="M2551" s="76"/>
      <c r="N2551" s="76"/>
      <c r="O2551" s="76"/>
      <c r="P2551" s="76"/>
      <c r="Q2551" s="76"/>
      <c r="V2551" s="76"/>
      <c r="W2551" s="76"/>
    </row>
    <row r="2552" spans="1:23" x14ac:dyDescent="0.25">
      <c r="A2552" s="76"/>
      <c r="B2552" s="76"/>
      <c r="C2552" s="76"/>
      <c r="D2552" s="76"/>
      <c r="E2552" s="76"/>
      <c r="F2552" s="76"/>
      <c r="G2552" s="76"/>
      <c r="H2552" s="76"/>
      <c r="I2552" s="76"/>
      <c r="J2552" s="76"/>
      <c r="K2552" s="76"/>
      <c r="L2552" s="76"/>
      <c r="M2552" s="76"/>
      <c r="N2552" s="76"/>
      <c r="O2552" s="76"/>
      <c r="P2552" s="76"/>
      <c r="Q2552" s="76"/>
      <c r="V2552" s="76"/>
      <c r="W2552" s="76"/>
    </row>
    <row r="2553" spans="1:23" x14ac:dyDescent="0.25">
      <c r="A2553" s="76"/>
      <c r="B2553" s="76"/>
      <c r="C2553" s="76"/>
      <c r="D2553" s="76"/>
      <c r="E2553" s="76"/>
      <c r="F2553" s="76"/>
      <c r="G2553" s="76"/>
      <c r="H2553" s="76"/>
      <c r="I2553" s="76"/>
      <c r="J2553" s="76"/>
      <c r="K2553" s="76"/>
      <c r="L2553" s="76"/>
      <c r="M2553" s="76"/>
      <c r="N2553" s="76"/>
      <c r="O2553" s="76"/>
      <c r="P2553" s="76"/>
      <c r="Q2553" s="76"/>
      <c r="V2553" s="76"/>
      <c r="W2553" s="76"/>
    </row>
    <row r="2554" spans="1:23" x14ac:dyDescent="0.25">
      <c r="A2554" s="76"/>
      <c r="B2554" s="76"/>
      <c r="C2554" s="76"/>
      <c r="D2554" s="76"/>
      <c r="E2554" s="76"/>
      <c r="F2554" s="76"/>
      <c r="G2554" s="76"/>
      <c r="H2554" s="76"/>
      <c r="I2554" s="76"/>
      <c r="J2554" s="76"/>
      <c r="K2554" s="76"/>
      <c r="L2554" s="76"/>
      <c r="M2554" s="76"/>
      <c r="N2554" s="76"/>
      <c r="O2554" s="76"/>
      <c r="P2554" s="76"/>
      <c r="Q2554" s="76"/>
      <c r="V2554" s="76"/>
      <c r="W2554" s="76"/>
    </row>
    <row r="2555" spans="1:23" x14ac:dyDescent="0.25">
      <c r="A2555" s="76"/>
      <c r="B2555" s="76"/>
      <c r="C2555" s="76"/>
      <c r="D2555" s="76"/>
      <c r="E2555" s="76"/>
      <c r="F2555" s="76"/>
      <c r="G2555" s="76"/>
      <c r="H2555" s="76"/>
      <c r="I2555" s="76"/>
      <c r="J2555" s="76"/>
      <c r="K2555" s="76"/>
      <c r="L2555" s="76"/>
      <c r="M2555" s="76"/>
      <c r="N2555" s="76"/>
      <c r="O2555" s="76"/>
      <c r="P2555" s="76"/>
      <c r="Q2555" s="76"/>
      <c r="V2555" s="76"/>
      <c r="W2555" s="76"/>
    </row>
    <row r="2556" spans="1:23" x14ac:dyDescent="0.25">
      <c r="A2556" s="76"/>
      <c r="B2556" s="76"/>
      <c r="C2556" s="76"/>
      <c r="D2556" s="76"/>
      <c r="E2556" s="76"/>
      <c r="F2556" s="76"/>
      <c r="G2556" s="76"/>
      <c r="H2556" s="76"/>
      <c r="I2556" s="76"/>
      <c r="J2556" s="76"/>
      <c r="K2556" s="76"/>
      <c r="L2556" s="76"/>
      <c r="M2556" s="76"/>
      <c r="N2556" s="76"/>
      <c r="O2556" s="76"/>
      <c r="P2556" s="76"/>
      <c r="Q2556" s="76"/>
      <c r="V2556" s="76"/>
      <c r="W2556" s="76"/>
    </row>
    <row r="2557" spans="1:23" x14ac:dyDescent="0.25">
      <c r="A2557" s="76"/>
      <c r="B2557" s="76"/>
      <c r="C2557" s="76"/>
      <c r="D2557" s="76"/>
      <c r="E2557" s="76"/>
      <c r="F2557" s="76"/>
      <c r="G2557" s="76"/>
      <c r="H2557" s="76"/>
      <c r="I2557" s="76"/>
      <c r="J2557" s="76"/>
      <c r="K2557" s="76"/>
      <c r="L2557" s="76"/>
      <c r="M2557" s="76"/>
      <c r="N2557" s="76"/>
      <c r="O2557" s="76"/>
      <c r="P2557" s="76"/>
      <c r="Q2557" s="76"/>
      <c r="V2557" s="76"/>
      <c r="W2557" s="76"/>
    </row>
    <row r="2558" spans="1:23" x14ac:dyDescent="0.25">
      <c r="A2558" s="76"/>
      <c r="B2558" s="76"/>
      <c r="C2558" s="76"/>
      <c r="D2558" s="76"/>
      <c r="E2558" s="76"/>
      <c r="F2558" s="76"/>
      <c r="G2558" s="76"/>
      <c r="H2558" s="76"/>
      <c r="I2558" s="76"/>
      <c r="J2558" s="76"/>
      <c r="K2558" s="76"/>
      <c r="L2558" s="76"/>
      <c r="M2558" s="76"/>
      <c r="N2558" s="76"/>
      <c r="O2558" s="76"/>
      <c r="P2558" s="76"/>
      <c r="Q2558" s="76"/>
      <c r="V2558" s="76"/>
      <c r="W2558" s="76"/>
    </row>
    <row r="2559" spans="1:23" x14ac:dyDescent="0.25">
      <c r="A2559" s="76"/>
      <c r="B2559" s="76"/>
      <c r="C2559" s="76"/>
      <c r="D2559" s="76"/>
      <c r="E2559" s="76"/>
      <c r="F2559" s="76"/>
      <c r="G2559" s="76"/>
      <c r="H2559" s="76"/>
      <c r="I2559" s="76"/>
      <c r="J2559" s="76"/>
      <c r="K2559" s="76"/>
      <c r="L2559" s="76"/>
      <c r="M2559" s="76"/>
      <c r="N2559" s="76"/>
      <c r="O2559" s="76"/>
      <c r="P2559" s="76"/>
      <c r="Q2559" s="76"/>
      <c r="V2559" s="76"/>
      <c r="W2559" s="76"/>
    </row>
    <row r="2560" spans="1:23" x14ac:dyDescent="0.25">
      <c r="A2560" s="76"/>
      <c r="B2560" s="76"/>
      <c r="C2560" s="76"/>
      <c r="D2560" s="76"/>
      <c r="E2560" s="76"/>
      <c r="F2560" s="76"/>
      <c r="G2560" s="76"/>
      <c r="H2560" s="76"/>
      <c r="I2560" s="76"/>
      <c r="J2560" s="76"/>
      <c r="K2560" s="76"/>
      <c r="L2560" s="76"/>
      <c r="M2560" s="76"/>
      <c r="N2560" s="76"/>
      <c r="O2560" s="76"/>
      <c r="P2560" s="76"/>
      <c r="Q2560" s="76"/>
      <c r="V2560" s="76"/>
      <c r="W2560" s="76"/>
    </row>
    <row r="2561" spans="1:23" x14ac:dyDescent="0.25">
      <c r="A2561" s="76"/>
      <c r="B2561" s="76"/>
      <c r="C2561" s="76"/>
      <c r="D2561" s="76"/>
      <c r="E2561" s="76"/>
      <c r="F2561" s="76"/>
      <c r="G2561" s="76"/>
      <c r="H2561" s="76"/>
      <c r="I2561" s="76"/>
      <c r="J2561" s="76"/>
      <c r="K2561" s="76"/>
      <c r="L2561" s="76"/>
      <c r="M2561" s="76"/>
      <c r="N2561" s="76"/>
      <c r="O2561" s="76"/>
      <c r="P2561" s="76"/>
      <c r="Q2561" s="76"/>
      <c r="V2561" s="76"/>
      <c r="W2561" s="76"/>
    </row>
    <row r="2562" spans="1:23" x14ac:dyDescent="0.25">
      <c r="A2562" s="76"/>
      <c r="B2562" s="76"/>
      <c r="C2562" s="76"/>
      <c r="D2562" s="76"/>
      <c r="E2562" s="76"/>
      <c r="F2562" s="76"/>
      <c r="G2562" s="76"/>
      <c r="H2562" s="76"/>
      <c r="I2562" s="76"/>
      <c r="J2562" s="76"/>
      <c r="K2562" s="76"/>
      <c r="L2562" s="76"/>
      <c r="M2562" s="76"/>
      <c r="N2562" s="76"/>
      <c r="O2562" s="76"/>
      <c r="P2562" s="76"/>
      <c r="Q2562" s="76"/>
      <c r="V2562" s="76"/>
      <c r="W2562" s="76"/>
    </row>
    <row r="2563" spans="1:23" x14ac:dyDescent="0.25">
      <c r="A2563" s="76"/>
      <c r="B2563" s="76"/>
      <c r="C2563" s="76"/>
      <c r="D2563" s="76"/>
      <c r="E2563" s="76"/>
      <c r="F2563" s="76"/>
      <c r="G2563" s="76"/>
      <c r="H2563" s="76"/>
      <c r="I2563" s="76"/>
      <c r="J2563" s="76"/>
      <c r="K2563" s="76"/>
      <c r="L2563" s="76"/>
      <c r="M2563" s="76"/>
      <c r="N2563" s="76"/>
      <c r="O2563" s="76"/>
      <c r="P2563" s="76"/>
      <c r="Q2563" s="76"/>
      <c r="V2563" s="76"/>
      <c r="W2563" s="76"/>
    </row>
    <row r="2564" spans="1:23" x14ac:dyDescent="0.25">
      <c r="A2564" s="76"/>
      <c r="B2564" s="76"/>
      <c r="C2564" s="76"/>
      <c r="D2564" s="76"/>
      <c r="E2564" s="76"/>
      <c r="F2564" s="76"/>
      <c r="G2564" s="76"/>
      <c r="H2564" s="76"/>
      <c r="I2564" s="76"/>
      <c r="J2564" s="76"/>
      <c r="K2564" s="76"/>
      <c r="L2564" s="76"/>
      <c r="M2564" s="76"/>
      <c r="N2564" s="76"/>
      <c r="O2564" s="76"/>
      <c r="P2564" s="76"/>
      <c r="Q2564" s="76"/>
      <c r="V2564" s="76"/>
      <c r="W2564" s="76"/>
    </row>
    <row r="2565" spans="1:23" x14ac:dyDescent="0.25">
      <c r="A2565" s="76"/>
      <c r="B2565" s="76"/>
      <c r="C2565" s="76"/>
      <c r="D2565" s="76"/>
      <c r="E2565" s="76"/>
      <c r="F2565" s="76"/>
      <c r="G2565" s="76"/>
      <c r="H2565" s="76"/>
      <c r="I2565" s="76"/>
      <c r="J2565" s="76"/>
      <c r="K2565" s="76"/>
      <c r="L2565" s="76"/>
      <c r="M2565" s="76"/>
      <c r="N2565" s="76"/>
      <c r="O2565" s="76"/>
      <c r="P2565" s="76"/>
      <c r="Q2565" s="76"/>
      <c r="V2565" s="76"/>
      <c r="W2565" s="76"/>
    </row>
    <row r="2566" spans="1:23" x14ac:dyDescent="0.25">
      <c r="A2566" s="76"/>
      <c r="B2566" s="76"/>
      <c r="C2566" s="76"/>
      <c r="D2566" s="76"/>
      <c r="E2566" s="76"/>
      <c r="F2566" s="76"/>
      <c r="G2566" s="76"/>
      <c r="H2566" s="76"/>
      <c r="I2566" s="76"/>
      <c r="J2566" s="76"/>
      <c r="K2566" s="76"/>
      <c r="L2566" s="76"/>
      <c r="M2566" s="76"/>
      <c r="N2566" s="76"/>
      <c r="O2566" s="76"/>
      <c r="P2566" s="76"/>
      <c r="Q2566" s="76"/>
      <c r="V2566" s="76"/>
      <c r="W2566" s="76"/>
    </row>
    <row r="2567" spans="1:23" x14ac:dyDescent="0.25">
      <c r="A2567" s="76"/>
      <c r="B2567" s="76"/>
      <c r="C2567" s="76"/>
      <c r="D2567" s="76"/>
      <c r="E2567" s="76"/>
      <c r="F2567" s="76"/>
      <c r="G2567" s="76"/>
      <c r="H2567" s="76"/>
      <c r="I2567" s="76"/>
      <c r="J2567" s="76"/>
      <c r="K2567" s="76"/>
      <c r="L2567" s="76"/>
      <c r="M2567" s="76"/>
      <c r="N2567" s="76"/>
      <c r="O2567" s="76"/>
      <c r="P2567" s="76"/>
      <c r="Q2567" s="76"/>
      <c r="V2567" s="76"/>
      <c r="W2567" s="76"/>
    </row>
    <row r="2568" spans="1:23" x14ac:dyDescent="0.25">
      <c r="A2568" s="76"/>
      <c r="B2568" s="76"/>
      <c r="C2568" s="76"/>
      <c r="D2568" s="76"/>
      <c r="E2568" s="76"/>
      <c r="F2568" s="76"/>
      <c r="G2568" s="76"/>
      <c r="H2568" s="76"/>
      <c r="I2568" s="76"/>
      <c r="J2568" s="76"/>
      <c r="K2568" s="76"/>
      <c r="L2568" s="76"/>
      <c r="M2568" s="76"/>
      <c r="N2568" s="76"/>
      <c r="O2568" s="76"/>
      <c r="P2568" s="76"/>
      <c r="Q2568" s="76"/>
      <c r="V2568" s="76"/>
      <c r="W2568" s="76"/>
    </row>
    <row r="2569" spans="1:23" x14ac:dyDescent="0.25">
      <c r="A2569" s="76"/>
      <c r="B2569" s="76"/>
      <c r="C2569" s="76"/>
      <c r="D2569" s="76"/>
      <c r="E2569" s="76"/>
      <c r="F2569" s="76"/>
      <c r="G2569" s="76"/>
      <c r="H2569" s="76"/>
      <c r="I2569" s="76"/>
      <c r="J2569" s="76"/>
      <c r="K2569" s="76"/>
      <c r="L2569" s="76"/>
      <c r="M2569" s="76"/>
      <c r="N2569" s="76"/>
      <c r="O2569" s="76"/>
      <c r="P2569" s="76"/>
      <c r="Q2569" s="76"/>
      <c r="V2569" s="76"/>
      <c r="W2569" s="76"/>
    </row>
    <row r="2570" spans="1:23" x14ac:dyDescent="0.25">
      <c r="A2570" s="76"/>
      <c r="B2570" s="76"/>
      <c r="C2570" s="76"/>
      <c r="D2570" s="76"/>
      <c r="E2570" s="76"/>
      <c r="F2570" s="76"/>
      <c r="G2570" s="76"/>
      <c r="H2570" s="76"/>
      <c r="I2570" s="76"/>
      <c r="J2570" s="76"/>
      <c r="K2570" s="76"/>
      <c r="L2570" s="76"/>
      <c r="M2570" s="76"/>
      <c r="N2570" s="76"/>
      <c r="O2570" s="76"/>
      <c r="P2570" s="76"/>
      <c r="Q2570" s="76"/>
      <c r="V2570" s="76"/>
      <c r="W2570" s="76"/>
    </row>
    <row r="2571" spans="1:23" x14ac:dyDescent="0.25">
      <c r="A2571" s="76"/>
      <c r="B2571" s="76"/>
      <c r="C2571" s="76"/>
      <c r="D2571" s="76"/>
      <c r="E2571" s="76"/>
      <c r="F2571" s="76"/>
      <c r="G2571" s="76"/>
      <c r="H2571" s="76"/>
      <c r="I2571" s="76"/>
      <c r="J2571" s="76"/>
      <c r="K2571" s="76"/>
      <c r="L2571" s="76"/>
      <c r="M2571" s="76"/>
      <c r="N2571" s="76"/>
      <c r="O2571" s="76"/>
      <c r="P2571" s="76"/>
      <c r="Q2571" s="76"/>
      <c r="V2571" s="76"/>
      <c r="W2571" s="76"/>
    </row>
    <row r="2572" spans="1:23" x14ac:dyDescent="0.25">
      <c r="A2572" s="76"/>
      <c r="B2572" s="76"/>
      <c r="C2572" s="76"/>
      <c r="D2572" s="76"/>
      <c r="E2572" s="76"/>
      <c r="F2572" s="76"/>
      <c r="G2572" s="76"/>
      <c r="H2572" s="76"/>
      <c r="I2572" s="76"/>
      <c r="J2572" s="76"/>
      <c r="K2572" s="76"/>
      <c r="L2572" s="76"/>
      <c r="M2572" s="76"/>
      <c r="N2572" s="76"/>
      <c r="O2572" s="76"/>
      <c r="P2572" s="76"/>
      <c r="Q2572" s="76"/>
      <c r="V2572" s="76"/>
      <c r="W2572" s="76"/>
    </row>
    <row r="2573" spans="1:23" x14ac:dyDescent="0.25">
      <c r="A2573" s="76"/>
      <c r="B2573" s="76"/>
      <c r="C2573" s="76"/>
      <c r="D2573" s="76"/>
      <c r="E2573" s="76"/>
      <c r="F2573" s="76"/>
      <c r="G2573" s="76"/>
      <c r="H2573" s="76"/>
      <c r="I2573" s="76"/>
      <c r="J2573" s="76"/>
      <c r="K2573" s="76"/>
      <c r="L2573" s="76"/>
      <c r="M2573" s="76"/>
      <c r="N2573" s="76"/>
      <c r="O2573" s="76"/>
      <c r="P2573" s="76"/>
      <c r="Q2573" s="76"/>
      <c r="V2573" s="76"/>
      <c r="W2573" s="76"/>
    </row>
    <row r="2574" spans="1:23" x14ac:dyDescent="0.25">
      <c r="A2574" s="76"/>
      <c r="B2574" s="76"/>
      <c r="C2574" s="76"/>
      <c r="D2574" s="76"/>
      <c r="E2574" s="76"/>
      <c r="F2574" s="76"/>
      <c r="G2574" s="76"/>
      <c r="H2574" s="76"/>
      <c r="I2574" s="76"/>
      <c r="J2574" s="76"/>
      <c r="K2574" s="76"/>
      <c r="L2574" s="76"/>
      <c r="M2574" s="76"/>
      <c r="N2574" s="76"/>
      <c r="O2574" s="76"/>
      <c r="P2574" s="76"/>
      <c r="Q2574" s="76"/>
      <c r="V2574" s="76"/>
      <c r="W2574" s="76"/>
    </row>
    <row r="2575" spans="1:23" x14ac:dyDescent="0.25">
      <c r="A2575" s="76"/>
      <c r="B2575" s="76"/>
      <c r="C2575" s="76"/>
      <c r="D2575" s="76"/>
      <c r="E2575" s="76"/>
      <c r="F2575" s="76"/>
      <c r="G2575" s="76"/>
      <c r="H2575" s="76"/>
      <c r="I2575" s="76"/>
      <c r="J2575" s="76"/>
      <c r="K2575" s="76"/>
      <c r="L2575" s="76"/>
      <c r="M2575" s="76"/>
      <c r="N2575" s="76"/>
      <c r="O2575" s="76"/>
      <c r="P2575" s="76"/>
      <c r="Q2575" s="76"/>
      <c r="V2575" s="76"/>
      <c r="W2575" s="76"/>
    </row>
    <row r="2576" spans="1:23" x14ac:dyDescent="0.25">
      <c r="A2576" s="76"/>
      <c r="B2576" s="76"/>
      <c r="C2576" s="76"/>
      <c r="D2576" s="76"/>
      <c r="E2576" s="76"/>
      <c r="F2576" s="76"/>
      <c r="G2576" s="76"/>
      <c r="H2576" s="76"/>
      <c r="I2576" s="76"/>
      <c r="J2576" s="76"/>
      <c r="K2576" s="76"/>
      <c r="L2576" s="76"/>
      <c r="M2576" s="76"/>
      <c r="N2576" s="76"/>
      <c r="O2576" s="76"/>
      <c r="P2576" s="76"/>
      <c r="Q2576" s="76"/>
      <c r="V2576" s="76"/>
      <c r="W2576" s="76"/>
    </row>
    <row r="2577" spans="1:23" x14ac:dyDescent="0.25">
      <c r="A2577" s="76"/>
      <c r="B2577" s="76"/>
      <c r="C2577" s="76"/>
      <c r="D2577" s="76"/>
      <c r="E2577" s="76"/>
      <c r="F2577" s="76"/>
      <c r="G2577" s="76"/>
      <c r="H2577" s="76"/>
      <c r="I2577" s="76"/>
      <c r="J2577" s="76"/>
      <c r="K2577" s="76"/>
      <c r="L2577" s="76"/>
      <c r="M2577" s="76"/>
      <c r="N2577" s="76"/>
      <c r="O2577" s="76"/>
      <c r="P2577" s="76"/>
      <c r="Q2577" s="76"/>
      <c r="V2577" s="76"/>
      <c r="W2577" s="76"/>
    </row>
    <row r="2578" spans="1:23" x14ac:dyDescent="0.25">
      <c r="A2578" s="76"/>
      <c r="B2578" s="76"/>
      <c r="C2578" s="76"/>
      <c r="D2578" s="76"/>
      <c r="E2578" s="76"/>
      <c r="F2578" s="76"/>
      <c r="G2578" s="76"/>
      <c r="H2578" s="76"/>
      <c r="I2578" s="76"/>
      <c r="J2578" s="76"/>
      <c r="K2578" s="76"/>
      <c r="L2578" s="76"/>
      <c r="M2578" s="76"/>
      <c r="N2578" s="76"/>
      <c r="O2578" s="76"/>
      <c r="P2578" s="76"/>
      <c r="Q2578" s="76"/>
      <c r="V2578" s="76"/>
      <c r="W2578" s="76"/>
    </row>
    <row r="2579" spans="1:23" x14ac:dyDescent="0.25">
      <c r="A2579" s="76"/>
      <c r="B2579" s="76"/>
      <c r="C2579" s="76"/>
      <c r="D2579" s="76"/>
      <c r="E2579" s="76"/>
      <c r="F2579" s="76"/>
      <c r="G2579" s="76"/>
      <c r="H2579" s="76"/>
      <c r="I2579" s="76"/>
      <c r="J2579" s="76"/>
      <c r="K2579" s="76"/>
      <c r="L2579" s="76"/>
      <c r="M2579" s="76"/>
      <c r="N2579" s="76"/>
      <c r="O2579" s="76"/>
      <c r="P2579" s="76"/>
      <c r="Q2579" s="76"/>
      <c r="V2579" s="76"/>
      <c r="W2579" s="76"/>
    </row>
    <row r="2580" spans="1:23" x14ac:dyDescent="0.25">
      <c r="A2580" s="76"/>
      <c r="B2580" s="76"/>
      <c r="C2580" s="76"/>
      <c r="D2580" s="76"/>
      <c r="E2580" s="76"/>
      <c r="F2580" s="76"/>
      <c r="G2580" s="76"/>
      <c r="H2580" s="76"/>
      <c r="I2580" s="76"/>
      <c r="J2580" s="76"/>
      <c r="K2580" s="76"/>
      <c r="L2580" s="76"/>
      <c r="M2580" s="76"/>
      <c r="N2580" s="76"/>
      <c r="O2580" s="76"/>
      <c r="P2580" s="76"/>
      <c r="Q2580" s="76"/>
      <c r="V2580" s="76"/>
      <c r="W2580" s="76"/>
    </row>
    <row r="2581" spans="1:23" x14ac:dyDescent="0.25">
      <c r="A2581" s="76"/>
      <c r="B2581" s="76"/>
      <c r="C2581" s="76"/>
      <c r="D2581" s="76"/>
      <c r="E2581" s="76"/>
      <c r="F2581" s="76"/>
      <c r="G2581" s="76"/>
      <c r="H2581" s="76"/>
      <c r="I2581" s="76"/>
      <c r="J2581" s="76"/>
      <c r="K2581" s="76"/>
      <c r="L2581" s="76"/>
      <c r="M2581" s="76"/>
      <c r="N2581" s="76"/>
      <c r="O2581" s="76"/>
      <c r="P2581" s="76"/>
      <c r="Q2581" s="76"/>
      <c r="V2581" s="76"/>
      <c r="W2581" s="76"/>
    </row>
    <row r="2582" spans="1:23" x14ac:dyDescent="0.25">
      <c r="A2582" s="76"/>
      <c r="B2582" s="76"/>
      <c r="C2582" s="76"/>
      <c r="D2582" s="76"/>
      <c r="E2582" s="76"/>
      <c r="F2582" s="76"/>
      <c r="G2582" s="76"/>
      <c r="H2582" s="76"/>
      <c r="I2582" s="76"/>
      <c r="J2582" s="76"/>
      <c r="K2582" s="76"/>
      <c r="L2582" s="76"/>
      <c r="M2582" s="76"/>
      <c r="N2582" s="76"/>
      <c r="O2582" s="76"/>
      <c r="P2582" s="76"/>
      <c r="Q2582" s="76"/>
      <c r="V2582" s="76"/>
      <c r="W2582" s="76"/>
    </row>
    <row r="2583" spans="1:23" x14ac:dyDescent="0.25">
      <c r="A2583" s="76"/>
      <c r="B2583" s="76"/>
      <c r="C2583" s="76"/>
      <c r="D2583" s="76"/>
      <c r="E2583" s="76"/>
      <c r="F2583" s="76"/>
      <c r="G2583" s="76"/>
      <c r="H2583" s="76"/>
      <c r="I2583" s="76"/>
      <c r="J2583" s="76"/>
      <c r="K2583" s="76"/>
      <c r="L2583" s="76"/>
      <c r="M2583" s="76"/>
      <c r="N2583" s="76"/>
      <c r="O2583" s="76"/>
      <c r="P2583" s="76"/>
      <c r="Q2583" s="76"/>
      <c r="V2583" s="76"/>
      <c r="W2583" s="76"/>
    </row>
    <row r="2584" spans="1:23" x14ac:dyDescent="0.25">
      <c r="A2584" s="76"/>
      <c r="B2584" s="76"/>
      <c r="C2584" s="76"/>
      <c r="D2584" s="76"/>
      <c r="E2584" s="76"/>
      <c r="F2584" s="76"/>
      <c r="G2584" s="76"/>
      <c r="H2584" s="76"/>
      <c r="I2584" s="76"/>
      <c r="J2584" s="76"/>
      <c r="K2584" s="76"/>
      <c r="L2584" s="76"/>
      <c r="M2584" s="76"/>
      <c r="N2584" s="76"/>
      <c r="O2584" s="76"/>
      <c r="P2584" s="76"/>
      <c r="Q2584" s="76"/>
      <c r="V2584" s="76"/>
      <c r="W2584" s="76"/>
    </row>
    <row r="2585" spans="1:23" x14ac:dyDescent="0.25">
      <c r="A2585" s="76"/>
      <c r="B2585" s="76"/>
      <c r="C2585" s="76"/>
      <c r="D2585" s="76"/>
      <c r="E2585" s="76"/>
      <c r="F2585" s="76"/>
      <c r="G2585" s="76"/>
      <c r="H2585" s="76"/>
      <c r="I2585" s="76"/>
      <c r="J2585" s="76"/>
      <c r="K2585" s="76"/>
      <c r="L2585" s="76"/>
      <c r="M2585" s="76"/>
      <c r="N2585" s="76"/>
      <c r="O2585" s="76"/>
      <c r="P2585" s="76"/>
      <c r="Q2585" s="76"/>
      <c r="V2585" s="76"/>
      <c r="W2585" s="76"/>
    </row>
    <row r="2586" spans="1:23" x14ac:dyDescent="0.25">
      <c r="A2586" s="76"/>
      <c r="B2586" s="76"/>
      <c r="C2586" s="76"/>
      <c r="D2586" s="76"/>
      <c r="E2586" s="76"/>
      <c r="F2586" s="76"/>
      <c r="G2586" s="76"/>
      <c r="H2586" s="76"/>
      <c r="I2586" s="76"/>
      <c r="J2586" s="76"/>
      <c r="K2586" s="76"/>
      <c r="L2586" s="76"/>
      <c r="M2586" s="76"/>
      <c r="N2586" s="76"/>
      <c r="O2586" s="76"/>
      <c r="P2586" s="76"/>
      <c r="Q2586" s="76"/>
      <c r="V2586" s="76"/>
      <c r="W2586" s="76"/>
    </row>
    <row r="2587" spans="1:23" x14ac:dyDescent="0.25">
      <c r="A2587" s="76"/>
      <c r="B2587" s="76"/>
      <c r="C2587" s="76"/>
      <c r="D2587" s="76"/>
      <c r="E2587" s="76"/>
      <c r="F2587" s="76"/>
      <c r="G2587" s="76"/>
      <c r="H2587" s="76"/>
      <c r="I2587" s="76"/>
      <c r="J2587" s="76"/>
      <c r="K2587" s="76"/>
      <c r="L2587" s="76"/>
      <c r="M2587" s="76"/>
      <c r="N2587" s="76"/>
      <c r="O2587" s="76"/>
      <c r="P2587" s="76"/>
      <c r="Q2587" s="76"/>
      <c r="V2587" s="76"/>
      <c r="W2587" s="76"/>
    </row>
    <row r="2588" spans="1:23" x14ac:dyDescent="0.25">
      <c r="A2588" s="76"/>
      <c r="B2588" s="76"/>
      <c r="C2588" s="76"/>
      <c r="D2588" s="76"/>
      <c r="E2588" s="76"/>
      <c r="F2588" s="76"/>
      <c r="G2588" s="76"/>
      <c r="H2588" s="76"/>
      <c r="I2588" s="76"/>
      <c r="J2588" s="76"/>
      <c r="K2588" s="76"/>
      <c r="L2588" s="76"/>
      <c r="M2588" s="76"/>
      <c r="N2588" s="76"/>
      <c r="O2588" s="76"/>
      <c r="P2588" s="76"/>
      <c r="Q2588" s="76"/>
      <c r="V2588" s="76"/>
      <c r="W2588" s="76"/>
    </row>
    <row r="2589" spans="1:23" x14ac:dyDescent="0.25">
      <c r="A2589" s="76"/>
      <c r="B2589" s="76"/>
      <c r="C2589" s="76"/>
      <c r="D2589" s="76"/>
      <c r="E2589" s="76"/>
      <c r="F2589" s="76"/>
      <c r="G2589" s="76"/>
      <c r="H2589" s="76"/>
      <c r="I2589" s="76"/>
      <c r="J2589" s="76"/>
      <c r="K2589" s="76"/>
      <c r="L2589" s="76"/>
      <c r="M2589" s="76"/>
      <c r="N2589" s="76"/>
      <c r="O2589" s="76"/>
      <c r="P2589" s="76"/>
      <c r="Q2589" s="76"/>
      <c r="V2589" s="76"/>
      <c r="W2589" s="76"/>
    </row>
    <row r="2590" spans="1:23" x14ac:dyDescent="0.25">
      <c r="A2590" s="76"/>
      <c r="B2590" s="76"/>
      <c r="C2590" s="76"/>
      <c r="D2590" s="76"/>
      <c r="E2590" s="76"/>
      <c r="F2590" s="76"/>
      <c r="G2590" s="76"/>
      <c r="H2590" s="76"/>
      <c r="I2590" s="76"/>
      <c r="J2590" s="76"/>
      <c r="K2590" s="76"/>
      <c r="L2590" s="76"/>
      <c r="M2590" s="76"/>
      <c r="N2590" s="76"/>
      <c r="O2590" s="76"/>
      <c r="P2590" s="76"/>
      <c r="Q2590" s="76"/>
      <c r="V2590" s="76"/>
      <c r="W2590" s="76"/>
    </row>
    <row r="2591" spans="1:23" x14ac:dyDescent="0.25">
      <c r="A2591" s="76"/>
      <c r="B2591" s="76"/>
      <c r="C2591" s="76"/>
      <c r="D2591" s="76"/>
      <c r="E2591" s="76"/>
      <c r="F2591" s="76"/>
      <c r="G2591" s="76"/>
      <c r="H2591" s="76"/>
      <c r="I2591" s="76"/>
      <c r="J2591" s="76"/>
      <c r="K2591" s="76"/>
      <c r="L2591" s="76"/>
      <c r="M2591" s="76"/>
      <c r="N2591" s="76"/>
      <c r="O2591" s="76"/>
      <c r="P2591" s="76"/>
      <c r="Q2591" s="76"/>
      <c r="V2591" s="76"/>
      <c r="W2591" s="76"/>
    </row>
    <row r="2592" spans="1:23" x14ac:dyDescent="0.25">
      <c r="A2592" s="76"/>
      <c r="B2592" s="76"/>
      <c r="C2592" s="76"/>
      <c r="D2592" s="76"/>
      <c r="E2592" s="76"/>
      <c r="F2592" s="76"/>
      <c r="G2592" s="76"/>
      <c r="H2592" s="76"/>
      <c r="I2592" s="76"/>
      <c r="J2592" s="76"/>
      <c r="K2592" s="76"/>
      <c r="L2592" s="76"/>
      <c r="M2592" s="76"/>
      <c r="N2592" s="76"/>
      <c r="O2592" s="76"/>
      <c r="P2592" s="76"/>
      <c r="Q2592" s="76"/>
      <c r="V2592" s="76"/>
      <c r="W2592" s="76"/>
    </row>
    <row r="2593" spans="1:23" x14ac:dyDescent="0.25">
      <c r="A2593" s="76"/>
      <c r="B2593" s="76"/>
      <c r="C2593" s="76"/>
      <c r="D2593" s="76"/>
      <c r="E2593" s="76"/>
      <c r="F2593" s="76"/>
      <c r="G2593" s="76"/>
      <c r="H2593" s="76"/>
      <c r="I2593" s="76"/>
      <c r="J2593" s="76"/>
      <c r="K2593" s="76"/>
      <c r="L2593" s="76"/>
      <c r="M2593" s="76"/>
      <c r="N2593" s="76"/>
      <c r="O2593" s="76"/>
      <c r="P2593" s="76"/>
      <c r="Q2593" s="76"/>
      <c r="V2593" s="76"/>
      <c r="W2593" s="76"/>
    </row>
    <row r="2594" spans="1:23" x14ac:dyDescent="0.25">
      <c r="A2594" s="76"/>
      <c r="B2594" s="76"/>
      <c r="C2594" s="76"/>
      <c r="D2594" s="76"/>
      <c r="E2594" s="76"/>
      <c r="F2594" s="76"/>
      <c r="G2594" s="76"/>
      <c r="H2594" s="76"/>
      <c r="I2594" s="76"/>
      <c r="J2594" s="76"/>
      <c r="K2594" s="76"/>
      <c r="L2594" s="76"/>
      <c r="M2594" s="76"/>
      <c r="N2594" s="76"/>
      <c r="O2594" s="76"/>
      <c r="P2594" s="76"/>
      <c r="Q2594" s="76"/>
      <c r="V2594" s="76"/>
      <c r="W2594" s="76"/>
    </row>
    <row r="2595" spans="1:23" x14ac:dyDescent="0.25">
      <c r="A2595" s="76"/>
      <c r="B2595" s="76"/>
      <c r="C2595" s="76"/>
      <c r="D2595" s="76"/>
      <c r="E2595" s="76"/>
      <c r="F2595" s="76"/>
      <c r="G2595" s="76"/>
      <c r="H2595" s="76"/>
      <c r="I2595" s="76"/>
      <c r="J2595" s="76"/>
      <c r="K2595" s="76"/>
      <c r="L2595" s="76"/>
      <c r="M2595" s="76"/>
      <c r="N2595" s="76"/>
      <c r="O2595" s="76"/>
      <c r="P2595" s="76"/>
      <c r="Q2595" s="76"/>
      <c r="V2595" s="76"/>
      <c r="W2595" s="76"/>
    </row>
    <row r="2596" spans="1:23" x14ac:dyDescent="0.25">
      <c r="A2596" s="76"/>
      <c r="B2596" s="76"/>
      <c r="C2596" s="76"/>
      <c r="D2596" s="76"/>
      <c r="E2596" s="76"/>
      <c r="F2596" s="76"/>
      <c r="G2596" s="76"/>
      <c r="H2596" s="76"/>
      <c r="I2596" s="76"/>
      <c r="J2596" s="76"/>
      <c r="K2596" s="76"/>
      <c r="L2596" s="76"/>
      <c r="M2596" s="76"/>
      <c r="N2596" s="76"/>
      <c r="O2596" s="76"/>
      <c r="P2596" s="76"/>
      <c r="Q2596" s="76"/>
      <c r="V2596" s="76"/>
      <c r="W2596" s="76"/>
    </row>
    <row r="2597" spans="1:23" x14ac:dyDescent="0.25">
      <c r="A2597" s="76"/>
      <c r="B2597" s="76"/>
      <c r="C2597" s="76"/>
      <c r="D2597" s="76"/>
      <c r="E2597" s="76"/>
      <c r="F2597" s="76"/>
      <c r="G2597" s="76"/>
      <c r="H2597" s="76"/>
      <c r="I2597" s="76"/>
      <c r="J2597" s="76"/>
      <c r="K2597" s="76"/>
      <c r="L2597" s="76"/>
      <c r="M2597" s="76"/>
      <c r="N2597" s="76"/>
      <c r="O2597" s="76"/>
      <c r="P2597" s="76"/>
      <c r="Q2597" s="76"/>
      <c r="V2597" s="76"/>
      <c r="W2597" s="76"/>
    </row>
    <row r="2598" spans="1:23" x14ac:dyDescent="0.25">
      <c r="A2598" s="76"/>
      <c r="B2598" s="76"/>
      <c r="C2598" s="76"/>
      <c r="D2598" s="76"/>
      <c r="E2598" s="76"/>
      <c r="F2598" s="76"/>
      <c r="G2598" s="76"/>
      <c r="H2598" s="76"/>
      <c r="I2598" s="76"/>
      <c r="J2598" s="76"/>
      <c r="K2598" s="76"/>
      <c r="L2598" s="76"/>
      <c r="M2598" s="76"/>
      <c r="N2598" s="76"/>
      <c r="O2598" s="76"/>
      <c r="P2598" s="76"/>
      <c r="Q2598" s="76"/>
      <c r="V2598" s="76"/>
      <c r="W2598" s="76"/>
    </row>
    <row r="2599" spans="1:23" x14ac:dyDescent="0.25">
      <c r="A2599" s="76"/>
      <c r="B2599" s="76"/>
      <c r="C2599" s="76"/>
      <c r="D2599" s="76"/>
      <c r="E2599" s="76"/>
      <c r="F2599" s="76"/>
      <c r="G2599" s="76"/>
      <c r="H2599" s="76"/>
      <c r="I2599" s="76"/>
      <c r="J2599" s="76"/>
      <c r="K2599" s="76"/>
      <c r="L2599" s="76"/>
      <c r="M2599" s="76"/>
      <c r="N2599" s="76"/>
      <c r="O2599" s="76"/>
      <c r="P2599" s="76"/>
      <c r="Q2599" s="76"/>
      <c r="V2599" s="76"/>
      <c r="W2599" s="76"/>
    </row>
    <row r="2600" spans="1:23" x14ac:dyDescent="0.25">
      <c r="A2600" s="76"/>
      <c r="B2600" s="76"/>
      <c r="C2600" s="76"/>
      <c r="D2600" s="76"/>
      <c r="E2600" s="76"/>
      <c r="F2600" s="76"/>
      <c r="G2600" s="76"/>
      <c r="H2600" s="76"/>
      <c r="I2600" s="76"/>
      <c r="J2600" s="76"/>
      <c r="K2600" s="76"/>
      <c r="L2600" s="76"/>
      <c r="M2600" s="76"/>
      <c r="N2600" s="76"/>
      <c r="O2600" s="76"/>
      <c r="P2600" s="76"/>
      <c r="Q2600" s="76"/>
      <c r="V2600" s="76"/>
      <c r="W2600" s="76"/>
    </row>
    <row r="2601" spans="1:23" x14ac:dyDescent="0.25">
      <c r="A2601" s="76"/>
      <c r="B2601" s="76"/>
      <c r="C2601" s="76"/>
      <c r="D2601" s="76"/>
      <c r="E2601" s="76"/>
      <c r="F2601" s="76"/>
      <c r="G2601" s="76"/>
      <c r="H2601" s="76"/>
      <c r="I2601" s="76"/>
      <c r="J2601" s="76"/>
      <c r="K2601" s="76"/>
      <c r="L2601" s="76"/>
      <c r="M2601" s="76"/>
      <c r="N2601" s="76"/>
      <c r="O2601" s="76"/>
      <c r="P2601" s="76"/>
      <c r="Q2601" s="76"/>
      <c r="V2601" s="76"/>
      <c r="W2601" s="76"/>
    </row>
    <row r="2602" spans="1:23" x14ac:dyDescent="0.25">
      <c r="A2602" s="76"/>
      <c r="B2602" s="76"/>
      <c r="C2602" s="76"/>
      <c r="D2602" s="76"/>
      <c r="E2602" s="76"/>
      <c r="F2602" s="76"/>
      <c r="G2602" s="76"/>
      <c r="H2602" s="76"/>
      <c r="I2602" s="76"/>
      <c r="J2602" s="76"/>
      <c r="K2602" s="76"/>
      <c r="L2602" s="76"/>
      <c r="M2602" s="76"/>
      <c r="N2602" s="76"/>
      <c r="O2602" s="76"/>
      <c r="P2602" s="76"/>
      <c r="Q2602" s="76"/>
      <c r="V2602" s="76"/>
      <c r="W2602" s="76"/>
    </row>
    <row r="2603" spans="1:23" x14ac:dyDescent="0.25">
      <c r="A2603" s="76"/>
      <c r="B2603" s="76"/>
      <c r="C2603" s="76"/>
      <c r="D2603" s="76"/>
      <c r="E2603" s="76"/>
      <c r="F2603" s="76"/>
      <c r="G2603" s="76"/>
      <c r="H2603" s="76"/>
      <c r="I2603" s="76"/>
      <c r="J2603" s="76"/>
      <c r="K2603" s="76"/>
      <c r="L2603" s="76"/>
      <c r="M2603" s="76"/>
      <c r="N2603" s="76"/>
      <c r="O2603" s="76"/>
      <c r="P2603" s="76"/>
      <c r="Q2603" s="76"/>
      <c r="V2603" s="76"/>
      <c r="W2603" s="76"/>
    </row>
    <row r="2604" spans="1:23" x14ac:dyDescent="0.25">
      <c r="A2604" s="76"/>
      <c r="B2604" s="76"/>
      <c r="C2604" s="76"/>
      <c r="D2604" s="76"/>
      <c r="E2604" s="76"/>
      <c r="F2604" s="76"/>
      <c r="G2604" s="76"/>
      <c r="H2604" s="76"/>
      <c r="I2604" s="76"/>
      <c r="J2604" s="76"/>
      <c r="K2604" s="76"/>
      <c r="L2604" s="76"/>
      <c r="M2604" s="76"/>
      <c r="N2604" s="76"/>
      <c r="O2604" s="76"/>
      <c r="P2604" s="76"/>
      <c r="Q2604" s="76"/>
      <c r="V2604" s="76"/>
      <c r="W2604" s="76"/>
    </row>
    <row r="2605" spans="1:23" x14ac:dyDescent="0.25">
      <c r="A2605" s="76"/>
      <c r="B2605" s="76"/>
      <c r="C2605" s="76"/>
      <c r="D2605" s="76"/>
      <c r="E2605" s="76"/>
      <c r="F2605" s="76"/>
      <c r="G2605" s="76"/>
      <c r="H2605" s="76"/>
      <c r="I2605" s="76"/>
      <c r="J2605" s="76"/>
      <c r="K2605" s="76"/>
      <c r="L2605" s="76"/>
      <c r="M2605" s="76"/>
      <c r="N2605" s="76"/>
      <c r="O2605" s="76"/>
      <c r="P2605" s="76"/>
      <c r="Q2605" s="76"/>
      <c r="V2605" s="76"/>
      <c r="W2605" s="76"/>
    </row>
    <row r="2606" spans="1:23" x14ac:dyDescent="0.25">
      <c r="A2606" s="76"/>
      <c r="B2606" s="76"/>
      <c r="C2606" s="76"/>
      <c r="D2606" s="76"/>
      <c r="E2606" s="76"/>
      <c r="F2606" s="76"/>
      <c r="G2606" s="76"/>
      <c r="H2606" s="76"/>
      <c r="I2606" s="76"/>
      <c r="J2606" s="76"/>
      <c r="K2606" s="76"/>
      <c r="L2606" s="76"/>
      <c r="M2606" s="76"/>
      <c r="N2606" s="76"/>
      <c r="O2606" s="76"/>
      <c r="P2606" s="76"/>
      <c r="Q2606" s="76"/>
      <c r="V2606" s="76"/>
      <c r="W2606" s="76"/>
    </row>
    <row r="2607" spans="1:23" x14ac:dyDescent="0.25">
      <c r="A2607" s="76"/>
      <c r="B2607" s="76"/>
      <c r="C2607" s="76"/>
      <c r="D2607" s="76"/>
      <c r="E2607" s="76"/>
      <c r="F2607" s="76"/>
      <c r="G2607" s="76"/>
      <c r="H2607" s="76"/>
      <c r="I2607" s="76"/>
      <c r="J2607" s="76"/>
      <c r="K2607" s="76"/>
      <c r="L2607" s="76"/>
      <c r="M2607" s="76"/>
      <c r="N2607" s="76"/>
      <c r="O2607" s="76"/>
      <c r="P2607" s="76"/>
      <c r="Q2607" s="76"/>
      <c r="V2607" s="76"/>
      <c r="W2607" s="76"/>
    </row>
    <row r="2608" spans="1:23" x14ac:dyDescent="0.25">
      <c r="A2608" s="76"/>
      <c r="B2608" s="76"/>
      <c r="C2608" s="76"/>
      <c r="D2608" s="76"/>
      <c r="E2608" s="76"/>
      <c r="F2608" s="76"/>
      <c r="G2608" s="76"/>
      <c r="H2608" s="76"/>
      <c r="I2608" s="76"/>
      <c r="J2608" s="76"/>
      <c r="K2608" s="76"/>
      <c r="L2608" s="76"/>
      <c r="M2608" s="76"/>
      <c r="N2608" s="76"/>
      <c r="O2608" s="76"/>
      <c r="P2608" s="76"/>
      <c r="Q2608" s="76"/>
      <c r="V2608" s="76"/>
      <c r="W2608" s="76"/>
    </row>
    <row r="2609" spans="1:23" x14ac:dyDescent="0.25">
      <c r="A2609" s="76"/>
      <c r="B2609" s="76"/>
      <c r="C2609" s="76"/>
      <c r="D2609" s="76"/>
      <c r="E2609" s="76"/>
      <c r="F2609" s="76"/>
      <c r="G2609" s="76"/>
      <c r="H2609" s="76"/>
      <c r="I2609" s="76"/>
      <c r="J2609" s="76"/>
      <c r="K2609" s="76"/>
      <c r="L2609" s="76"/>
      <c r="M2609" s="76"/>
      <c r="N2609" s="76"/>
      <c r="O2609" s="76"/>
      <c r="P2609" s="76"/>
      <c r="Q2609" s="76"/>
      <c r="V2609" s="76"/>
      <c r="W2609" s="76"/>
    </row>
    <row r="2610" spans="1:23" x14ac:dyDescent="0.25">
      <c r="A2610" s="76"/>
      <c r="B2610" s="76"/>
      <c r="C2610" s="76"/>
      <c r="D2610" s="76"/>
      <c r="E2610" s="76"/>
      <c r="F2610" s="76"/>
      <c r="G2610" s="76"/>
      <c r="H2610" s="76"/>
      <c r="I2610" s="76"/>
      <c r="J2610" s="76"/>
      <c r="K2610" s="76"/>
      <c r="L2610" s="76"/>
      <c r="M2610" s="76"/>
      <c r="N2610" s="76"/>
      <c r="O2610" s="76"/>
      <c r="P2610" s="76"/>
      <c r="Q2610" s="76"/>
      <c r="V2610" s="76"/>
      <c r="W2610" s="76"/>
    </row>
    <row r="2611" spans="1:23" x14ac:dyDescent="0.25">
      <c r="A2611" s="76"/>
      <c r="B2611" s="76"/>
      <c r="C2611" s="76"/>
      <c r="D2611" s="76"/>
      <c r="E2611" s="76"/>
      <c r="F2611" s="76"/>
      <c r="G2611" s="76"/>
      <c r="H2611" s="76"/>
      <c r="I2611" s="76"/>
      <c r="J2611" s="76"/>
      <c r="K2611" s="76"/>
      <c r="L2611" s="76"/>
      <c r="M2611" s="76"/>
      <c r="N2611" s="76"/>
      <c r="O2611" s="76"/>
      <c r="P2611" s="76"/>
      <c r="Q2611" s="76"/>
      <c r="V2611" s="76"/>
      <c r="W2611" s="76"/>
    </row>
    <row r="2612" spans="1:23" x14ac:dyDescent="0.25">
      <c r="A2612" s="76"/>
      <c r="B2612" s="76"/>
      <c r="C2612" s="76"/>
      <c r="D2612" s="76"/>
      <c r="E2612" s="76"/>
      <c r="F2612" s="76"/>
      <c r="G2612" s="76"/>
      <c r="H2612" s="76"/>
      <c r="I2612" s="76"/>
      <c r="J2612" s="76"/>
      <c r="K2612" s="76"/>
      <c r="L2612" s="76"/>
      <c r="M2612" s="76"/>
      <c r="N2612" s="76"/>
      <c r="O2612" s="76"/>
      <c r="P2612" s="76"/>
      <c r="Q2612" s="76"/>
      <c r="V2612" s="76"/>
      <c r="W2612" s="76"/>
    </row>
    <row r="2613" spans="1:23" x14ac:dyDescent="0.25">
      <c r="A2613" s="76"/>
      <c r="B2613" s="76"/>
      <c r="C2613" s="76"/>
      <c r="D2613" s="76"/>
      <c r="E2613" s="76"/>
      <c r="F2613" s="76"/>
      <c r="G2613" s="76"/>
      <c r="H2613" s="76"/>
      <c r="I2613" s="76"/>
      <c r="J2613" s="76"/>
      <c r="K2613" s="76"/>
      <c r="L2613" s="76"/>
      <c r="M2613" s="76"/>
      <c r="N2613" s="76"/>
      <c r="O2613" s="76"/>
      <c r="P2613" s="76"/>
      <c r="Q2613" s="76"/>
      <c r="V2613" s="76"/>
      <c r="W2613" s="76"/>
    </row>
    <row r="2614" spans="1:23" x14ac:dyDescent="0.25">
      <c r="A2614" s="76"/>
      <c r="B2614" s="76"/>
      <c r="C2614" s="76"/>
      <c r="D2614" s="76"/>
      <c r="E2614" s="76"/>
      <c r="F2614" s="76"/>
      <c r="G2614" s="76"/>
      <c r="H2614" s="76"/>
      <c r="I2614" s="76"/>
      <c r="J2614" s="76"/>
      <c r="K2614" s="76"/>
      <c r="L2614" s="76"/>
      <c r="M2614" s="76"/>
      <c r="N2614" s="76"/>
      <c r="O2614" s="76"/>
      <c r="P2614" s="76"/>
      <c r="Q2614" s="76"/>
      <c r="V2614" s="76"/>
      <c r="W2614" s="76"/>
    </row>
    <row r="2615" spans="1:23" x14ac:dyDescent="0.25">
      <c r="A2615" s="76"/>
      <c r="B2615" s="76"/>
      <c r="C2615" s="76"/>
      <c r="D2615" s="76"/>
      <c r="E2615" s="76"/>
      <c r="F2615" s="76"/>
      <c r="G2615" s="76"/>
      <c r="H2615" s="76"/>
      <c r="I2615" s="76"/>
      <c r="J2615" s="76"/>
      <c r="K2615" s="76"/>
      <c r="L2615" s="76"/>
      <c r="M2615" s="76"/>
      <c r="N2615" s="76"/>
      <c r="O2615" s="76"/>
      <c r="P2615" s="76"/>
      <c r="Q2615" s="76"/>
      <c r="V2615" s="76"/>
      <c r="W2615" s="76"/>
    </row>
    <row r="2616" spans="1:23" x14ac:dyDescent="0.25">
      <c r="A2616" s="76"/>
      <c r="B2616" s="76"/>
      <c r="C2616" s="76"/>
      <c r="D2616" s="76"/>
      <c r="E2616" s="76"/>
      <c r="F2616" s="76"/>
      <c r="G2616" s="76"/>
      <c r="H2616" s="76"/>
      <c r="I2616" s="76"/>
      <c r="J2616" s="76"/>
      <c r="K2616" s="76"/>
      <c r="L2616" s="76"/>
      <c r="M2616" s="76"/>
      <c r="N2616" s="76"/>
      <c r="O2616" s="76"/>
      <c r="P2616" s="76"/>
      <c r="Q2616" s="76"/>
      <c r="V2616" s="76"/>
      <c r="W2616" s="76"/>
    </row>
    <row r="2617" spans="1:23" x14ac:dyDescent="0.25">
      <c r="A2617" s="76"/>
      <c r="B2617" s="76"/>
      <c r="C2617" s="76"/>
      <c r="D2617" s="76"/>
      <c r="E2617" s="76"/>
      <c r="F2617" s="76"/>
      <c r="G2617" s="76"/>
      <c r="H2617" s="76"/>
      <c r="I2617" s="76"/>
      <c r="J2617" s="76"/>
      <c r="K2617" s="76"/>
      <c r="L2617" s="76"/>
      <c r="M2617" s="76"/>
      <c r="N2617" s="76"/>
      <c r="O2617" s="76"/>
      <c r="P2617" s="76"/>
      <c r="Q2617" s="76"/>
      <c r="V2617" s="76"/>
      <c r="W2617" s="76"/>
    </row>
    <row r="2618" spans="1:23" x14ac:dyDescent="0.25">
      <c r="A2618" s="76"/>
      <c r="B2618" s="76"/>
      <c r="C2618" s="76"/>
      <c r="D2618" s="76"/>
      <c r="E2618" s="76"/>
      <c r="F2618" s="76"/>
      <c r="G2618" s="76"/>
      <c r="H2618" s="76"/>
      <c r="I2618" s="76"/>
      <c r="J2618" s="76"/>
      <c r="K2618" s="76"/>
      <c r="L2618" s="76"/>
      <c r="M2618" s="76"/>
      <c r="N2618" s="76"/>
      <c r="O2618" s="76"/>
      <c r="P2618" s="76"/>
      <c r="Q2618" s="76"/>
      <c r="V2618" s="76"/>
      <c r="W2618" s="76"/>
    </row>
    <row r="2619" spans="1:23" x14ac:dyDescent="0.25">
      <c r="A2619" s="76"/>
      <c r="B2619" s="76"/>
      <c r="C2619" s="76"/>
      <c r="D2619" s="76"/>
      <c r="E2619" s="76"/>
      <c r="F2619" s="76"/>
      <c r="G2619" s="76"/>
      <c r="H2619" s="76"/>
      <c r="I2619" s="76"/>
      <c r="J2619" s="76"/>
      <c r="K2619" s="76"/>
      <c r="L2619" s="76"/>
      <c r="M2619" s="76"/>
      <c r="N2619" s="76"/>
      <c r="O2619" s="76"/>
      <c r="P2619" s="76"/>
      <c r="Q2619" s="76"/>
      <c r="V2619" s="76"/>
      <c r="W2619" s="76"/>
    </row>
    <row r="2620" spans="1:23" x14ac:dyDescent="0.25">
      <c r="A2620" s="76"/>
      <c r="B2620" s="76"/>
      <c r="C2620" s="76"/>
      <c r="D2620" s="76"/>
      <c r="E2620" s="76"/>
      <c r="F2620" s="76"/>
      <c r="G2620" s="76"/>
      <c r="H2620" s="76"/>
      <c r="I2620" s="76"/>
      <c r="J2620" s="76"/>
      <c r="K2620" s="76"/>
      <c r="L2620" s="76"/>
      <c r="M2620" s="76"/>
      <c r="N2620" s="76"/>
      <c r="O2620" s="76"/>
      <c r="P2620" s="76"/>
      <c r="Q2620" s="76"/>
      <c r="V2620" s="76"/>
      <c r="W2620" s="76"/>
    </row>
    <row r="2621" spans="1:23" x14ac:dyDescent="0.25">
      <c r="A2621" s="76"/>
      <c r="B2621" s="76"/>
      <c r="C2621" s="76"/>
      <c r="D2621" s="76"/>
      <c r="E2621" s="76"/>
      <c r="F2621" s="76"/>
      <c r="G2621" s="76"/>
      <c r="H2621" s="76"/>
      <c r="I2621" s="76"/>
      <c r="J2621" s="76"/>
      <c r="K2621" s="76"/>
      <c r="L2621" s="76"/>
      <c r="M2621" s="76"/>
      <c r="N2621" s="76"/>
      <c r="O2621" s="76"/>
      <c r="P2621" s="76"/>
      <c r="Q2621" s="76"/>
      <c r="V2621" s="76"/>
      <c r="W2621" s="76"/>
    </row>
    <row r="2622" spans="1:23" x14ac:dyDescent="0.25">
      <c r="A2622" s="76"/>
      <c r="B2622" s="76"/>
      <c r="C2622" s="76"/>
      <c r="D2622" s="76"/>
      <c r="E2622" s="76"/>
      <c r="F2622" s="76"/>
      <c r="G2622" s="76"/>
      <c r="H2622" s="76"/>
      <c r="I2622" s="76"/>
      <c r="J2622" s="76"/>
      <c r="K2622" s="76"/>
      <c r="L2622" s="76"/>
      <c r="M2622" s="76"/>
      <c r="N2622" s="76"/>
      <c r="O2622" s="76"/>
      <c r="P2622" s="76"/>
      <c r="Q2622" s="76"/>
      <c r="V2622" s="76"/>
      <c r="W2622" s="76"/>
    </row>
    <row r="2623" spans="1:23" x14ac:dyDescent="0.25">
      <c r="A2623" s="76"/>
      <c r="B2623" s="76"/>
      <c r="C2623" s="76"/>
      <c r="D2623" s="76"/>
      <c r="E2623" s="76"/>
      <c r="F2623" s="76"/>
      <c r="G2623" s="76"/>
      <c r="H2623" s="76"/>
      <c r="I2623" s="76"/>
      <c r="J2623" s="76"/>
      <c r="K2623" s="76"/>
      <c r="L2623" s="76"/>
      <c r="M2623" s="76"/>
      <c r="N2623" s="76"/>
      <c r="O2623" s="76"/>
      <c r="P2623" s="76"/>
      <c r="Q2623" s="76"/>
      <c r="V2623" s="76"/>
      <c r="W2623" s="76"/>
    </row>
    <row r="2624" spans="1:23" x14ac:dyDescent="0.25">
      <c r="A2624" s="76"/>
      <c r="B2624" s="76"/>
      <c r="C2624" s="76"/>
      <c r="D2624" s="76"/>
      <c r="E2624" s="76"/>
      <c r="F2624" s="76"/>
      <c r="G2624" s="76"/>
      <c r="H2624" s="76"/>
      <c r="I2624" s="76"/>
      <c r="J2624" s="76"/>
      <c r="K2624" s="76"/>
      <c r="L2624" s="76"/>
      <c r="M2624" s="76"/>
      <c r="N2624" s="76"/>
      <c r="O2624" s="76"/>
      <c r="P2624" s="76"/>
      <c r="Q2624" s="76"/>
      <c r="V2624" s="76"/>
      <c r="W2624" s="76"/>
    </row>
    <row r="2625" spans="1:23" x14ac:dyDescent="0.25">
      <c r="A2625" s="76"/>
      <c r="B2625" s="76"/>
      <c r="C2625" s="76"/>
      <c r="D2625" s="76"/>
      <c r="E2625" s="76"/>
      <c r="F2625" s="76"/>
      <c r="G2625" s="76"/>
      <c r="H2625" s="76"/>
      <c r="I2625" s="76"/>
      <c r="J2625" s="76"/>
      <c r="K2625" s="76"/>
      <c r="L2625" s="76"/>
      <c r="M2625" s="76"/>
      <c r="N2625" s="76"/>
      <c r="O2625" s="76"/>
      <c r="P2625" s="76"/>
      <c r="Q2625" s="76"/>
      <c r="V2625" s="76"/>
      <c r="W2625" s="76"/>
    </row>
    <row r="2626" spans="1:23" x14ac:dyDescent="0.25">
      <c r="A2626" s="76"/>
      <c r="B2626" s="76"/>
      <c r="C2626" s="76"/>
      <c r="D2626" s="76"/>
      <c r="E2626" s="76"/>
      <c r="F2626" s="76"/>
      <c r="G2626" s="76"/>
      <c r="H2626" s="76"/>
      <c r="I2626" s="76"/>
      <c r="J2626" s="76"/>
      <c r="K2626" s="76"/>
      <c r="L2626" s="76"/>
      <c r="M2626" s="76"/>
      <c r="N2626" s="76"/>
      <c r="O2626" s="76"/>
      <c r="P2626" s="76"/>
      <c r="Q2626" s="76"/>
      <c r="V2626" s="76"/>
      <c r="W2626" s="76"/>
    </row>
    <row r="2627" spans="1:23" x14ac:dyDescent="0.25">
      <c r="A2627" s="76"/>
      <c r="B2627" s="76"/>
      <c r="C2627" s="76"/>
      <c r="D2627" s="76"/>
      <c r="E2627" s="76"/>
      <c r="F2627" s="76"/>
      <c r="G2627" s="76"/>
      <c r="H2627" s="76"/>
      <c r="I2627" s="76"/>
      <c r="J2627" s="76"/>
      <c r="K2627" s="76"/>
      <c r="L2627" s="76"/>
      <c r="M2627" s="76"/>
      <c r="N2627" s="76"/>
      <c r="O2627" s="76"/>
      <c r="P2627" s="76"/>
      <c r="Q2627" s="76"/>
      <c r="V2627" s="76"/>
      <c r="W2627" s="76"/>
    </row>
    <row r="2628" spans="1:23" x14ac:dyDescent="0.25">
      <c r="A2628" s="76"/>
      <c r="B2628" s="76"/>
      <c r="C2628" s="76"/>
      <c r="D2628" s="76"/>
      <c r="E2628" s="76"/>
      <c r="F2628" s="76"/>
      <c r="G2628" s="76"/>
      <c r="H2628" s="76"/>
      <c r="I2628" s="76"/>
      <c r="J2628" s="76"/>
      <c r="K2628" s="76"/>
      <c r="L2628" s="76"/>
      <c r="M2628" s="76"/>
      <c r="N2628" s="76"/>
      <c r="O2628" s="76"/>
      <c r="P2628" s="76"/>
      <c r="Q2628" s="76"/>
      <c r="V2628" s="76"/>
      <c r="W2628" s="76"/>
    </row>
    <row r="2629" spans="1:23" x14ac:dyDescent="0.25">
      <c r="A2629" s="76"/>
      <c r="B2629" s="76"/>
      <c r="C2629" s="76"/>
      <c r="D2629" s="76"/>
      <c r="E2629" s="76"/>
      <c r="F2629" s="76"/>
      <c r="G2629" s="76"/>
      <c r="H2629" s="76"/>
      <c r="I2629" s="76"/>
      <c r="J2629" s="76"/>
      <c r="K2629" s="76"/>
      <c r="L2629" s="76"/>
      <c r="M2629" s="76"/>
      <c r="N2629" s="76"/>
      <c r="O2629" s="76"/>
      <c r="P2629" s="76"/>
      <c r="Q2629" s="76"/>
      <c r="V2629" s="76"/>
      <c r="W2629" s="76"/>
    </row>
    <row r="2630" spans="1:23" x14ac:dyDescent="0.25">
      <c r="A2630" s="76"/>
      <c r="B2630" s="76"/>
      <c r="C2630" s="76"/>
      <c r="D2630" s="76"/>
      <c r="E2630" s="76"/>
      <c r="F2630" s="76"/>
      <c r="G2630" s="76"/>
      <c r="H2630" s="76"/>
      <c r="I2630" s="76"/>
      <c r="J2630" s="76"/>
      <c r="K2630" s="76"/>
      <c r="L2630" s="76"/>
      <c r="M2630" s="76"/>
      <c r="N2630" s="76"/>
      <c r="O2630" s="76"/>
      <c r="P2630" s="76"/>
      <c r="Q2630" s="76"/>
      <c r="V2630" s="76"/>
      <c r="W2630" s="76"/>
    </row>
    <row r="2631" spans="1:23" x14ac:dyDescent="0.25">
      <c r="A2631" s="76"/>
      <c r="B2631" s="76"/>
      <c r="C2631" s="76"/>
      <c r="D2631" s="76"/>
      <c r="E2631" s="76"/>
      <c r="F2631" s="76"/>
      <c r="G2631" s="76"/>
      <c r="H2631" s="76"/>
      <c r="I2631" s="76"/>
      <c r="J2631" s="76"/>
      <c r="K2631" s="76"/>
      <c r="L2631" s="76"/>
      <c r="M2631" s="76"/>
      <c r="N2631" s="76"/>
      <c r="O2631" s="76"/>
      <c r="P2631" s="76"/>
      <c r="Q2631" s="76"/>
      <c r="V2631" s="76"/>
      <c r="W2631" s="76"/>
    </row>
    <row r="2632" spans="1:23" x14ac:dyDescent="0.25">
      <c r="A2632" s="76"/>
      <c r="B2632" s="76"/>
      <c r="C2632" s="76"/>
      <c r="D2632" s="76"/>
      <c r="E2632" s="76"/>
      <c r="F2632" s="76"/>
      <c r="G2632" s="76"/>
      <c r="H2632" s="76"/>
      <c r="I2632" s="76"/>
      <c r="J2632" s="76"/>
      <c r="K2632" s="76"/>
      <c r="L2632" s="76"/>
      <c r="M2632" s="76"/>
      <c r="N2632" s="76"/>
      <c r="O2632" s="76"/>
      <c r="P2632" s="76"/>
      <c r="Q2632" s="76"/>
      <c r="V2632" s="76"/>
      <c r="W2632" s="76"/>
    </row>
    <row r="2633" spans="1:23" x14ac:dyDescent="0.25">
      <c r="A2633" s="76"/>
      <c r="B2633" s="76"/>
      <c r="C2633" s="76"/>
      <c r="D2633" s="76"/>
      <c r="E2633" s="76"/>
      <c r="F2633" s="76"/>
      <c r="G2633" s="76"/>
      <c r="H2633" s="76"/>
      <c r="I2633" s="76"/>
      <c r="J2633" s="76"/>
      <c r="K2633" s="76"/>
      <c r="L2633" s="76"/>
      <c r="M2633" s="76"/>
      <c r="N2633" s="76"/>
      <c r="O2633" s="76"/>
      <c r="P2633" s="76"/>
      <c r="Q2633" s="76"/>
      <c r="V2633" s="76"/>
      <c r="W2633" s="76"/>
    </row>
    <row r="2634" spans="1:23" x14ac:dyDescent="0.25">
      <c r="A2634" s="76"/>
      <c r="B2634" s="76"/>
      <c r="C2634" s="76"/>
      <c r="D2634" s="76"/>
      <c r="E2634" s="76"/>
      <c r="F2634" s="76"/>
      <c r="G2634" s="76"/>
      <c r="H2634" s="76"/>
      <c r="I2634" s="76"/>
      <c r="J2634" s="76"/>
      <c r="K2634" s="76"/>
      <c r="L2634" s="76"/>
      <c r="M2634" s="76"/>
      <c r="N2634" s="76"/>
      <c r="O2634" s="76"/>
      <c r="P2634" s="76"/>
      <c r="Q2634" s="76"/>
      <c r="V2634" s="76"/>
      <c r="W2634" s="76"/>
    </row>
    <row r="2635" spans="1:23" x14ac:dyDescent="0.25">
      <c r="A2635" s="76"/>
      <c r="B2635" s="76"/>
      <c r="C2635" s="76"/>
      <c r="D2635" s="76"/>
      <c r="E2635" s="76"/>
      <c r="F2635" s="76"/>
      <c r="G2635" s="76"/>
      <c r="H2635" s="76"/>
      <c r="I2635" s="76"/>
      <c r="J2635" s="76"/>
      <c r="K2635" s="76"/>
      <c r="L2635" s="76"/>
      <c r="M2635" s="76"/>
      <c r="N2635" s="76"/>
      <c r="O2635" s="76"/>
      <c r="P2635" s="76"/>
      <c r="Q2635" s="76"/>
      <c r="V2635" s="76"/>
      <c r="W2635" s="76"/>
    </row>
    <row r="2636" spans="1:23" x14ac:dyDescent="0.25">
      <c r="A2636" s="76"/>
      <c r="B2636" s="76"/>
      <c r="C2636" s="76"/>
      <c r="D2636" s="76"/>
      <c r="E2636" s="76"/>
      <c r="F2636" s="76"/>
      <c r="G2636" s="76"/>
      <c r="H2636" s="76"/>
      <c r="I2636" s="76"/>
      <c r="J2636" s="76"/>
      <c r="K2636" s="76"/>
      <c r="L2636" s="76"/>
      <c r="M2636" s="76"/>
      <c r="N2636" s="76"/>
      <c r="O2636" s="76"/>
      <c r="P2636" s="76"/>
      <c r="Q2636" s="76"/>
      <c r="V2636" s="76"/>
      <c r="W2636" s="76"/>
    </row>
    <row r="2637" spans="1:23" x14ac:dyDescent="0.25">
      <c r="A2637" s="76"/>
      <c r="B2637" s="76"/>
      <c r="C2637" s="76"/>
      <c r="D2637" s="76"/>
      <c r="E2637" s="76"/>
      <c r="F2637" s="76"/>
      <c r="G2637" s="76"/>
      <c r="H2637" s="76"/>
      <c r="I2637" s="76"/>
      <c r="J2637" s="76"/>
      <c r="K2637" s="76"/>
      <c r="L2637" s="76"/>
      <c r="M2637" s="76"/>
      <c r="N2637" s="76"/>
      <c r="O2637" s="76"/>
      <c r="P2637" s="76"/>
      <c r="Q2637" s="76"/>
      <c r="V2637" s="76"/>
      <c r="W2637" s="76"/>
    </row>
    <row r="2638" spans="1:23" x14ac:dyDescent="0.25">
      <c r="A2638" s="76"/>
      <c r="B2638" s="76"/>
      <c r="C2638" s="76"/>
      <c r="D2638" s="76"/>
      <c r="E2638" s="76"/>
      <c r="F2638" s="76"/>
      <c r="G2638" s="76"/>
      <c r="H2638" s="76"/>
      <c r="I2638" s="76"/>
      <c r="J2638" s="76"/>
      <c r="K2638" s="76"/>
      <c r="L2638" s="76"/>
      <c r="M2638" s="76"/>
      <c r="N2638" s="76"/>
      <c r="O2638" s="76"/>
      <c r="P2638" s="76"/>
      <c r="Q2638" s="76"/>
      <c r="V2638" s="76"/>
      <c r="W2638" s="76"/>
    </row>
    <row r="2639" spans="1:23" x14ac:dyDescent="0.25">
      <c r="A2639" s="76"/>
      <c r="B2639" s="76"/>
      <c r="C2639" s="76"/>
      <c r="D2639" s="76"/>
      <c r="E2639" s="76"/>
      <c r="F2639" s="76"/>
      <c r="G2639" s="76"/>
      <c r="H2639" s="76"/>
      <c r="I2639" s="76"/>
      <c r="J2639" s="76"/>
      <c r="K2639" s="76"/>
      <c r="L2639" s="76"/>
      <c r="M2639" s="76"/>
      <c r="N2639" s="76"/>
      <c r="O2639" s="76"/>
      <c r="P2639" s="76"/>
      <c r="Q2639" s="76"/>
      <c r="V2639" s="76"/>
      <c r="W2639" s="76"/>
    </row>
    <row r="2640" spans="1:23" x14ac:dyDescent="0.25">
      <c r="A2640" s="76"/>
      <c r="B2640" s="76"/>
      <c r="C2640" s="76"/>
      <c r="D2640" s="76"/>
      <c r="E2640" s="76"/>
      <c r="F2640" s="76"/>
      <c r="G2640" s="76"/>
      <c r="H2640" s="76"/>
      <c r="I2640" s="76"/>
      <c r="J2640" s="76"/>
      <c r="K2640" s="76"/>
      <c r="L2640" s="76"/>
      <c r="M2640" s="76"/>
      <c r="N2640" s="76"/>
      <c r="O2640" s="76"/>
      <c r="P2640" s="76"/>
      <c r="Q2640" s="76"/>
      <c r="V2640" s="76"/>
      <c r="W2640" s="76"/>
    </row>
    <row r="2641" spans="1:23" x14ac:dyDescent="0.25">
      <c r="A2641" s="76"/>
      <c r="B2641" s="76"/>
      <c r="C2641" s="76"/>
      <c r="D2641" s="76"/>
      <c r="E2641" s="76"/>
      <c r="F2641" s="76"/>
      <c r="G2641" s="76"/>
      <c r="H2641" s="76"/>
      <c r="I2641" s="76"/>
      <c r="J2641" s="76"/>
      <c r="K2641" s="76"/>
      <c r="L2641" s="76"/>
      <c r="M2641" s="76"/>
      <c r="N2641" s="76"/>
      <c r="O2641" s="76"/>
      <c r="P2641" s="76"/>
      <c r="Q2641" s="76"/>
      <c r="V2641" s="76"/>
      <c r="W2641" s="76"/>
    </row>
    <row r="2642" spans="1:23" x14ac:dyDescent="0.25">
      <c r="A2642" s="76"/>
      <c r="B2642" s="76"/>
      <c r="C2642" s="76"/>
      <c r="D2642" s="76"/>
      <c r="E2642" s="76"/>
      <c r="F2642" s="76"/>
      <c r="G2642" s="76"/>
      <c r="H2642" s="76"/>
      <c r="I2642" s="76"/>
      <c r="J2642" s="76"/>
      <c r="K2642" s="76"/>
      <c r="L2642" s="76"/>
      <c r="M2642" s="76"/>
      <c r="N2642" s="76"/>
      <c r="O2642" s="76"/>
      <c r="P2642" s="76"/>
      <c r="Q2642" s="76"/>
      <c r="V2642" s="76"/>
      <c r="W2642" s="76"/>
    </row>
    <row r="2643" spans="1:23" x14ac:dyDescent="0.25">
      <c r="A2643" s="76"/>
      <c r="B2643" s="76"/>
      <c r="C2643" s="76"/>
      <c r="D2643" s="76"/>
      <c r="E2643" s="76"/>
      <c r="F2643" s="76"/>
      <c r="G2643" s="76"/>
      <c r="H2643" s="76"/>
      <c r="I2643" s="76"/>
      <c r="J2643" s="76"/>
      <c r="K2643" s="76"/>
      <c r="L2643" s="76"/>
      <c r="M2643" s="76"/>
      <c r="N2643" s="76"/>
      <c r="O2643" s="76"/>
      <c r="P2643" s="76"/>
      <c r="Q2643" s="76"/>
      <c r="V2643" s="76"/>
      <c r="W2643" s="76"/>
    </row>
    <row r="2644" spans="1:23" x14ac:dyDescent="0.25">
      <c r="A2644" s="76"/>
      <c r="B2644" s="76"/>
      <c r="C2644" s="76"/>
      <c r="D2644" s="76"/>
      <c r="E2644" s="76"/>
      <c r="F2644" s="76"/>
      <c r="G2644" s="76"/>
      <c r="H2644" s="76"/>
      <c r="I2644" s="76"/>
      <c r="J2644" s="76"/>
      <c r="K2644" s="76"/>
      <c r="L2644" s="76"/>
      <c r="M2644" s="76"/>
      <c r="N2644" s="76"/>
      <c r="O2644" s="76"/>
      <c r="P2644" s="76"/>
      <c r="Q2644" s="76"/>
      <c r="V2644" s="76"/>
      <c r="W2644" s="76"/>
    </row>
    <row r="2645" spans="1:23" x14ac:dyDescent="0.25">
      <c r="A2645" s="76"/>
      <c r="B2645" s="76"/>
      <c r="C2645" s="76"/>
      <c r="D2645" s="76"/>
      <c r="E2645" s="76"/>
      <c r="F2645" s="76"/>
      <c r="G2645" s="76"/>
      <c r="H2645" s="76"/>
      <c r="I2645" s="76"/>
      <c r="J2645" s="76"/>
      <c r="K2645" s="76"/>
      <c r="L2645" s="76"/>
      <c r="M2645" s="76"/>
      <c r="N2645" s="76"/>
      <c r="O2645" s="76"/>
      <c r="P2645" s="76"/>
      <c r="Q2645" s="76"/>
      <c r="V2645" s="76"/>
      <c r="W2645" s="76"/>
    </row>
    <row r="2646" spans="1:23" x14ac:dyDescent="0.25">
      <c r="A2646" s="76"/>
      <c r="B2646" s="76"/>
      <c r="C2646" s="76"/>
      <c r="D2646" s="76"/>
      <c r="E2646" s="76"/>
      <c r="F2646" s="76"/>
      <c r="G2646" s="76"/>
      <c r="H2646" s="76"/>
      <c r="I2646" s="76"/>
      <c r="J2646" s="76"/>
      <c r="K2646" s="76"/>
      <c r="L2646" s="76"/>
      <c r="M2646" s="76"/>
      <c r="N2646" s="76"/>
      <c r="O2646" s="76"/>
      <c r="P2646" s="76"/>
      <c r="Q2646" s="76"/>
      <c r="V2646" s="76"/>
      <c r="W2646" s="76"/>
    </row>
    <row r="2647" spans="1:23" x14ac:dyDescent="0.25">
      <c r="A2647" s="76"/>
      <c r="B2647" s="76"/>
      <c r="C2647" s="76"/>
      <c r="D2647" s="76"/>
      <c r="E2647" s="76"/>
      <c r="F2647" s="76"/>
      <c r="G2647" s="76"/>
      <c r="H2647" s="76"/>
      <c r="I2647" s="76"/>
      <c r="J2647" s="76"/>
      <c r="K2647" s="76"/>
      <c r="L2647" s="76"/>
      <c r="M2647" s="76"/>
      <c r="N2647" s="76"/>
      <c r="O2647" s="76"/>
      <c r="P2647" s="76"/>
      <c r="Q2647" s="76"/>
      <c r="V2647" s="76"/>
      <c r="W2647" s="76"/>
    </row>
    <row r="2648" spans="1:23" x14ac:dyDescent="0.25">
      <c r="A2648" s="76"/>
      <c r="B2648" s="76"/>
      <c r="C2648" s="76"/>
      <c r="D2648" s="76"/>
      <c r="E2648" s="76"/>
      <c r="F2648" s="76"/>
      <c r="G2648" s="76"/>
      <c r="H2648" s="76"/>
      <c r="I2648" s="76"/>
      <c r="J2648" s="76"/>
      <c r="K2648" s="76"/>
      <c r="L2648" s="76"/>
      <c r="M2648" s="76"/>
      <c r="N2648" s="76"/>
      <c r="O2648" s="76"/>
      <c r="P2648" s="76"/>
      <c r="Q2648" s="76"/>
      <c r="V2648" s="76"/>
      <c r="W2648" s="76"/>
    </row>
    <row r="2649" spans="1:23" x14ac:dyDescent="0.25">
      <c r="A2649" s="76"/>
      <c r="B2649" s="76"/>
      <c r="C2649" s="76"/>
      <c r="D2649" s="76"/>
      <c r="E2649" s="76"/>
      <c r="F2649" s="76"/>
      <c r="G2649" s="76"/>
      <c r="H2649" s="76"/>
      <c r="I2649" s="76"/>
      <c r="J2649" s="76"/>
      <c r="K2649" s="76"/>
      <c r="L2649" s="76"/>
      <c r="M2649" s="76"/>
      <c r="N2649" s="76"/>
      <c r="O2649" s="76"/>
      <c r="P2649" s="76"/>
      <c r="Q2649" s="76"/>
      <c r="V2649" s="76"/>
      <c r="W2649" s="76"/>
    </row>
    <row r="2650" spans="1:23" x14ac:dyDescent="0.25">
      <c r="A2650" s="76"/>
      <c r="B2650" s="76"/>
      <c r="C2650" s="76"/>
      <c r="D2650" s="76"/>
      <c r="E2650" s="76"/>
      <c r="F2650" s="76"/>
      <c r="G2650" s="76"/>
      <c r="H2650" s="76"/>
      <c r="I2650" s="76"/>
      <c r="J2650" s="76"/>
      <c r="K2650" s="76"/>
      <c r="L2650" s="76"/>
      <c r="M2650" s="76"/>
      <c r="N2650" s="76"/>
      <c r="O2650" s="76"/>
      <c r="P2650" s="76"/>
      <c r="Q2650" s="76"/>
      <c r="V2650" s="76"/>
      <c r="W2650" s="76"/>
    </row>
    <row r="2651" spans="1:23" x14ac:dyDescent="0.25">
      <c r="A2651" s="76"/>
      <c r="B2651" s="76"/>
      <c r="C2651" s="76"/>
      <c r="D2651" s="76"/>
      <c r="E2651" s="76"/>
      <c r="F2651" s="76"/>
      <c r="G2651" s="76"/>
      <c r="H2651" s="76"/>
      <c r="I2651" s="76"/>
      <c r="J2651" s="76"/>
      <c r="K2651" s="76"/>
      <c r="L2651" s="76"/>
      <c r="M2651" s="76"/>
      <c r="N2651" s="76"/>
      <c r="O2651" s="76"/>
      <c r="P2651" s="76"/>
      <c r="Q2651" s="76"/>
      <c r="V2651" s="76"/>
      <c r="W2651" s="76"/>
    </row>
    <row r="2652" spans="1:23" x14ac:dyDescent="0.25">
      <c r="A2652" s="76"/>
      <c r="B2652" s="76"/>
      <c r="C2652" s="76"/>
      <c r="D2652" s="76"/>
      <c r="E2652" s="76"/>
      <c r="F2652" s="76"/>
      <c r="G2652" s="76"/>
      <c r="H2652" s="76"/>
      <c r="I2652" s="76"/>
      <c r="J2652" s="76"/>
      <c r="K2652" s="76"/>
      <c r="L2652" s="76"/>
      <c r="M2652" s="76"/>
      <c r="N2652" s="76"/>
      <c r="O2652" s="76"/>
      <c r="P2652" s="76"/>
      <c r="Q2652" s="76"/>
      <c r="V2652" s="76"/>
      <c r="W2652" s="76"/>
    </row>
    <row r="2653" spans="1:23" x14ac:dyDescent="0.25">
      <c r="A2653" s="76"/>
      <c r="B2653" s="76"/>
      <c r="C2653" s="76"/>
      <c r="D2653" s="76"/>
      <c r="E2653" s="76"/>
      <c r="F2653" s="76"/>
      <c r="G2653" s="76"/>
      <c r="H2653" s="76"/>
      <c r="I2653" s="76"/>
      <c r="J2653" s="76"/>
      <c r="K2653" s="76"/>
      <c r="L2653" s="76"/>
      <c r="M2653" s="76"/>
      <c r="N2653" s="76"/>
      <c r="O2653" s="76"/>
      <c r="P2653" s="76"/>
      <c r="Q2653" s="76"/>
      <c r="V2653" s="76"/>
      <c r="W2653" s="76"/>
    </row>
    <row r="2654" spans="1:23" x14ac:dyDescent="0.25">
      <c r="A2654" s="76"/>
      <c r="B2654" s="76"/>
      <c r="C2654" s="76"/>
      <c r="D2654" s="76"/>
      <c r="E2654" s="76"/>
      <c r="F2654" s="76"/>
      <c r="G2654" s="76"/>
      <c r="H2654" s="76"/>
      <c r="I2654" s="76"/>
      <c r="J2654" s="76"/>
      <c r="K2654" s="76"/>
      <c r="L2654" s="76"/>
      <c r="M2654" s="76"/>
      <c r="N2654" s="76"/>
      <c r="O2654" s="76"/>
      <c r="P2654" s="76"/>
      <c r="Q2654" s="76"/>
      <c r="V2654" s="76"/>
      <c r="W2654" s="76"/>
    </row>
    <row r="2655" spans="1:23" x14ac:dyDescent="0.25">
      <c r="A2655" s="76"/>
      <c r="B2655" s="76"/>
      <c r="C2655" s="76"/>
      <c r="D2655" s="76"/>
      <c r="E2655" s="76"/>
      <c r="F2655" s="76"/>
      <c r="G2655" s="76"/>
      <c r="H2655" s="76"/>
      <c r="I2655" s="76"/>
      <c r="J2655" s="76"/>
      <c r="K2655" s="76"/>
      <c r="L2655" s="76"/>
      <c r="M2655" s="76"/>
      <c r="N2655" s="76"/>
      <c r="O2655" s="76"/>
      <c r="P2655" s="76"/>
      <c r="Q2655" s="76"/>
      <c r="V2655" s="76"/>
      <c r="W2655" s="76"/>
    </row>
    <row r="2656" spans="1:23" x14ac:dyDescent="0.25">
      <c r="A2656" s="76"/>
      <c r="B2656" s="76"/>
      <c r="C2656" s="76"/>
      <c r="D2656" s="76"/>
      <c r="E2656" s="76"/>
      <c r="F2656" s="76"/>
      <c r="G2656" s="76"/>
      <c r="H2656" s="76"/>
      <c r="I2656" s="76"/>
      <c r="J2656" s="76"/>
      <c r="K2656" s="76"/>
      <c r="L2656" s="76"/>
      <c r="M2656" s="76"/>
      <c r="N2656" s="76"/>
      <c r="O2656" s="76"/>
      <c r="P2656" s="76"/>
      <c r="Q2656" s="76"/>
      <c r="V2656" s="76"/>
      <c r="W2656" s="76"/>
    </row>
    <row r="2657" spans="1:23" x14ac:dyDescent="0.25">
      <c r="A2657" s="76"/>
      <c r="B2657" s="76"/>
      <c r="C2657" s="76"/>
      <c r="D2657" s="76"/>
      <c r="E2657" s="76"/>
      <c r="F2657" s="76"/>
      <c r="G2657" s="76"/>
      <c r="H2657" s="76"/>
      <c r="I2657" s="76"/>
      <c r="J2657" s="76"/>
      <c r="K2657" s="76"/>
      <c r="L2657" s="76"/>
      <c r="M2657" s="76"/>
      <c r="N2657" s="76"/>
      <c r="O2657" s="76"/>
      <c r="P2657" s="76"/>
      <c r="Q2657" s="76"/>
      <c r="V2657" s="76"/>
      <c r="W2657" s="76"/>
    </row>
    <row r="2658" spans="1:23" x14ac:dyDescent="0.25">
      <c r="A2658" s="76"/>
      <c r="B2658" s="76"/>
      <c r="C2658" s="76"/>
      <c r="D2658" s="76"/>
      <c r="E2658" s="76"/>
      <c r="F2658" s="76"/>
      <c r="G2658" s="76"/>
      <c r="H2658" s="76"/>
      <c r="I2658" s="76"/>
      <c r="J2658" s="76"/>
      <c r="K2658" s="76"/>
      <c r="L2658" s="76"/>
      <c r="M2658" s="76"/>
      <c r="N2658" s="76"/>
      <c r="O2658" s="76"/>
      <c r="P2658" s="76"/>
      <c r="Q2658" s="76"/>
      <c r="V2658" s="76"/>
      <c r="W2658" s="76"/>
    </row>
    <row r="2659" spans="1:23" x14ac:dyDescent="0.25">
      <c r="A2659" s="76"/>
      <c r="B2659" s="76"/>
      <c r="C2659" s="76"/>
      <c r="D2659" s="76"/>
      <c r="E2659" s="76"/>
      <c r="F2659" s="76"/>
      <c r="G2659" s="76"/>
      <c r="H2659" s="76"/>
      <c r="I2659" s="76"/>
      <c r="J2659" s="76"/>
      <c r="K2659" s="76"/>
      <c r="L2659" s="76"/>
      <c r="M2659" s="76"/>
      <c r="N2659" s="76"/>
      <c r="O2659" s="76"/>
      <c r="P2659" s="76"/>
      <c r="Q2659" s="76"/>
      <c r="V2659" s="76"/>
      <c r="W2659" s="76"/>
    </row>
    <row r="2660" spans="1:23" x14ac:dyDescent="0.25">
      <c r="A2660" s="76"/>
      <c r="B2660" s="76"/>
      <c r="C2660" s="76"/>
      <c r="D2660" s="76"/>
      <c r="E2660" s="76"/>
      <c r="F2660" s="76"/>
      <c r="G2660" s="76"/>
      <c r="H2660" s="76"/>
      <c r="I2660" s="76"/>
      <c r="J2660" s="76"/>
      <c r="K2660" s="76"/>
      <c r="L2660" s="76"/>
      <c r="M2660" s="76"/>
      <c r="N2660" s="76"/>
      <c r="O2660" s="76"/>
      <c r="P2660" s="76"/>
      <c r="Q2660" s="76"/>
      <c r="V2660" s="76"/>
      <c r="W2660" s="76"/>
    </row>
    <row r="2661" spans="1:23" x14ac:dyDescent="0.25">
      <c r="A2661" s="76"/>
      <c r="B2661" s="76"/>
      <c r="C2661" s="76"/>
      <c r="D2661" s="76"/>
      <c r="E2661" s="76"/>
      <c r="F2661" s="76"/>
      <c r="G2661" s="76"/>
      <c r="H2661" s="76"/>
      <c r="I2661" s="76"/>
      <c r="J2661" s="76"/>
      <c r="K2661" s="76"/>
      <c r="L2661" s="76"/>
      <c r="M2661" s="76"/>
      <c r="N2661" s="76"/>
      <c r="O2661" s="76"/>
      <c r="P2661" s="76"/>
      <c r="Q2661" s="76"/>
      <c r="V2661" s="76"/>
      <c r="W2661" s="76"/>
    </row>
    <row r="2662" spans="1:23" x14ac:dyDescent="0.25">
      <c r="A2662" s="76"/>
      <c r="B2662" s="76"/>
      <c r="C2662" s="76"/>
      <c r="D2662" s="76"/>
      <c r="E2662" s="76"/>
      <c r="F2662" s="76"/>
      <c r="G2662" s="76"/>
      <c r="H2662" s="76"/>
      <c r="I2662" s="76"/>
      <c r="J2662" s="76"/>
      <c r="K2662" s="76"/>
      <c r="L2662" s="76"/>
      <c r="M2662" s="76"/>
      <c r="N2662" s="76"/>
      <c r="O2662" s="76"/>
      <c r="P2662" s="76"/>
      <c r="Q2662" s="76"/>
      <c r="V2662" s="76"/>
      <c r="W2662" s="76"/>
    </row>
    <row r="2663" spans="1:23" x14ac:dyDescent="0.25">
      <c r="A2663" s="76"/>
      <c r="B2663" s="76"/>
      <c r="C2663" s="76"/>
      <c r="D2663" s="76"/>
      <c r="E2663" s="76"/>
      <c r="F2663" s="76"/>
      <c r="G2663" s="76"/>
      <c r="H2663" s="76"/>
      <c r="I2663" s="76"/>
      <c r="J2663" s="76"/>
      <c r="K2663" s="76"/>
      <c r="L2663" s="76"/>
      <c r="M2663" s="76"/>
      <c r="N2663" s="76"/>
      <c r="O2663" s="76"/>
      <c r="P2663" s="76"/>
      <c r="Q2663" s="76"/>
      <c r="V2663" s="76"/>
      <c r="W2663" s="76"/>
    </row>
    <row r="2664" spans="1:23" x14ac:dyDescent="0.25">
      <c r="A2664" s="76"/>
      <c r="B2664" s="76"/>
      <c r="C2664" s="76"/>
      <c r="D2664" s="76"/>
      <c r="E2664" s="76"/>
      <c r="F2664" s="76"/>
      <c r="G2664" s="76"/>
      <c r="H2664" s="76"/>
      <c r="I2664" s="76"/>
      <c r="J2664" s="76"/>
      <c r="K2664" s="76"/>
      <c r="L2664" s="76"/>
      <c r="M2664" s="76"/>
      <c r="N2664" s="76"/>
      <c r="O2664" s="76"/>
      <c r="P2664" s="76"/>
      <c r="Q2664" s="76"/>
      <c r="V2664" s="76"/>
      <c r="W2664" s="76"/>
    </row>
    <row r="2665" spans="1:23" x14ac:dyDescent="0.25">
      <c r="A2665" s="76"/>
      <c r="B2665" s="76"/>
      <c r="C2665" s="76"/>
      <c r="D2665" s="76"/>
      <c r="E2665" s="76"/>
      <c r="F2665" s="76"/>
      <c r="G2665" s="76"/>
      <c r="H2665" s="76"/>
      <c r="I2665" s="76"/>
      <c r="J2665" s="76"/>
      <c r="K2665" s="76"/>
      <c r="L2665" s="76"/>
      <c r="M2665" s="76"/>
      <c r="N2665" s="76"/>
      <c r="O2665" s="76"/>
      <c r="P2665" s="76"/>
      <c r="Q2665" s="76"/>
      <c r="V2665" s="76"/>
      <c r="W2665" s="76"/>
    </row>
    <row r="2666" spans="1:23" x14ac:dyDescent="0.25">
      <c r="A2666" s="76"/>
      <c r="B2666" s="76"/>
      <c r="C2666" s="76"/>
      <c r="D2666" s="76"/>
      <c r="E2666" s="76"/>
      <c r="F2666" s="76"/>
      <c r="G2666" s="76"/>
      <c r="H2666" s="76"/>
      <c r="I2666" s="76"/>
      <c r="J2666" s="76"/>
      <c r="K2666" s="76"/>
      <c r="L2666" s="76"/>
      <c r="M2666" s="76"/>
      <c r="N2666" s="76"/>
      <c r="O2666" s="76"/>
      <c r="P2666" s="76"/>
      <c r="Q2666" s="76"/>
      <c r="V2666" s="76"/>
      <c r="W2666" s="76"/>
    </row>
    <row r="2667" spans="1:23" x14ac:dyDescent="0.25">
      <c r="A2667" s="76"/>
      <c r="B2667" s="76"/>
      <c r="C2667" s="76"/>
      <c r="D2667" s="76"/>
      <c r="E2667" s="76"/>
      <c r="F2667" s="76"/>
      <c r="G2667" s="76"/>
      <c r="H2667" s="76"/>
      <c r="I2667" s="76"/>
      <c r="J2667" s="76"/>
      <c r="K2667" s="76"/>
      <c r="L2667" s="76"/>
      <c r="M2667" s="76"/>
      <c r="N2667" s="76"/>
      <c r="O2667" s="76"/>
      <c r="P2667" s="76"/>
      <c r="Q2667" s="76"/>
      <c r="V2667" s="76"/>
      <c r="W2667" s="76"/>
    </row>
    <row r="2668" spans="1:23" x14ac:dyDescent="0.25">
      <c r="A2668" s="76"/>
      <c r="B2668" s="76"/>
      <c r="C2668" s="76"/>
      <c r="D2668" s="76"/>
      <c r="E2668" s="76"/>
      <c r="F2668" s="76"/>
      <c r="G2668" s="76"/>
      <c r="H2668" s="76"/>
      <c r="I2668" s="76"/>
      <c r="J2668" s="76"/>
      <c r="K2668" s="76"/>
      <c r="L2668" s="76"/>
      <c r="M2668" s="76"/>
      <c r="N2668" s="76"/>
      <c r="O2668" s="76"/>
      <c r="P2668" s="76"/>
      <c r="Q2668" s="76"/>
      <c r="V2668" s="76"/>
      <c r="W2668" s="76"/>
    </row>
    <row r="2669" spans="1:23" x14ac:dyDescent="0.25">
      <c r="A2669" s="76"/>
      <c r="B2669" s="76"/>
      <c r="C2669" s="76"/>
      <c r="D2669" s="76"/>
      <c r="E2669" s="76"/>
      <c r="F2669" s="76"/>
      <c r="G2669" s="76"/>
      <c r="H2669" s="76"/>
      <c r="I2669" s="76"/>
      <c r="J2669" s="76"/>
      <c r="K2669" s="76"/>
      <c r="L2669" s="76"/>
      <c r="M2669" s="76"/>
      <c r="N2669" s="76"/>
      <c r="O2669" s="76"/>
      <c r="P2669" s="76"/>
      <c r="Q2669" s="76"/>
      <c r="V2669" s="76"/>
      <c r="W2669" s="76"/>
    </row>
    <row r="2670" spans="1:23" x14ac:dyDescent="0.25">
      <c r="A2670" s="76"/>
      <c r="B2670" s="76"/>
      <c r="C2670" s="76"/>
      <c r="D2670" s="76"/>
      <c r="E2670" s="76"/>
      <c r="F2670" s="76"/>
      <c r="G2670" s="76"/>
      <c r="H2670" s="76"/>
      <c r="I2670" s="76"/>
      <c r="J2670" s="76"/>
      <c r="K2670" s="76"/>
      <c r="L2670" s="76"/>
      <c r="M2670" s="76"/>
      <c r="N2670" s="76"/>
      <c r="O2670" s="76"/>
      <c r="P2670" s="76"/>
      <c r="Q2670" s="76"/>
      <c r="V2670" s="76"/>
      <c r="W2670" s="76"/>
    </row>
    <row r="2671" spans="1:23" x14ac:dyDescent="0.25">
      <c r="A2671" s="76"/>
      <c r="B2671" s="76"/>
      <c r="C2671" s="76"/>
      <c r="D2671" s="76"/>
      <c r="E2671" s="76"/>
      <c r="F2671" s="76"/>
      <c r="G2671" s="76"/>
      <c r="H2671" s="76"/>
      <c r="I2671" s="76"/>
      <c r="J2671" s="76"/>
      <c r="K2671" s="76"/>
      <c r="L2671" s="76"/>
      <c r="M2671" s="76"/>
      <c r="N2671" s="76"/>
      <c r="O2671" s="76"/>
      <c r="P2671" s="76"/>
      <c r="Q2671" s="76"/>
      <c r="V2671" s="76"/>
      <c r="W2671" s="76"/>
    </row>
    <row r="2672" spans="1:23" x14ac:dyDescent="0.25">
      <c r="A2672" s="76"/>
      <c r="B2672" s="76"/>
      <c r="C2672" s="76"/>
      <c r="D2672" s="76"/>
      <c r="E2672" s="76"/>
      <c r="F2672" s="76"/>
      <c r="G2672" s="76"/>
      <c r="H2672" s="76"/>
      <c r="I2672" s="76"/>
      <c r="J2672" s="76"/>
      <c r="K2672" s="76"/>
      <c r="L2672" s="76"/>
      <c r="M2672" s="76"/>
      <c r="N2672" s="76"/>
      <c r="O2672" s="76"/>
      <c r="P2672" s="76"/>
      <c r="Q2672" s="76"/>
      <c r="V2672" s="76"/>
      <c r="W2672" s="76"/>
    </row>
    <row r="2673" spans="1:23" x14ac:dyDescent="0.25">
      <c r="A2673" s="76"/>
      <c r="B2673" s="76"/>
      <c r="C2673" s="76"/>
      <c r="D2673" s="76"/>
      <c r="E2673" s="76"/>
      <c r="F2673" s="76"/>
      <c r="G2673" s="76"/>
      <c r="H2673" s="76"/>
      <c r="I2673" s="76"/>
      <c r="J2673" s="76"/>
      <c r="K2673" s="76"/>
      <c r="L2673" s="76"/>
      <c r="M2673" s="76"/>
      <c r="N2673" s="76"/>
      <c r="O2673" s="76"/>
      <c r="P2673" s="76"/>
      <c r="Q2673" s="76"/>
      <c r="V2673" s="76"/>
      <c r="W2673" s="76"/>
    </row>
    <row r="2674" spans="1:23" x14ac:dyDescent="0.25">
      <c r="A2674" s="76"/>
      <c r="B2674" s="76"/>
      <c r="C2674" s="76"/>
      <c r="D2674" s="76"/>
      <c r="E2674" s="76"/>
      <c r="F2674" s="76"/>
      <c r="G2674" s="76"/>
      <c r="H2674" s="76"/>
      <c r="I2674" s="76"/>
      <c r="J2674" s="76"/>
      <c r="K2674" s="76"/>
      <c r="L2674" s="76"/>
      <c r="M2674" s="76"/>
      <c r="N2674" s="76"/>
      <c r="O2674" s="76"/>
      <c r="P2674" s="76"/>
      <c r="Q2674" s="76"/>
      <c r="V2674" s="76"/>
      <c r="W2674" s="76"/>
    </row>
    <row r="2675" spans="1:23" x14ac:dyDescent="0.25">
      <c r="A2675" s="76"/>
      <c r="B2675" s="76"/>
      <c r="C2675" s="76"/>
      <c r="D2675" s="76"/>
      <c r="E2675" s="76"/>
      <c r="F2675" s="76"/>
      <c r="G2675" s="76"/>
      <c r="H2675" s="76"/>
      <c r="I2675" s="76"/>
      <c r="J2675" s="76"/>
      <c r="K2675" s="76"/>
      <c r="L2675" s="76"/>
      <c r="M2675" s="76"/>
      <c r="N2675" s="76"/>
      <c r="O2675" s="76"/>
      <c r="P2675" s="76"/>
      <c r="Q2675" s="76"/>
      <c r="V2675" s="76"/>
      <c r="W2675" s="76"/>
    </row>
    <row r="2676" spans="1:23" x14ac:dyDescent="0.25">
      <c r="A2676" s="76"/>
      <c r="B2676" s="76"/>
      <c r="C2676" s="76"/>
      <c r="D2676" s="76"/>
      <c r="E2676" s="76"/>
      <c r="F2676" s="76"/>
      <c r="G2676" s="76"/>
      <c r="H2676" s="76"/>
      <c r="I2676" s="76"/>
      <c r="J2676" s="76"/>
      <c r="K2676" s="76"/>
      <c r="L2676" s="76"/>
      <c r="M2676" s="76"/>
      <c r="N2676" s="76"/>
      <c r="O2676" s="76"/>
      <c r="P2676" s="76"/>
      <c r="Q2676" s="76"/>
      <c r="V2676" s="76"/>
      <c r="W2676" s="76"/>
    </row>
    <row r="2677" spans="1:23" x14ac:dyDescent="0.25">
      <c r="A2677" s="76"/>
      <c r="B2677" s="76"/>
      <c r="C2677" s="76"/>
      <c r="D2677" s="76"/>
      <c r="E2677" s="76"/>
      <c r="F2677" s="76"/>
      <c r="G2677" s="76"/>
      <c r="H2677" s="76"/>
      <c r="I2677" s="76"/>
      <c r="J2677" s="76"/>
      <c r="K2677" s="76"/>
      <c r="L2677" s="76"/>
      <c r="M2677" s="76"/>
      <c r="N2677" s="76"/>
      <c r="O2677" s="76"/>
      <c r="P2677" s="76"/>
      <c r="Q2677" s="76"/>
      <c r="V2677" s="76"/>
      <c r="W2677" s="76"/>
    </row>
    <row r="2678" spans="1:23" x14ac:dyDescent="0.25">
      <c r="A2678" s="76"/>
      <c r="B2678" s="76"/>
      <c r="C2678" s="76"/>
      <c r="D2678" s="76"/>
      <c r="E2678" s="76"/>
      <c r="F2678" s="76"/>
      <c r="G2678" s="76"/>
      <c r="H2678" s="76"/>
      <c r="I2678" s="76"/>
      <c r="J2678" s="76"/>
      <c r="K2678" s="76"/>
      <c r="L2678" s="76"/>
      <c r="M2678" s="76"/>
      <c r="N2678" s="76"/>
      <c r="O2678" s="76"/>
      <c r="P2678" s="76"/>
      <c r="Q2678" s="76"/>
      <c r="V2678" s="76"/>
      <c r="W2678" s="76"/>
    </row>
    <row r="2679" spans="1:23" x14ac:dyDescent="0.25">
      <c r="A2679" s="76"/>
      <c r="B2679" s="76"/>
      <c r="C2679" s="76"/>
      <c r="D2679" s="76"/>
      <c r="E2679" s="76"/>
      <c r="F2679" s="76"/>
      <c r="G2679" s="76"/>
      <c r="H2679" s="76"/>
      <c r="I2679" s="76"/>
      <c r="J2679" s="76"/>
      <c r="K2679" s="76"/>
      <c r="L2679" s="76"/>
      <c r="M2679" s="76"/>
      <c r="N2679" s="76"/>
      <c r="O2679" s="76"/>
      <c r="P2679" s="76"/>
      <c r="Q2679" s="76"/>
      <c r="V2679" s="76"/>
      <c r="W2679" s="76"/>
    </row>
    <row r="2680" spans="1:23" x14ac:dyDescent="0.25">
      <c r="A2680" s="76"/>
      <c r="B2680" s="76"/>
      <c r="C2680" s="76"/>
      <c r="D2680" s="76"/>
      <c r="E2680" s="76"/>
      <c r="F2680" s="76"/>
      <c r="G2680" s="76"/>
      <c r="H2680" s="76"/>
      <c r="I2680" s="76"/>
      <c r="J2680" s="76"/>
      <c r="K2680" s="76"/>
      <c r="L2680" s="76"/>
      <c r="M2680" s="76"/>
      <c r="N2680" s="76"/>
      <c r="O2680" s="76"/>
      <c r="P2680" s="76"/>
      <c r="Q2680" s="76"/>
      <c r="V2680" s="76"/>
      <c r="W2680" s="76"/>
    </row>
    <row r="2681" spans="1:23" x14ac:dyDescent="0.25">
      <c r="A2681" s="76"/>
      <c r="B2681" s="76"/>
      <c r="C2681" s="76"/>
      <c r="D2681" s="76"/>
      <c r="E2681" s="76"/>
      <c r="F2681" s="76"/>
      <c r="G2681" s="76"/>
      <c r="H2681" s="76"/>
      <c r="I2681" s="76"/>
      <c r="J2681" s="76"/>
      <c r="K2681" s="76"/>
      <c r="L2681" s="76"/>
      <c r="M2681" s="76"/>
      <c r="N2681" s="76"/>
      <c r="O2681" s="76"/>
      <c r="P2681" s="76"/>
      <c r="Q2681" s="76"/>
      <c r="V2681" s="76"/>
      <c r="W2681" s="76"/>
    </row>
    <row r="2682" spans="1:23" x14ac:dyDescent="0.25">
      <c r="A2682" s="76"/>
      <c r="B2682" s="76"/>
      <c r="C2682" s="76"/>
      <c r="D2682" s="76"/>
      <c r="E2682" s="76"/>
      <c r="F2682" s="76"/>
      <c r="G2682" s="76"/>
      <c r="H2682" s="76"/>
      <c r="I2682" s="76"/>
      <c r="J2682" s="76"/>
      <c r="K2682" s="76"/>
      <c r="L2682" s="76"/>
      <c r="M2682" s="76"/>
      <c r="N2682" s="76"/>
      <c r="O2682" s="76"/>
      <c r="P2682" s="76"/>
      <c r="Q2682" s="76"/>
      <c r="V2682" s="76"/>
      <c r="W2682" s="76"/>
    </row>
    <row r="2683" spans="1:23" x14ac:dyDescent="0.25">
      <c r="A2683" s="76"/>
      <c r="B2683" s="76"/>
      <c r="C2683" s="76"/>
      <c r="D2683" s="76"/>
      <c r="E2683" s="76"/>
      <c r="F2683" s="76"/>
      <c r="G2683" s="76"/>
      <c r="H2683" s="76"/>
      <c r="I2683" s="76"/>
      <c r="J2683" s="76"/>
      <c r="K2683" s="76"/>
      <c r="L2683" s="76"/>
      <c r="M2683" s="76"/>
      <c r="N2683" s="76"/>
      <c r="O2683" s="76"/>
      <c r="P2683" s="76"/>
      <c r="Q2683" s="76"/>
      <c r="V2683" s="76"/>
      <c r="W2683" s="76"/>
    </row>
    <row r="2684" spans="1:23" x14ac:dyDescent="0.25">
      <c r="A2684" s="76"/>
      <c r="B2684" s="76"/>
      <c r="C2684" s="76"/>
      <c r="D2684" s="76"/>
      <c r="E2684" s="76"/>
      <c r="F2684" s="76"/>
      <c r="G2684" s="76"/>
      <c r="H2684" s="76"/>
      <c r="I2684" s="76"/>
      <c r="J2684" s="76"/>
      <c r="K2684" s="76"/>
      <c r="L2684" s="76"/>
      <c r="M2684" s="76"/>
      <c r="N2684" s="76"/>
      <c r="O2684" s="76"/>
      <c r="P2684" s="76"/>
      <c r="Q2684" s="76"/>
      <c r="V2684" s="76"/>
      <c r="W2684" s="76"/>
    </row>
    <row r="2685" spans="1:23" x14ac:dyDescent="0.25">
      <c r="A2685" s="76"/>
      <c r="B2685" s="76"/>
      <c r="C2685" s="76"/>
      <c r="D2685" s="76"/>
      <c r="E2685" s="76"/>
      <c r="F2685" s="76"/>
      <c r="G2685" s="76"/>
      <c r="H2685" s="76"/>
      <c r="I2685" s="76"/>
      <c r="J2685" s="76"/>
      <c r="K2685" s="76"/>
      <c r="L2685" s="76"/>
      <c r="M2685" s="76"/>
      <c r="N2685" s="76"/>
      <c r="O2685" s="76"/>
      <c r="P2685" s="76"/>
      <c r="Q2685" s="76"/>
      <c r="V2685" s="76"/>
      <c r="W2685" s="76"/>
    </row>
    <row r="2686" spans="1:23" x14ac:dyDescent="0.25">
      <c r="A2686" s="76"/>
      <c r="B2686" s="76"/>
      <c r="C2686" s="76"/>
      <c r="D2686" s="76"/>
      <c r="E2686" s="76"/>
      <c r="F2686" s="76"/>
      <c r="G2686" s="76"/>
      <c r="H2686" s="76"/>
      <c r="I2686" s="76"/>
      <c r="J2686" s="76"/>
      <c r="K2686" s="76"/>
      <c r="L2686" s="76"/>
      <c r="M2686" s="76"/>
      <c r="N2686" s="76"/>
      <c r="O2686" s="76"/>
      <c r="P2686" s="76"/>
      <c r="Q2686" s="76"/>
      <c r="V2686" s="76"/>
      <c r="W2686" s="76"/>
    </row>
    <row r="2687" spans="1:23" x14ac:dyDescent="0.25">
      <c r="A2687" s="76"/>
      <c r="B2687" s="76"/>
      <c r="C2687" s="76"/>
      <c r="D2687" s="76"/>
      <c r="E2687" s="76"/>
      <c r="F2687" s="76"/>
      <c r="G2687" s="76"/>
      <c r="H2687" s="76"/>
      <c r="I2687" s="76"/>
      <c r="J2687" s="76"/>
      <c r="K2687" s="76"/>
      <c r="L2687" s="76"/>
      <c r="M2687" s="76"/>
      <c r="N2687" s="76"/>
      <c r="O2687" s="76"/>
      <c r="P2687" s="76"/>
      <c r="Q2687" s="76"/>
      <c r="V2687" s="76"/>
      <c r="W2687" s="76"/>
    </row>
    <row r="2688" spans="1:23" x14ac:dyDescent="0.25">
      <c r="A2688" s="76"/>
      <c r="B2688" s="76"/>
      <c r="C2688" s="76"/>
      <c r="D2688" s="76"/>
      <c r="E2688" s="76"/>
      <c r="F2688" s="76"/>
      <c r="G2688" s="76"/>
      <c r="H2688" s="76"/>
      <c r="I2688" s="76"/>
      <c r="J2688" s="76"/>
      <c r="K2688" s="76"/>
      <c r="L2688" s="76"/>
      <c r="M2688" s="76"/>
      <c r="N2688" s="76"/>
      <c r="O2688" s="76"/>
      <c r="P2688" s="76"/>
      <c r="Q2688" s="76"/>
      <c r="V2688" s="76"/>
      <c r="W2688" s="76"/>
    </row>
    <row r="2689" spans="1:23" x14ac:dyDescent="0.25">
      <c r="A2689" s="76"/>
      <c r="B2689" s="76"/>
      <c r="C2689" s="76"/>
      <c r="D2689" s="76"/>
      <c r="E2689" s="76"/>
      <c r="F2689" s="76"/>
      <c r="G2689" s="76"/>
      <c r="H2689" s="76"/>
      <c r="I2689" s="76"/>
      <c r="J2689" s="76"/>
      <c r="K2689" s="76"/>
      <c r="L2689" s="76"/>
      <c r="M2689" s="76"/>
      <c r="N2689" s="76"/>
      <c r="O2689" s="76"/>
      <c r="P2689" s="76"/>
      <c r="Q2689" s="76"/>
      <c r="V2689" s="76"/>
      <c r="W2689" s="76"/>
    </row>
    <row r="2690" spans="1:23" x14ac:dyDescent="0.25">
      <c r="A2690" s="76"/>
      <c r="B2690" s="76"/>
      <c r="C2690" s="76"/>
      <c r="D2690" s="76"/>
      <c r="E2690" s="76"/>
      <c r="F2690" s="76"/>
      <c r="G2690" s="76"/>
      <c r="H2690" s="76"/>
      <c r="I2690" s="76"/>
      <c r="J2690" s="76"/>
      <c r="K2690" s="76"/>
      <c r="L2690" s="76"/>
      <c r="M2690" s="76"/>
      <c r="N2690" s="76"/>
      <c r="O2690" s="76"/>
      <c r="P2690" s="76"/>
      <c r="Q2690" s="76"/>
      <c r="V2690" s="76"/>
      <c r="W2690" s="76"/>
    </row>
    <row r="2691" spans="1:23" x14ac:dyDescent="0.25">
      <c r="A2691" s="76"/>
      <c r="B2691" s="76"/>
      <c r="C2691" s="76"/>
      <c r="D2691" s="76"/>
      <c r="E2691" s="76"/>
      <c r="F2691" s="76"/>
      <c r="G2691" s="76"/>
      <c r="H2691" s="76"/>
      <c r="I2691" s="76"/>
      <c r="J2691" s="76"/>
      <c r="K2691" s="76"/>
      <c r="L2691" s="76"/>
      <c r="M2691" s="76"/>
      <c r="N2691" s="76"/>
      <c r="O2691" s="76"/>
      <c r="P2691" s="76"/>
      <c r="Q2691" s="76"/>
      <c r="V2691" s="76"/>
      <c r="W2691" s="76"/>
    </row>
    <row r="2692" spans="1:23" x14ac:dyDescent="0.25">
      <c r="A2692" s="76"/>
      <c r="B2692" s="76"/>
      <c r="C2692" s="76"/>
      <c r="D2692" s="76"/>
      <c r="E2692" s="76"/>
      <c r="F2692" s="76"/>
      <c r="G2692" s="76"/>
      <c r="H2692" s="76"/>
      <c r="I2692" s="76"/>
      <c r="J2692" s="76"/>
      <c r="K2692" s="76"/>
      <c r="L2692" s="76"/>
      <c r="M2692" s="76"/>
      <c r="N2692" s="76"/>
      <c r="O2692" s="76"/>
      <c r="P2692" s="76"/>
      <c r="Q2692" s="76"/>
      <c r="V2692" s="76"/>
      <c r="W2692" s="76"/>
    </row>
    <row r="2693" spans="1:23" x14ac:dyDescent="0.25">
      <c r="A2693" s="76"/>
      <c r="B2693" s="76"/>
      <c r="C2693" s="76"/>
      <c r="D2693" s="76"/>
      <c r="E2693" s="76"/>
      <c r="F2693" s="76"/>
      <c r="G2693" s="76"/>
      <c r="H2693" s="76"/>
      <c r="I2693" s="76"/>
      <c r="J2693" s="76"/>
      <c r="K2693" s="76"/>
      <c r="L2693" s="76"/>
      <c r="M2693" s="76"/>
      <c r="N2693" s="76"/>
      <c r="O2693" s="76"/>
      <c r="P2693" s="76"/>
      <c r="Q2693" s="76"/>
      <c r="V2693" s="76"/>
      <c r="W2693" s="76"/>
    </row>
    <row r="2694" spans="1:23" x14ac:dyDescent="0.25">
      <c r="A2694" s="76"/>
      <c r="B2694" s="76"/>
      <c r="C2694" s="76"/>
      <c r="D2694" s="76"/>
      <c r="E2694" s="76"/>
      <c r="F2694" s="76"/>
      <c r="G2694" s="76"/>
      <c r="H2694" s="76"/>
      <c r="I2694" s="76"/>
      <c r="J2694" s="76"/>
      <c r="K2694" s="76"/>
      <c r="L2694" s="76"/>
      <c r="M2694" s="76"/>
      <c r="N2694" s="76"/>
      <c r="O2694" s="76"/>
      <c r="P2694" s="76"/>
      <c r="Q2694" s="76"/>
      <c r="V2694" s="76"/>
      <c r="W2694" s="76"/>
    </row>
    <row r="2695" spans="1:23" x14ac:dyDescent="0.25">
      <c r="A2695" s="76"/>
      <c r="B2695" s="76"/>
      <c r="C2695" s="76"/>
      <c r="D2695" s="76"/>
      <c r="E2695" s="76"/>
      <c r="F2695" s="76"/>
      <c r="G2695" s="76"/>
      <c r="H2695" s="76"/>
      <c r="I2695" s="76"/>
      <c r="J2695" s="76"/>
      <c r="K2695" s="76"/>
      <c r="L2695" s="76"/>
      <c r="M2695" s="76"/>
      <c r="N2695" s="76"/>
      <c r="O2695" s="76"/>
      <c r="P2695" s="76"/>
      <c r="Q2695" s="76"/>
      <c r="V2695" s="76"/>
      <c r="W2695" s="76"/>
    </row>
    <row r="2696" spans="1:23" x14ac:dyDescent="0.25">
      <c r="A2696" s="76"/>
      <c r="B2696" s="76"/>
      <c r="C2696" s="76"/>
      <c r="D2696" s="76"/>
      <c r="E2696" s="76"/>
      <c r="F2696" s="76"/>
      <c r="G2696" s="76"/>
      <c r="H2696" s="76"/>
      <c r="I2696" s="76"/>
      <c r="J2696" s="76"/>
      <c r="K2696" s="76"/>
      <c r="L2696" s="76"/>
      <c r="M2696" s="76"/>
      <c r="N2696" s="76"/>
      <c r="O2696" s="76"/>
      <c r="P2696" s="76"/>
      <c r="Q2696" s="76"/>
      <c r="V2696" s="76"/>
      <c r="W2696" s="76"/>
    </row>
    <row r="2697" spans="1:23" x14ac:dyDescent="0.25">
      <c r="A2697" s="76"/>
      <c r="B2697" s="76"/>
      <c r="C2697" s="76"/>
      <c r="D2697" s="76"/>
      <c r="E2697" s="76"/>
      <c r="F2697" s="76"/>
      <c r="G2697" s="76"/>
      <c r="H2697" s="76"/>
      <c r="I2697" s="76"/>
      <c r="J2697" s="76"/>
      <c r="K2697" s="76"/>
      <c r="L2697" s="76"/>
      <c r="M2697" s="76"/>
      <c r="N2697" s="76"/>
      <c r="O2697" s="76"/>
      <c r="P2697" s="76"/>
      <c r="Q2697" s="76"/>
      <c r="V2697" s="76"/>
      <c r="W2697" s="76"/>
    </row>
    <row r="2698" spans="1:23" x14ac:dyDescent="0.25">
      <c r="A2698" s="76"/>
      <c r="B2698" s="76"/>
      <c r="C2698" s="76"/>
      <c r="D2698" s="76"/>
      <c r="E2698" s="76"/>
      <c r="F2698" s="76"/>
      <c r="G2698" s="76"/>
      <c r="H2698" s="76"/>
      <c r="I2698" s="76"/>
      <c r="J2698" s="76"/>
      <c r="K2698" s="76"/>
      <c r="L2698" s="76"/>
      <c r="M2698" s="76"/>
      <c r="N2698" s="76"/>
      <c r="O2698" s="76"/>
      <c r="P2698" s="76"/>
      <c r="Q2698" s="76"/>
      <c r="V2698" s="76"/>
      <c r="W2698" s="76"/>
    </row>
    <row r="2699" spans="1:23" x14ac:dyDescent="0.25">
      <c r="A2699" s="76"/>
      <c r="B2699" s="76"/>
      <c r="C2699" s="76"/>
      <c r="D2699" s="76"/>
      <c r="E2699" s="76"/>
      <c r="F2699" s="76"/>
      <c r="G2699" s="76"/>
      <c r="H2699" s="76"/>
      <c r="I2699" s="76"/>
      <c r="J2699" s="76"/>
      <c r="K2699" s="76"/>
      <c r="L2699" s="76"/>
      <c r="M2699" s="76"/>
      <c r="N2699" s="76"/>
      <c r="O2699" s="76"/>
      <c r="P2699" s="76"/>
      <c r="Q2699" s="76"/>
      <c r="V2699" s="76"/>
      <c r="W2699" s="76"/>
    </row>
    <row r="2700" spans="1:23" x14ac:dyDescent="0.25">
      <c r="A2700" s="76"/>
      <c r="B2700" s="76"/>
      <c r="C2700" s="76"/>
      <c r="D2700" s="76"/>
      <c r="E2700" s="76"/>
      <c r="F2700" s="76"/>
      <c r="G2700" s="76"/>
      <c r="H2700" s="76"/>
      <c r="I2700" s="76"/>
      <c r="J2700" s="76"/>
      <c r="K2700" s="76"/>
      <c r="L2700" s="76"/>
      <c r="M2700" s="76"/>
      <c r="N2700" s="76"/>
      <c r="O2700" s="76"/>
      <c r="P2700" s="76"/>
      <c r="Q2700" s="76"/>
      <c r="V2700" s="76"/>
      <c r="W2700" s="76"/>
    </row>
    <row r="2701" spans="1:23" x14ac:dyDescent="0.25">
      <c r="A2701" s="76"/>
      <c r="B2701" s="76"/>
      <c r="C2701" s="76"/>
      <c r="D2701" s="76"/>
      <c r="E2701" s="76"/>
      <c r="F2701" s="76"/>
      <c r="G2701" s="76"/>
      <c r="H2701" s="76"/>
      <c r="I2701" s="76"/>
      <c r="J2701" s="76"/>
      <c r="K2701" s="76"/>
      <c r="L2701" s="76"/>
      <c r="M2701" s="76"/>
      <c r="N2701" s="76"/>
      <c r="O2701" s="76"/>
      <c r="P2701" s="76"/>
      <c r="Q2701" s="76"/>
      <c r="V2701" s="76"/>
      <c r="W2701" s="76"/>
    </row>
    <row r="2702" spans="1:23" x14ac:dyDescent="0.25">
      <c r="A2702" s="76"/>
      <c r="B2702" s="76"/>
      <c r="C2702" s="76"/>
      <c r="D2702" s="76"/>
      <c r="E2702" s="76"/>
      <c r="F2702" s="76"/>
      <c r="G2702" s="76"/>
      <c r="H2702" s="76"/>
      <c r="I2702" s="76"/>
      <c r="J2702" s="76"/>
      <c r="K2702" s="76"/>
      <c r="L2702" s="76"/>
      <c r="M2702" s="76"/>
      <c r="N2702" s="76"/>
      <c r="O2702" s="76"/>
      <c r="P2702" s="76"/>
      <c r="Q2702" s="76"/>
      <c r="V2702" s="76"/>
      <c r="W2702" s="76"/>
    </row>
    <row r="2703" spans="1:23" x14ac:dyDescent="0.25">
      <c r="A2703" s="76"/>
      <c r="B2703" s="76"/>
      <c r="C2703" s="76"/>
      <c r="D2703" s="76"/>
      <c r="E2703" s="76"/>
      <c r="F2703" s="76"/>
      <c r="G2703" s="76"/>
      <c r="H2703" s="76"/>
      <c r="I2703" s="76"/>
      <c r="J2703" s="76"/>
      <c r="K2703" s="76"/>
      <c r="L2703" s="76"/>
      <c r="M2703" s="76"/>
      <c r="N2703" s="76"/>
      <c r="O2703" s="76"/>
      <c r="P2703" s="76"/>
      <c r="Q2703" s="76"/>
      <c r="V2703" s="76"/>
      <c r="W2703" s="76"/>
    </row>
    <row r="2704" spans="1:23" x14ac:dyDescent="0.25">
      <c r="A2704" s="76"/>
      <c r="B2704" s="76"/>
      <c r="C2704" s="76"/>
      <c r="D2704" s="76"/>
      <c r="E2704" s="76"/>
      <c r="F2704" s="76"/>
      <c r="G2704" s="76"/>
      <c r="H2704" s="76"/>
      <c r="I2704" s="76"/>
      <c r="J2704" s="76"/>
      <c r="K2704" s="76"/>
      <c r="L2704" s="76"/>
      <c r="M2704" s="76"/>
      <c r="N2704" s="76"/>
      <c r="O2704" s="76"/>
      <c r="P2704" s="76"/>
      <c r="Q2704" s="76"/>
      <c r="V2704" s="76"/>
      <c r="W2704" s="76"/>
    </row>
    <row r="2705" spans="1:23" x14ac:dyDescent="0.25">
      <c r="A2705" s="76"/>
      <c r="B2705" s="76"/>
      <c r="C2705" s="76"/>
      <c r="D2705" s="76"/>
      <c r="E2705" s="76"/>
      <c r="F2705" s="76"/>
      <c r="G2705" s="76"/>
      <c r="H2705" s="76"/>
      <c r="I2705" s="76"/>
      <c r="J2705" s="76"/>
      <c r="K2705" s="76"/>
      <c r="L2705" s="76"/>
      <c r="M2705" s="76"/>
      <c r="N2705" s="76"/>
      <c r="O2705" s="76"/>
      <c r="P2705" s="76"/>
      <c r="Q2705" s="76"/>
      <c r="V2705" s="76"/>
      <c r="W2705" s="76"/>
    </row>
    <row r="2706" spans="1:23" x14ac:dyDescent="0.25">
      <c r="A2706" s="76"/>
      <c r="B2706" s="76"/>
      <c r="C2706" s="76"/>
      <c r="D2706" s="76"/>
      <c r="E2706" s="76"/>
      <c r="F2706" s="76"/>
      <c r="G2706" s="76"/>
      <c r="H2706" s="76"/>
      <c r="I2706" s="76"/>
      <c r="J2706" s="76"/>
      <c r="K2706" s="76"/>
      <c r="L2706" s="76"/>
      <c r="M2706" s="76"/>
      <c r="N2706" s="76"/>
      <c r="O2706" s="76"/>
      <c r="P2706" s="76"/>
      <c r="Q2706" s="76"/>
      <c r="V2706" s="76"/>
      <c r="W2706" s="76"/>
    </row>
    <row r="2707" spans="1:23" x14ac:dyDescent="0.25">
      <c r="A2707" s="76"/>
      <c r="B2707" s="76"/>
      <c r="C2707" s="76"/>
      <c r="D2707" s="76"/>
      <c r="E2707" s="76"/>
      <c r="F2707" s="76"/>
      <c r="G2707" s="76"/>
      <c r="H2707" s="76"/>
      <c r="I2707" s="76"/>
      <c r="J2707" s="76"/>
      <c r="K2707" s="76"/>
      <c r="L2707" s="76"/>
      <c r="M2707" s="76"/>
      <c r="N2707" s="76"/>
      <c r="O2707" s="76"/>
      <c r="P2707" s="76"/>
      <c r="Q2707" s="76"/>
      <c r="V2707" s="76"/>
      <c r="W2707" s="76"/>
    </row>
    <row r="2708" spans="1:23" x14ac:dyDescent="0.25">
      <c r="A2708" s="76"/>
      <c r="B2708" s="76"/>
      <c r="C2708" s="76"/>
      <c r="D2708" s="76"/>
      <c r="E2708" s="76"/>
      <c r="F2708" s="76"/>
      <c r="G2708" s="76"/>
      <c r="H2708" s="76"/>
      <c r="I2708" s="76"/>
      <c r="J2708" s="76"/>
      <c r="K2708" s="76"/>
      <c r="L2708" s="76"/>
      <c r="M2708" s="76"/>
      <c r="N2708" s="76"/>
      <c r="O2708" s="76"/>
      <c r="P2708" s="76"/>
      <c r="Q2708" s="76"/>
      <c r="V2708" s="76"/>
      <c r="W2708" s="76"/>
    </row>
    <row r="2709" spans="1:23" x14ac:dyDescent="0.25">
      <c r="A2709" s="76"/>
      <c r="B2709" s="76"/>
      <c r="C2709" s="76"/>
      <c r="D2709" s="76"/>
      <c r="E2709" s="76"/>
      <c r="F2709" s="76"/>
      <c r="G2709" s="76"/>
      <c r="H2709" s="76"/>
      <c r="I2709" s="76"/>
      <c r="J2709" s="76"/>
      <c r="K2709" s="76"/>
      <c r="L2709" s="76"/>
      <c r="M2709" s="76"/>
      <c r="N2709" s="76"/>
      <c r="O2709" s="76"/>
      <c r="P2709" s="76"/>
      <c r="Q2709" s="76"/>
      <c r="V2709" s="76"/>
      <c r="W2709" s="76"/>
    </row>
    <row r="2710" spans="1:23" x14ac:dyDescent="0.25">
      <c r="A2710" s="76"/>
      <c r="B2710" s="76"/>
      <c r="C2710" s="76"/>
      <c r="D2710" s="76"/>
      <c r="E2710" s="76"/>
      <c r="F2710" s="76"/>
      <c r="G2710" s="76"/>
      <c r="H2710" s="76"/>
      <c r="I2710" s="76"/>
      <c r="J2710" s="76"/>
      <c r="K2710" s="76"/>
      <c r="L2710" s="76"/>
      <c r="M2710" s="76"/>
      <c r="N2710" s="76"/>
      <c r="O2710" s="76"/>
      <c r="P2710" s="76"/>
      <c r="Q2710" s="76"/>
      <c r="V2710" s="76"/>
      <c r="W2710" s="76"/>
    </row>
    <row r="2711" spans="1:23" x14ac:dyDescent="0.25">
      <c r="A2711" s="76"/>
      <c r="B2711" s="76"/>
      <c r="C2711" s="76"/>
      <c r="D2711" s="76"/>
      <c r="E2711" s="76"/>
      <c r="F2711" s="76"/>
      <c r="G2711" s="76"/>
      <c r="H2711" s="76"/>
      <c r="I2711" s="76"/>
      <c r="J2711" s="76"/>
      <c r="K2711" s="76"/>
      <c r="L2711" s="76"/>
      <c r="M2711" s="76"/>
      <c r="N2711" s="76"/>
      <c r="O2711" s="76"/>
      <c r="P2711" s="76"/>
      <c r="Q2711" s="76"/>
      <c r="V2711" s="76"/>
      <c r="W2711" s="76"/>
    </row>
    <row r="2712" spans="1:23" x14ac:dyDescent="0.25">
      <c r="A2712" s="76"/>
      <c r="B2712" s="76"/>
      <c r="C2712" s="76"/>
      <c r="D2712" s="76"/>
      <c r="E2712" s="76"/>
      <c r="F2712" s="76"/>
      <c r="G2712" s="76"/>
      <c r="H2712" s="76"/>
      <c r="I2712" s="76"/>
      <c r="J2712" s="76"/>
      <c r="K2712" s="76"/>
      <c r="L2712" s="76"/>
      <c r="M2712" s="76"/>
      <c r="N2712" s="76"/>
      <c r="O2712" s="76"/>
      <c r="P2712" s="76"/>
      <c r="Q2712" s="76"/>
      <c r="V2712" s="76"/>
      <c r="W2712" s="76"/>
    </row>
    <row r="2713" spans="1:23" x14ac:dyDescent="0.25">
      <c r="A2713" s="76"/>
      <c r="B2713" s="76"/>
      <c r="C2713" s="76"/>
      <c r="D2713" s="76"/>
      <c r="E2713" s="76"/>
      <c r="F2713" s="76"/>
      <c r="G2713" s="76"/>
      <c r="H2713" s="76"/>
      <c r="I2713" s="76"/>
      <c r="J2713" s="76"/>
      <c r="K2713" s="76"/>
      <c r="L2713" s="76"/>
      <c r="M2713" s="76"/>
      <c r="N2713" s="76"/>
      <c r="O2713" s="76"/>
      <c r="P2713" s="76"/>
      <c r="Q2713" s="76"/>
      <c r="V2713" s="76"/>
      <c r="W2713" s="76"/>
    </row>
    <row r="2714" spans="1:23" x14ac:dyDescent="0.25">
      <c r="A2714" s="76"/>
      <c r="B2714" s="76"/>
      <c r="C2714" s="76"/>
      <c r="D2714" s="76"/>
      <c r="E2714" s="76"/>
      <c r="F2714" s="76"/>
      <c r="G2714" s="76"/>
      <c r="H2714" s="76"/>
      <c r="I2714" s="76"/>
      <c r="J2714" s="76"/>
      <c r="K2714" s="76"/>
      <c r="L2714" s="76"/>
      <c r="M2714" s="76"/>
      <c r="N2714" s="76"/>
      <c r="O2714" s="76"/>
      <c r="P2714" s="76"/>
      <c r="Q2714" s="76"/>
      <c r="V2714" s="76"/>
      <c r="W2714" s="76"/>
    </row>
    <row r="2715" spans="1:23" x14ac:dyDescent="0.25">
      <c r="A2715" s="76"/>
      <c r="B2715" s="76"/>
      <c r="C2715" s="76"/>
      <c r="D2715" s="76"/>
      <c r="E2715" s="76"/>
      <c r="F2715" s="76"/>
      <c r="G2715" s="76"/>
      <c r="H2715" s="76"/>
      <c r="I2715" s="76"/>
      <c r="J2715" s="76"/>
      <c r="K2715" s="76"/>
      <c r="L2715" s="76"/>
      <c r="M2715" s="76"/>
      <c r="N2715" s="76"/>
      <c r="O2715" s="76"/>
      <c r="P2715" s="76"/>
      <c r="Q2715" s="76"/>
      <c r="V2715" s="76"/>
      <c r="W2715" s="76"/>
    </row>
    <row r="2716" spans="1:23" x14ac:dyDescent="0.25">
      <c r="A2716" s="76"/>
      <c r="B2716" s="76"/>
      <c r="C2716" s="76"/>
      <c r="D2716" s="76"/>
      <c r="E2716" s="76"/>
      <c r="F2716" s="76"/>
      <c r="G2716" s="76"/>
      <c r="H2716" s="76"/>
      <c r="I2716" s="76"/>
      <c r="J2716" s="76"/>
      <c r="K2716" s="76"/>
      <c r="L2716" s="76"/>
      <c r="M2716" s="76"/>
      <c r="N2716" s="76"/>
      <c r="O2716" s="76"/>
      <c r="P2716" s="76"/>
      <c r="Q2716" s="76"/>
      <c r="V2716" s="76"/>
      <c r="W2716" s="76"/>
    </row>
    <row r="2717" spans="1:23" x14ac:dyDescent="0.25">
      <c r="A2717" s="76"/>
      <c r="B2717" s="76"/>
      <c r="C2717" s="76"/>
      <c r="D2717" s="76"/>
      <c r="E2717" s="76"/>
      <c r="F2717" s="76"/>
      <c r="G2717" s="76"/>
      <c r="H2717" s="76"/>
      <c r="I2717" s="76"/>
      <c r="J2717" s="76"/>
      <c r="K2717" s="76"/>
      <c r="L2717" s="76"/>
      <c r="M2717" s="76"/>
      <c r="N2717" s="76"/>
      <c r="O2717" s="76"/>
      <c r="P2717" s="76"/>
      <c r="Q2717" s="76"/>
      <c r="V2717" s="76"/>
      <c r="W2717" s="76"/>
    </row>
    <row r="2718" spans="1:23" x14ac:dyDescent="0.25">
      <c r="A2718" s="76"/>
      <c r="B2718" s="76"/>
      <c r="C2718" s="76"/>
      <c r="D2718" s="76"/>
      <c r="E2718" s="76"/>
      <c r="F2718" s="76"/>
      <c r="G2718" s="76"/>
      <c r="H2718" s="76"/>
      <c r="I2718" s="76"/>
      <c r="J2718" s="76"/>
      <c r="K2718" s="76"/>
      <c r="L2718" s="76"/>
      <c r="M2718" s="76"/>
      <c r="N2718" s="76"/>
      <c r="O2718" s="76"/>
      <c r="P2718" s="76"/>
      <c r="Q2718" s="76"/>
      <c r="V2718" s="76"/>
      <c r="W2718" s="76"/>
    </row>
    <row r="2719" spans="1:23" x14ac:dyDescent="0.25">
      <c r="A2719" s="76"/>
      <c r="B2719" s="76"/>
      <c r="C2719" s="76"/>
      <c r="D2719" s="76"/>
      <c r="E2719" s="76"/>
      <c r="F2719" s="76"/>
      <c r="G2719" s="76"/>
      <c r="H2719" s="76"/>
      <c r="I2719" s="76"/>
      <c r="J2719" s="76"/>
      <c r="K2719" s="76"/>
      <c r="L2719" s="76"/>
      <c r="M2719" s="76"/>
      <c r="N2719" s="76"/>
      <c r="O2719" s="76"/>
      <c r="P2719" s="76"/>
      <c r="Q2719" s="76"/>
      <c r="V2719" s="76"/>
      <c r="W2719" s="76"/>
    </row>
    <row r="2720" spans="1:23" x14ac:dyDescent="0.25">
      <c r="A2720" s="76"/>
      <c r="B2720" s="76"/>
      <c r="C2720" s="76"/>
      <c r="D2720" s="76"/>
      <c r="E2720" s="76"/>
      <c r="F2720" s="76"/>
      <c r="G2720" s="76"/>
      <c r="H2720" s="76"/>
      <c r="I2720" s="76"/>
      <c r="J2720" s="76"/>
      <c r="K2720" s="76"/>
      <c r="L2720" s="76"/>
      <c r="M2720" s="76"/>
      <c r="N2720" s="76"/>
      <c r="O2720" s="76"/>
      <c r="P2720" s="76"/>
      <c r="Q2720" s="76"/>
      <c r="V2720" s="76"/>
      <c r="W2720" s="76"/>
    </row>
    <row r="2721" spans="1:23" x14ac:dyDescent="0.25">
      <c r="A2721" s="76"/>
      <c r="B2721" s="76"/>
      <c r="C2721" s="76"/>
      <c r="D2721" s="76"/>
      <c r="E2721" s="76"/>
      <c r="F2721" s="76"/>
      <c r="G2721" s="76"/>
      <c r="H2721" s="76"/>
      <c r="I2721" s="76"/>
      <c r="J2721" s="76"/>
      <c r="K2721" s="76"/>
      <c r="L2721" s="76"/>
      <c r="M2721" s="76"/>
      <c r="N2721" s="76"/>
      <c r="O2721" s="76"/>
      <c r="P2721" s="76"/>
      <c r="Q2721" s="76"/>
      <c r="V2721" s="76"/>
      <c r="W2721" s="76"/>
    </row>
    <row r="2722" spans="1:23" x14ac:dyDescent="0.25">
      <c r="A2722" s="76"/>
      <c r="B2722" s="76"/>
      <c r="C2722" s="76"/>
      <c r="D2722" s="76"/>
      <c r="E2722" s="76"/>
      <c r="F2722" s="76"/>
      <c r="G2722" s="76"/>
      <c r="H2722" s="76"/>
      <c r="I2722" s="76"/>
      <c r="J2722" s="76"/>
      <c r="K2722" s="76"/>
      <c r="L2722" s="76"/>
      <c r="M2722" s="76"/>
      <c r="N2722" s="76"/>
      <c r="O2722" s="76"/>
      <c r="P2722" s="76"/>
      <c r="Q2722" s="76"/>
      <c r="V2722" s="76"/>
      <c r="W2722" s="76"/>
    </row>
    <row r="2723" spans="1:23" x14ac:dyDescent="0.25">
      <c r="A2723" s="76"/>
      <c r="B2723" s="76"/>
      <c r="C2723" s="76"/>
      <c r="D2723" s="76"/>
      <c r="E2723" s="76"/>
      <c r="F2723" s="76"/>
      <c r="G2723" s="76"/>
      <c r="H2723" s="76"/>
      <c r="I2723" s="76"/>
      <c r="J2723" s="76"/>
      <c r="K2723" s="76"/>
      <c r="L2723" s="76"/>
      <c r="M2723" s="76"/>
      <c r="N2723" s="76"/>
      <c r="O2723" s="76"/>
      <c r="P2723" s="76"/>
      <c r="Q2723" s="76"/>
      <c r="V2723" s="76"/>
      <c r="W2723" s="76"/>
    </row>
    <row r="2724" spans="1:23" x14ac:dyDescent="0.25">
      <c r="A2724" s="76"/>
      <c r="B2724" s="76"/>
      <c r="C2724" s="76"/>
      <c r="D2724" s="76"/>
      <c r="E2724" s="76"/>
      <c r="F2724" s="76"/>
      <c r="G2724" s="76"/>
      <c r="H2724" s="76"/>
      <c r="I2724" s="76"/>
      <c r="J2724" s="76"/>
      <c r="K2724" s="76"/>
      <c r="L2724" s="76"/>
      <c r="M2724" s="76"/>
      <c r="N2724" s="76"/>
      <c r="O2724" s="76"/>
      <c r="P2724" s="76"/>
      <c r="Q2724" s="76"/>
      <c r="V2724" s="76"/>
      <c r="W2724" s="76"/>
    </row>
    <row r="2725" spans="1:23" x14ac:dyDescent="0.25">
      <c r="A2725" s="76"/>
      <c r="B2725" s="76"/>
      <c r="C2725" s="76"/>
      <c r="D2725" s="76"/>
      <c r="E2725" s="76"/>
      <c r="F2725" s="76"/>
      <c r="G2725" s="76"/>
      <c r="H2725" s="76"/>
      <c r="I2725" s="76"/>
      <c r="J2725" s="76"/>
      <c r="K2725" s="76"/>
      <c r="L2725" s="76"/>
      <c r="M2725" s="76"/>
      <c r="N2725" s="76"/>
      <c r="O2725" s="76"/>
      <c r="P2725" s="76"/>
      <c r="Q2725" s="76"/>
      <c r="V2725" s="76"/>
      <c r="W2725" s="76"/>
    </row>
    <row r="2726" spans="1:23" x14ac:dyDescent="0.25">
      <c r="A2726" s="76"/>
      <c r="B2726" s="76"/>
      <c r="C2726" s="76"/>
      <c r="D2726" s="76"/>
      <c r="E2726" s="76"/>
      <c r="F2726" s="76"/>
      <c r="G2726" s="76"/>
      <c r="H2726" s="76"/>
      <c r="I2726" s="76"/>
      <c r="J2726" s="76"/>
      <c r="K2726" s="76"/>
      <c r="L2726" s="76"/>
      <c r="M2726" s="76"/>
      <c r="N2726" s="76"/>
      <c r="O2726" s="76"/>
      <c r="P2726" s="76"/>
      <c r="Q2726" s="76"/>
      <c r="V2726" s="76"/>
      <c r="W2726" s="76"/>
    </row>
    <row r="2727" spans="1:23" x14ac:dyDescent="0.25">
      <c r="A2727" s="76"/>
      <c r="B2727" s="76"/>
      <c r="C2727" s="76"/>
      <c r="D2727" s="76"/>
      <c r="E2727" s="76"/>
      <c r="F2727" s="76"/>
      <c r="G2727" s="76"/>
      <c r="H2727" s="76"/>
      <c r="I2727" s="76"/>
      <c r="J2727" s="76"/>
      <c r="K2727" s="76"/>
      <c r="L2727" s="76"/>
      <c r="M2727" s="76"/>
      <c r="N2727" s="76"/>
      <c r="O2727" s="76"/>
      <c r="P2727" s="76"/>
      <c r="Q2727" s="76"/>
      <c r="V2727" s="76"/>
      <c r="W2727" s="76"/>
    </row>
    <row r="2728" spans="1:23" x14ac:dyDescent="0.25">
      <c r="A2728" s="76"/>
      <c r="B2728" s="76"/>
      <c r="C2728" s="76"/>
      <c r="D2728" s="76"/>
      <c r="E2728" s="76"/>
      <c r="F2728" s="76"/>
      <c r="G2728" s="76"/>
      <c r="H2728" s="76"/>
      <c r="I2728" s="76"/>
      <c r="J2728" s="76"/>
      <c r="K2728" s="76"/>
      <c r="L2728" s="76"/>
      <c r="M2728" s="76"/>
      <c r="N2728" s="76"/>
      <c r="O2728" s="76"/>
      <c r="P2728" s="76"/>
      <c r="Q2728" s="76"/>
      <c r="V2728" s="76"/>
      <c r="W2728" s="76"/>
    </row>
    <row r="2729" spans="1:23" x14ac:dyDescent="0.25">
      <c r="A2729" s="76"/>
      <c r="B2729" s="76"/>
      <c r="C2729" s="76"/>
      <c r="D2729" s="76"/>
      <c r="E2729" s="76"/>
      <c r="F2729" s="76"/>
      <c r="G2729" s="76"/>
      <c r="H2729" s="76"/>
      <c r="I2729" s="76"/>
      <c r="J2729" s="76"/>
      <c r="K2729" s="76"/>
      <c r="L2729" s="76"/>
      <c r="M2729" s="76"/>
      <c r="N2729" s="76"/>
      <c r="O2729" s="76"/>
      <c r="P2729" s="76"/>
      <c r="Q2729" s="76"/>
      <c r="V2729" s="76"/>
      <c r="W2729" s="76"/>
    </row>
    <row r="2730" spans="1:23" x14ac:dyDescent="0.25">
      <c r="A2730" s="76"/>
      <c r="B2730" s="76"/>
      <c r="C2730" s="76"/>
      <c r="D2730" s="76"/>
      <c r="E2730" s="76"/>
      <c r="F2730" s="76"/>
      <c r="G2730" s="76"/>
      <c r="H2730" s="76"/>
      <c r="I2730" s="76"/>
      <c r="J2730" s="76"/>
      <c r="K2730" s="76"/>
      <c r="L2730" s="76"/>
      <c r="M2730" s="76"/>
      <c r="N2730" s="76"/>
      <c r="O2730" s="76"/>
      <c r="P2730" s="76"/>
      <c r="Q2730" s="76"/>
      <c r="V2730" s="76"/>
      <c r="W2730" s="76"/>
    </row>
    <row r="2731" spans="1:23" x14ac:dyDescent="0.25">
      <c r="A2731" s="76"/>
      <c r="B2731" s="76"/>
      <c r="C2731" s="76"/>
      <c r="D2731" s="76"/>
      <c r="E2731" s="76"/>
      <c r="F2731" s="76"/>
      <c r="G2731" s="76"/>
      <c r="H2731" s="76"/>
      <c r="I2731" s="76"/>
      <c r="J2731" s="76"/>
      <c r="K2731" s="76"/>
      <c r="L2731" s="76"/>
      <c r="M2731" s="76"/>
      <c r="N2731" s="76"/>
      <c r="O2731" s="76"/>
      <c r="P2731" s="76"/>
      <c r="Q2731" s="76"/>
      <c r="V2731" s="76"/>
      <c r="W2731" s="76"/>
    </row>
    <row r="2732" spans="1:23" x14ac:dyDescent="0.25">
      <c r="A2732" s="76"/>
      <c r="B2732" s="76"/>
      <c r="C2732" s="76"/>
      <c r="D2732" s="76"/>
      <c r="E2732" s="76"/>
      <c r="F2732" s="76"/>
      <c r="G2732" s="76"/>
      <c r="H2732" s="76"/>
      <c r="I2732" s="76"/>
      <c r="J2732" s="76"/>
      <c r="K2732" s="76"/>
      <c r="L2732" s="76"/>
      <c r="M2732" s="76"/>
      <c r="N2732" s="76"/>
      <c r="O2732" s="76"/>
      <c r="P2732" s="76"/>
      <c r="Q2732" s="76"/>
      <c r="V2732" s="76"/>
      <c r="W2732" s="76"/>
    </row>
    <row r="2733" spans="1:23" x14ac:dyDescent="0.25">
      <c r="A2733" s="76"/>
      <c r="B2733" s="76"/>
      <c r="C2733" s="76"/>
      <c r="D2733" s="76"/>
      <c r="E2733" s="76"/>
      <c r="F2733" s="76"/>
      <c r="G2733" s="76"/>
      <c r="H2733" s="76"/>
      <c r="I2733" s="76"/>
      <c r="J2733" s="76"/>
      <c r="K2733" s="76"/>
      <c r="L2733" s="76"/>
      <c r="M2733" s="76"/>
      <c r="N2733" s="76"/>
      <c r="O2733" s="76"/>
      <c r="P2733" s="76"/>
      <c r="Q2733" s="76"/>
      <c r="V2733" s="76"/>
      <c r="W2733" s="76"/>
    </row>
    <row r="2734" spans="1:23" x14ac:dyDescent="0.25">
      <c r="A2734" s="76"/>
      <c r="B2734" s="76"/>
      <c r="C2734" s="76"/>
      <c r="D2734" s="76"/>
      <c r="E2734" s="76"/>
      <c r="F2734" s="76"/>
      <c r="G2734" s="76"/>
      <c r="H2734" s="76"/>
      <c r="I2734" s="76"/>
      <c r="J2734" s="76"/>
      <c r="K2734" s="76"/>
      <c r="L2734" s="76"/>
      <c r="M2734" s="76"/>
      <c r="N2734" s="76"/>
      <c r="O2734" s="76"/>
      <c r="P2734" s="76"/>
      <c r="Q2734" s="76"/>
      <c r="V2734" s="76"/>
      <c r="W2734" s="76"/>
    </row>
    <row r="2735" spans="1:23" x14ac:dyDescent="0.25">
      <c r="A2735" s="76"/>
      <c r="B2735" s="76"/>
      <c r="C2735" s="76"/>
      <c r="D2735" s="76"/>
      <c r="E2735" s="76"/>
      <c r="F2735" s="76"/>
      <c r="G2735" s="76"/>
      <c r="H2735" s="76"/>
      <c r="I2735" s="76"/>
      <c r="J2735" s="76"/>
      <c r="K2735" s="76"/>
      <c r="L2735" s="76"/>
      <c r="M2735" s="76"/>
      <c r="N2735" s="76"/>
      <c r="O2735" s="76"/>
      <c r="P2735" s="76"/>
      <c r="Q2735" s="76"/>
      <c r="V2735" s="76"/>
      <c r="W2735" s="76"/>
    </row>
    <row r="2736" spans="1:23" x14ac:dyDescent="0.25">
      <c r="A2736" s="76"/>
      <c r="B2736" s="76"/>
      <c r="C2736" s="76"/>
      <c r="D2736" s="76"/>
      <c r="E2736" s="76"/>
      <c r="F2736" s="76"/>
      <c r="G2736" s="76"/>
      <c r="H2736" s="76"/>
      <c r="I2736" s="76"/>
      <c r="J2736" s="76"/>
      <c r="K2736" s="76"/>
      <c r="L2736" s="76"/>
      <c r="M2736" s="76"/>
      <c r="N2736" s="76"/>
      <c r="O2736" s="76"/>
      <c r="P2736" s="76"/>
      <c r="Q2736" s="76"/>
      <c r="V2736" s="76"/>
      <c r="W2736" s="76"/>
    </row>
    <row r="2737" spans="1:23" x14ac:dyDescent="0.25">
      <c r="A2737" s="76"/>
      <c r="B2737" s="76"/>
      <c r="C2737" s="76"/>
      <c r="D2737" s="76"/>
      <c r="E2737" s="76"/>
      <c r="F2737" s="76"/>
      <c r="G2737" s="76"/>
      <c r="H2737" s="76"/>
      <c r="I2737" s="76"/>
      <c r="J2737" s="76"/>
      <c r="K2737" s="76"/>
      <c r="L2737" s="76"/>
      <c r="M2737" s="76"/>
      <c r="N2737" s="76"/>
      <c r="O2737" s="76"/>
      <c r="P2737" s="76"/>
      <c r="Q2737" s="76"/>
      <c r="V2737" s="76"/>
      <c r="W2737" s="76"/>
    </row>
    <row r="2738" spans="1:23" x14ac:dyDescent="0.25">
      <c r="A2738" s="76"/>
      <c r="B2738" s="76"/>
      <c r="C2738" s="76"/>
      <c r="D2738" s="76"/>
      <c r="E2738" s="76"/>
      <c r="F2738" s="76"/>
      <c r="G2738" s="76"/>
      <c r="H2738" s="76"/>
      <c r="I2738" s="76"/>
      <c r="J2738" s="76"/>
      <c r="K2738" s="76"/>
      <c r="L2738" s="76"/>
      <c r="M2738" s="76"/>
      <c r="N2738" s="76"/>
      <c r="O2738" s="76"/>
      <c r="P2738" s="76"/>
      <c r="Q2738" s="76"/>
      <c r="V2738" s="76"/>
      <c r="W2738" s="76"/>
    </row>
    <row r="2739" spans="1:23" x14ac:dyDescent="0.25">
      <c r="A2739" s="76"/>
      <c r="B2739" s="76"/>
      <c r="C2739" s="76"/>
      <c r="D2739" s="76"/>
      <c r="E2739" s="76"/>
      <c r="F2739" s="76"/>
      <c r="G2739" s="76"/>
      <c r="H2739" s="76"/>
      <c r="I2739" s="76"/>
      <c r="J2739" s="76"/>
      <c r="K2739" s="76"/>
      <c r="L2739" s="76"/>
      <c r="M2739" s="76"/>
      <c r="N2739" s="76"/>
      <c r="O2739" s="76"/>
      <c r="P2739" s="76"/>
      <c r="Q2739" s="76"/>
      <c r="V2739" s="76"/>
      <c r="W2739" s="76"/>
    </row>
    <row r="2740" spans="1:23" x14ac:dyDescent="0.25">
      <c r="A2740" s="76"/>
      <c r="B2740" s="76"/>
      <c r="C2740" s="76"/>
      <c r="D2740" s="76"/>
      <c r="E2740" s="76"/>
      <c r="F2740" s="76"/>
      <c r="G2740" s="76"/>
      <c r="H2740" s="76"/>
      <c r="I2740" s="76"/>
      <c r="J2740" s="76"/>
      <c r="K2740" s="76"/>
      <c r="L2740" s="76"/>
      <c r="M2740" s="76"/>
      <c r="N2740" s="76"/>
      <c r="O2740" s="76"/>
      <c r="P2740" s="76"/>
      <c r="Q2740" s="76"/>
      <c r="V2740" s="76"/>
      <c r="W2740" s="76"/>
    </row>
    <row r="2741" spans="1:23" x14ac:dyDescent="0.25">
      <c r="A2741" s="76"/>
      <c r="B2741" s="76"/>
      <c r="C2741" s="76"/>
      <c r="D2741" s="76"/>
      <c r="E2741" s="76"/>
      <c r="F2741" s="76"/>
      <c r="G2741" s="76"/>
      <c r="H2741" s="76"/>
      <c r="I2741" s="76"/>
      <c r="J2741" s="76"/>
      <c r="K2741" s="76"/>
      <c r="L2741" s="76"/>
      <c r="M2741" s="76"/>
      <c r="N2741" s="76"/>
      <c r="O2741" s="76"/>
      <c r="P2741" s="76"/>
      <c r="Q2741" s="76"/>
      <c r="V2741" s="76"/>
      <c r="W2741" s="76"/>
    </row>
    <row r="2742" spans="1:23" x14ac:dyDescent="0.25">
      <c r="A2742" s="76"/>
      <c r="B2742" s="76"/>
      <c r="C2742" s="76"/>
      <c r="D2742" s="76"/>
      <c r="E2742" s="76"/>
      <c r="F2742" s="76"/>
      <c r="G2742" s="76"/>
      <c r="H2742" s="76"/>
      <c r="I2742" s="76"/>
      <c r="J2742" s="76"/>
      <c r="K2742" s="76"/>
      <c r="L2742" s="76"/>
      <c r="M2742" s="76"/>
      <c r="N2742" s="76"/>
      <c r="O2742" s="76"/>
      <c r="P2742" s="76"/>
      <c r="Q2742" s="76"/>
      <c r="V2742" s="76"/>
      <c r="W2742" s="76"/>
    </row>
    <row r="2743" spans="1:23" x14ac:dyDescent="0.25">
      <c r="A2743" s="76"/>
      <c r="B2743" s="76"/>
      <c r="C2743" s="76"/>
      <c r="D2743" s="76"/>
      <c r="E2743" s="76"/>
      <c r="F2743" s="76"/>
      <c r="G2743" s="76"/>
      <c r="H2743" s="76"/>
      <c r="I2743" s="76"/>
      <c r="J2743" s="76"/>
      <c r="K2743" s="76"/>
      <c r="L2743" s="76"/>
      <c r="M2743" s="76"/>
      <c r="N2743" s="76"/>
      <c r="O2743" s="76"/>
      <c r="P2743" s="76"/>
      <c r="Q2743" s="76"/>
      <c r="V2743" s="76"/>
      <c r="W2743" s="76"/>
    </row>
    <row r="2744" spans="1:23" x14ac:dyDescent="0.25">
      <c r="A2744" s="76"/>
      <c r="B2744" s="76"/>
      <c r="C2744" s="76"/>
      <c r="D2744" s="76"/>
      <c r="E2744" s="76"/>
      <c r="F2744" s="76"/>
      <c r="G2744" s="76"/>
      <c r="H2744" s="76"/>
      <c r="I2744" s="76"/>
      <c r="J2744" s="76"/>
      <c r="K2744" s="76"/>
      <c r="L2744" s="76"/>
      <c r="M2744" s="76"/>
      <c r="N2744" s="76"/>
      <c r="O2744" s="76"/>
      <c r="P2744" s="76"/>
      <c r="Q2744" s="76"/>
      <c r="V2744" s="76"/>
      <c r="W2744" s="76"/>
    </row>
    <row r="2745" spans="1:23" x14ac:dyDescent="0.25">
      <c r="A2745" s="76"/>
      <c r="B2745" s="76"/>
      <c r="C2745" s="76"/>
      <c r="D2745" s="76"/>
      <c r="E2745" s="76"/>
      <c r="F2745" s="76"/>
      <c r="G2745" s="76"/>
      <c r="H2745" s="76"/>
      <c r="I2745" s="76"/>
      <c r="J2745" s="76"/>
      <c r="K2745" s="76"/>
      <c r="L2745" s="76"/>
      <c r="M2745" s="76"/>
      <c r="N2745" s="76"/>
      <c r="O2745" s="76"/>
      <c r="P2745" s="76"/>
      <c r="Q2745" s="76"/>
      <c r="V2745" s="76"/>
      <c r="W2745" s="76"/>
    </row>
    <row r="2746" spans="1:23" x14ac:dyDescent="0.25">
      <c r="A2746" s="76"/>
      <c r="B2746" s="76"/>
      <c r="C2746" s="76"/>
      <c r="D2746" s="76"/>
      <c r="E2746" s="76"/>
      <c r="F2746" s="76"/>
      <c r="G2746" s="76"/>
      <c r="H2746" s="76"/>
      <c r="I2746" s="76"/>
      <c r="J2746" s="76"/>
      <c r="K2746" s="76"/>
      <c r="L2746" s="76"/>
      <c r="M2746" s="76"/>
      <c r="N2746" s="76"/>
      <c r="O2746" s="76"/>
      <c r="P2746" s="76"/>
      <c r="Q2746" s="76"/>
      <c r="V2746" s="76"/>
      <c r="W2746" s="76"/>
    </row>
    <row r="2747" spans="1:23" x14ac:dyDescent="0.25">
      <c r="A2747" s="76"/>
      <c r="B2747" s="76"/>
      <c r="C2747" s="76"/>
      <c r="D2747" s="76"/>
      <c r="E2747" s="76"/>
      <c r="F2747" s="76"/>
      <c r="G2747" s="76"/>
      <c r="H2747" s="76"/>
      <c r="I2747" s="76"/>
      <c r="J2747" s="76"/>
      <c r="K2747" s="76"/>
      <c r="L2747" s="76"/>
      <c r="M2747" s="76"/>
      <c r="N2747" s="76"/>
      <c r="O2747" s="76"/>
      <c r="P2747" s="76"/>
      <c r="Q2747" s="76"/>
      <c r="V2747" s="76"/>
      <c r="W2747" s="76"/>
    </row>
    <row r="2748" spans="1:23" x14ac:dyDescent="0.25">
      <c r="A2748" s="76"/>
      <c r="B2748" s="76"/>
      <c r="C2748" s="76"/>
      <c r="D2748" s="76"/>
      <c r="E2748" s="76"/>
      <c r="F2748" s="76"/>
      <c r="G2748" s="76"/>
      <c r="H2748" s="76"/>
      <c r="I2748" s="76"/>
      <c r="J2748" s="76"/>
      <c r="K2748" s="76"/>
      <c r="L2748" s="76"/>
      <c r="M2748" s="76"/>
      <c r="N2748" s="76"/>
      <c r="O2748" s="76"/>
      <c r="P2748" s="76"/>
      <c r="Q2748" s="76"/>
      <c r="V2748" s="76"/>
      <c r="W2748" s="76"/>
    </row>
    <row r="2749" spans="1:23" x14ac:dyDescent="0.25">
      <c r="A2749" s="76"/>
      <c r="B2749" s="76"/>
      <c r="C2749" s="76"/>
      <c r="D2749" s="76"/>
      <c r="E2749" s="76"/>
      <c r="F2749" s="76"/>
      <c r="G2749" s="76"/>
      <c r="H2749" s="76"/>
      <c r="I2749" s="76"/>
      <c r="J2749" s="76"/>
      <c r="K2749" s="76"/>
      <c r="L2749" s="76"/>
      <c r="M2749" s="76"/>
      <c r="N2749" s="76"/>
      <c r="O2749" s="76"/>
      <c r="P2749" s="76"/>
      <c r="Q2749" s="76"/>
      <c r="V2749" s="76"/>
      <c r="W2749" s="76"/>
    </row>
    <row r="2750" spans="1:23" x14ac:dyDescent="0.25">
      <c r="A2750" s="76"/>
      <c r="B2750" s="76"/>
      <c r="C2750" s="76"/>
      <c r="D2750" s="76"/>
      <c r="E2750" s="76"/>
      <c r="F2750" s="76"/>
      <c r="G2750" s="76"/>
      <c r="H2750" s="76"/>
      <c r="I2750" s="76"/>
      <c r="J2750" s="76"/>
      <c r="K2750" s="76"/>
      <c r="L2750" s="76"/>
      <c r="M2750" s="76"/>
      <c r="N2750" s="76"/>
      <c r="O2750" s="76"/>
      <c r="P2750" s="76"/>
      <c r="Q2750" s="76"/>
      <c r="V2750" s="76"/>
      <c r="W2750" s="76"/>
    </row>
    <row r="2751" spans="1:23" x14ac:dyDescent="0.25">
      <c r="A2751" s="76"/>
      <c r="B2751" s="76"/>
      <c r="C2751" s="76"/>
      <c r="D2751" s="76"/>
      <c r="E2751" s="76"/>
      <c r="F2751" s="76"/>
      <c r="G2751" s="76"/>
      <c r="H2751" s="76"/>
      <c r="I2751" s="76"/>
      <c r="J2751" s="76"/>
      <c r="K2751" s="76"/>
      <c r="L2751" s="76"/>
      <c r="M2751" s="76"/>
      <c r="N2751" s="76"/>
      <c r="O2751" s="76"/>
      <c r="P2751" s="76"/>
      <c r="Q2751" s="76"/>
      <c r="V2751" s="76"/>
      <c r="W2751" s="76"/>
    </row>
    <row r="2752" spans="1:23" x14ac:dyDescent="0.25">
      <c r="A2752" s="76"/>
      <c r="B2752" s="76"/>
      <c r="C2752" s="76"/>
      <c r="D2752" s="76"/>
      <c r="E2752" s="76"/>
      <c r="F2752" s="76"/>
      <c r="G2752" s="76"/>
      <c r="H2752" s="76"/>
      <c r="I2752" s="76"/>
      <c r="J2752" s="76"/>
      <c r="K2752" s="76"/>
      <c r="L2752" s="76"/>
      <c r="M2752" s="76"/>
      <c r="N2752" s="76"/>
      <c r="O2752" s="76"/>
      <c r="P2752" s="76"/>
      <c r="Q2752" s="76"/>
      <c r="V2752" s="76"/>
      <c r="W2752" s="76"/>
    </row>
    <row r="2753" spans="1:23" x14ac:dyDescent="0.25">
      <c r="A2753" s="76"/>
      <c r="B2753" s="76"/>
      <c r="C2753" s="76"/>
      <c r="D2753" s="76"/>
      <c r="E2753" s="76"/>
      <c r="F2753" s="76"/>
      <c r="G2753" s="76"/>
      <c r="H2753" s="76"/>
      <c r="I2753" s="76"/>
      <c r="J2753" s="76"/>
      <c r="K2753" s="76"/>
      <c r="L2753" s="76"/>
      <c r="M2753" s="76"/>
      <c r="N2753" s="76"/>
      <c r="O2753" s="76"/>
      <c r="P2753" s="76"/>
      <c r="Q2753" s="76"/>
      <c r="V2753" s="76"/>
      <c r="W2753" s="76"/>
    </row>
    <row r="2754" spans="1:23" x14ac:dyDescent="0.25">
      <c r="A2754" s="76"/>
      <c r="B2754" s="76"/>
      <c r="C2754" s="76"/>
      <c r="D2754" s="76"/>
      <c r="E2754" s="76"/>
      <c r="F2754" s="76"/>
      <c r="G2754" s="76"/>
      <c r="H2754" s="76"/>
      <c r="I2754" s="76"/>
      <c r="J2754" s="76"/>
      <c r="K2754" s="76"/>
      <c r="L2754" s="76"/>
      <c r="M2754" s="76"/>
      <c r="N2754" s="76"/>
      <c r="O2754" s="76"/>
      <c r="P2754" s="76"/>
      <c r="Q2754" s="76"/>
      <c r="V2754" s="76"/>
      <c r="W2754" s="76"/>
    </row>
    <row r="2755" spans="1:23" x14ac:dyDescent="0.25">
      <c r="A2755" s="76"/>
      <c r="B2755" s="76"/>
      <c r="C2755" s="76"/>
      <c r="D2755" s="76"/>
      <c r="E2755" s="76"/>
      <c r="F2755" s="76"/>
      <c r="G2755" s="76"/>
      <c r="H2755" s="76"/>
      <c r="I2755" s="76"/>
      <c r="J2755" s="76"/>
      <c r="K2755" s="76"/>
      <c r="L2755" s="76"/>
      <c r="M2755" s="76"/>
      <c r="N2755" s="76"/>
      <c r="O2755" s="76"/>
      <c r="P2755" s="76"/>
      <c r="Q2755" s="76"/>
      <c r="V2755" s="76"/>
      <c r="W2755" s="76"/>
    </row>
    <row r="2756" spans="1:23" x14ac:dyDescent="0.25">
      <c r="A2756" s="76"/>
      <c r="B2756" s="76"/>
      <c r="C2756" s="76"/>
      <c r="D2756" s="76"/>
      <c r="E2756" s="76"/>
      <c r="F2756" s="76"/>
      <c r="G2756" s="76"/>
      <c r="H2756" s="76"/>
      <c r="I2756" s="76"/>
      <c r="J2756" s="76"/>
      <c r="K2756" s="76"/>
      <c r="L2756" s="76"/>
      <c r="M2756" s="76"/>
      <c r="N2756" s="76"/>
      <c r="O2756" s="76"/>
      <c r="P2756" s="76"/>
      <c r="Q2756" s="76"/>
      <c r="V2756" s="76"/>
      <c r="W2756" s="76"/>
    </row>
    <row r="2757" spans="1:23" x14ac:dyDescent="0.25">
      <c r="A2757" s="76"/>
      <c r="B2757" s="76"/>
      <c r="C2757" s="76"/>
      <c r="D2757" s="76"/>
      <c r="E2757" s="76"/>
      <c r="F2757" s="76"/>
      <c r="G2757" s="76"/>
      <c r="H2757" s="76"/>
      <c r="I2757" s="76"/>
      <c r="J2757" s="76"/>
      <c r="K2757" s="76"/>
      <c r="L2757" s="76"/>
      <c r="M2757" s="76"/>
      <c r="N2757" s="76"/>
      <c r="O2757" s="76"/>
      <c r="P2757" s="76"/>
      <c r="Q2757" s="76"/>
      <c r="V2757" s="76"/>
      <c r="W2757" s="76"/>
    </row>
    <row r="2758" spans="1:23" x14ac:dyDescent="0.25">
      <c r="A2758" s="76"/>
      <c r="B2758" s="76"/>
      <c r="C2758" s="76"/>
      <c r="D2758" s="76"/>
      <c r="E2758" s="76"/>
      <c r="F2758" s="76"/>
      <c r="G2758" s="76"/>
      <c r="H2758" s="76"/>
      <c r="I2758" s="76"/>
      <c r="J2758" s="76"/>
      <c r="K2758" s="76"/>
      <c r="L2758" s="76"/>
      <c r="M2758" s="76"/>
      <c r="N2758" s="76"/>
      <c r="O2758" s="76"/>
      <c r="P2758" s="76"/>
      <c r="Q2758" s="76"/>
      <c r="V2758" s="76"/>
      <c r="W2758" s="76"/>
    </row>
    <row r="2759" spans="1:23" x14ac:dyDescent="0.25">
      <c r="A2759" s="76"/>
      <c r="B2759" s="76"/>
      <c r="C2759" s="76"/>
      <c r="D2759" s="76"/>
      <c r="E2759" s="76"/>
      <c r="F2759" s="76"/>
      <c r="G2759" s="76"/>
      <c r="H2759" s="76"/>
      <c r="I2759" s="76"/>
      <c r="J2759" s="76"/>
      <c r="K2759" s="76"/>
      <c r="L2759" s="76"/>
      <c r="M2759" s="76"/>
      <c r="N2759" s="76"/>
      <c r="O2759" s="76"/>
      <c r="P2759" s="76"/>
      <c r="Q2759" s="76"/>
      <c r="V2759" s="76"/>
      <c r="W2759" s="76"/>
    </row>
    <row r="2760" spans="1:23" x14ac:dyDescent="0.25">
      <c r="A2760" s="76"/>
      <c r="B2760" s="76"/>
      <c r="C2760" s="76"/>
      <c r="D2760" s="76"/>
      <c r="E2760" s="76"/>
      <c r="F2760" s="76"/>
      <c r="G2760" s="76"/>
      <c r="H2760" s="76"/>
      <c r="I2760" s="76"/>
      <c r="J2760" s="76"/>
      <c r="K2760" s="76"/>
      <c r="L2760" s="76"/>
      <c r="M2760" s="76"/>
      <c r="N2760" s="76"/>
      <c r="O2760" s="76"/>
      <c r="P2760" s="76"/>
      <c r="Q2760" s="76"/>
      <c r="V2760" s="76"/>
      <c r="W2760" s="76"/>
    </row>
    <row r="2761" spans="1:23" x14ac:dyDescent="0.25">
      <c r="A2761" s="76"/>
      <c r="B2761" s="76"/>
      <c r="C2761" s="76"/>
      <c r="D2761" s="76"/>
      <c r="E2761" s="76"/>
      <c r="F2761" s="76"/>
      <c r="G2761" s="76"/>
      <c r="H2761" s="76"/>
      <c r="I2761" s="76"/>
      <c r="J2761" s="76"/>
      <c r="K2761" s="76"/>
      <c r="L2761" s="76"/>
      <c r="M2761" s="76"/>
      <c r="N2761" s="76"/>
      <c r="O2761" s="76"/>
      <c r="P2761" s="76"/>
      <c r="Q2761" s="76"/>
      <c r="V2761" s="76"/>
      <c r="W2761" s="76"/>
    </row>
    <row r="2762" spans="1:23" x14ac:dyDescent="0.25">
      <c r="A2762" s="76"/>
      <c r="B2762" s="76"/>
      <c r="C2762" s="76"/>
      <c r="D2762" s="76"/>
      <c r="E2762" s="76"/>
      <c r="F2762" s="76"/>
      <c r="G2762" s="76"/>
      <c r="H2762" s="76"/>
      <c r="I2762" s="76"/>
      <c r="J2762" s="76"/>
      <c r="K2762" s="76"/>
      <c r="L2762" s="76"/>
      <c r="M2762" s="76"/>
      <c r="N2762" s="76"/>
      <c r="O2762" s="76"/>
      <c r="P2762" s="76"/>
      <c r="Q2762" s="76"/>
      <c r="V2762" s="76"/>
      <c r="W2762" s="76"/>
    </row>
    <row r="2763" spans="1:23" x14ac:dyDescent="0.25">
      <c r="A2763" s="76"/>
      <c r="B2763" s="76"/>
      <c r="C2763" s="76"/>
      <c r="D2763" s="76"/>
      <c r="E2763" s="76"/>
      <c r="F2763" s="76"/>
      <c r="G2763" s="76"/>
      <c r="H2763" s="76"/>
      <c r="I2763" s="76"/>
      <c r="J2763" s="76"/>
      <c r="K2763" s="76"/>
      <c r="L2763" s="76"/>
      <c r="M2763" s="76"/>
      <c r="N2763" s="76"/>
      <c r="O2763" s="76"/>
      <c r="P2763" s="76"/>
      <c r="Q2763" s="76"/>
      <c r="V2763" s="76"/>
      <c r="W2763" s="76"/>
    </row>
    <row r="2764" spans="1:23" x14ac:dyDescent="0.25">
      <c r="A2764" s="76"/>
      <c r="B2764" s="76"/>
      <c r="C2764" s="76"/>
      <c r="D2764" s="76"/>
      <c r="E2764" s="76"/>
      <c r="F2764" s="76"/>
      <c r="G2764" s="76"/>
      <c r="H2764" s="76"/>
      <c r="I2764" s="76"/>
      <c r="J2764" s="76"/>
      <c r="K2764" s="76"/>
      <c r="L2764" s="76"/>
      <c r="M2764" s="76"/>
      <c r="N2764" s="76"/>
      <c r="O2764" s="76"/>
      <c r="P2764" s="76"/>
      <c r="Q2764" s="76"/>
      <c r="V2764" s="76"/>
      <c r="W2764" s="76"/>
    </row>
    <row r="2765" spans="1:23" x14ac:dyDescent="0.25">
      <c r="A2765" s="76"/>
      <c r="B2765" s="76"/>
      <c r="C2765" s="76"/>
      <c r="D2765" s="76"/>
      <c r="E2765" s="76"/>
      <c r="F2765" s="76"/>
      <c r="G2765" s="76"/>
      <c r="H2765" s="76"/>
      <c r="I2765" s="76"/>
      <c r="J2765" s="76"/>
      <c r="K2765" s="76"/>
      <c r="L2765" s="76"/>
      <c r="M2765" s="76"/>
      <c r="N2765" s="76"/>
      <c r="O2765" s="76"/>
      <c r="P2765" s="76"/>
      <c r="Q2765" s="76"/>
      <c r="V2765" s="76"/>
      <c r="W2765" s="76"/>
    </row>
    <row r="2766" spans="1:23" x14ac:dyDescent="0.25">
      <c r="A2766" s="76"/>
      <c r="B2766" s="76"/>
      <c r="C2766" s="76"/>
      <c r="D2766" s="76"/>
      <c r="E2766" s="76"/>
      <c r="F2766" s="76"/>
      <c r="G2766" s="76"/>
      <c r="H2766" s="76"/>
      <c r="I2766" s="76"/>
      <c r="J2766" s="76"/>
      <c r="K2766" s="76"/>
      <c r="L2766" s="76"/>
      <c r="M2766" s="76"/>
      <c r="N2766" s="76"/>
      <c r="O2766" s="76"/>
      <c r="P2766" s="76"/>
      <c r="Q2766" s="76"/>
      <c r="V2766" s="76"/>
      <c r="W2766" s="76"/>
    </row>
    <row r="2767" spans="1:23" x14ac:dyDescent="0.25">
      <c r="A2767" s="76"/>
      <c r="B2767" s="76"/>
      <c r="C2767" s="76"/>
      <c r="D2767" s="76"/>
      <c r="E2767" s="76"/>
      <c r="F2767" s="76"/>
      <c r="G2767" s="76"/>
      <c r="H2767" s="76"/>
      <c r="I2767" s="76"/>
      <c r="J2767" s="76"/>
      <c r="K2767" s="76"/>
      <c r="L2767" s="76"/>
      <c r="M2767" s="76"/>
      <c r="N2767" s="76"/>
      <c r="O2767" s="76"/>
      <c r="P2767" s="76"/>
      <c r="Q2767" s="76"/>
      <c r="V2767" s="76"/>
      <c r="W2767" s="76"/>
    </row>
    <row r="2768" spans="1:23" x14ac:dyDescent="0.25">
      <c r="A2768" s="76"/>
      <c r="B2768" s="76"/>
      <c r="C2768" s="76"/>
      <c r="D2768" s="76"/>
      <c r="E2768" s="76"/>
      <c r="F2768" s="76"/>
      <c r="G2768" s="76"/>
      <c r="H2768" s="76"/>
      <c r="I2768" s="76"/>
      <c r="J2768" s="76"/>
      <c r="K2768" s="76"/>
      <c r="L2768" s="76"/>
      <c r="M2768" s="76"/>
      <c r="N2768" s="76"/>
      <c r="O2768" s="76"/>
      <c r="P2768" s="76"/>
      <c r="Q2768" s="76"/>
      <c r="V2768" s="76"/>
      <c r="W2768" s="76"/>
    </row>
    <row r="2769" spans="1:23" x14ac:dyDescent="0.25">
      <c r="A2769" s="76"/>
      <c r="B2769" s="76"/>
      <c r="C2769" s="76"/>
      <c r="D2769" s="76"/>
      <c r="E2769" s="76"/>
      <c r="F2769" s="76"/>
      <c r="G2769" s="76"/>
      <c r="H2769" s="76"/>
      <c r="I2769" s="76"/>
      <c r="J2769" s="76"/>
      <c r="K2769" s="76"/>
      <c r="L2769" s="76"/>
      <c r="M2769" s="76"/>
      <c r="N2769" s="76"/>
      <c r="O2769" s="76"/>
      <c r="P2769" s="76"/>
      <c r="Q2769" s="76"/>
      <c r="V2769" s="76"/>
      <c r="W2769" s="76"/>
    </row>
    <row r="2770" spans="1:23" x14ac:dyDescent="0.25">
      <c r="A2770" s="76"/>
      <c r="B2770" s="76"/>
      <c r="C2770" s="76"/>
      <c r="D2770" s="76"/>
      <c r="E2770" s="76"/>
      <c r="F2770" s="76"/>
      <c r="G2770" s="76"/>
      <c r="H2770" s="76"/>
      <c r="I2770" s="76"/>
      <c r="J2770" s="76"/>
      <c r="K2770" s="76"/>
      <c r="L2770" s="76"/>
      <c r="M2770" s="76"/>
      <c r="N2770" s="76"/>
      <c r="O2770" s="76"/>
      <c r="P2770" s="76"/>
      <c r="Q2770" s="76"/>
      <c r="V2770" s="76"/>
      <c r="W2770" s="76"/>
    </row>
    <row r="2771" spans="1:23" x14ac:dyDescent="0.25">
      <c r="A2771" s="76"/>
      <c r="B2771" s="76"/>
      <c r="C2771" s="76"/>
      <c r="D2771" s="76"/>
      <c r="E2771" s="76"/>
      <c r="F2771" s="76"/>
      <c r="G2771" s="76"/>
      <c r="H2771" s="76"/>
      <c r="I2771" s="76"/>
      <c r="J2771" s="76"/>
      <c r="K2771" s="76"/>
      <c r="L2771" s="76"/>
      <c r="M2771" s="76"/>
      <c r="N2771" s="76"/>
      <c r="O2771" s="76"/>
      <c r="P2771" s="76"/>
      <c r="Q2771" s="76"/>
      <c r="V2771" s="76"/>
      <c r="W2771" s="76"/>
    </row>
    <row r="2772" spans="1:23" x14ac:dyDescent="0.25">
      <c r="A2772" s="76"/>
      <c r="B2772" s="76"/>
      <c r="C2772" s="76"/>
      <c r="D2772" s="76"/>
      <c r="E2772" s="76"/>
      <c r="F2772" s="76"/>
      <c r="G2772" s="76"/>
      <c r="H2772" s="76"/>
      <c r="I2772" s="76"/>
      <c r="J2772" s="76"/>
      <c r="K2772" s="76"/>
      <c r="L2772" s="76"/>
      <c r="M2772" s="76"/>
      <c r="N2772" s="76"/>
      <c r="O2772" s="76"/>
      <c r="P2772" s="76"/>
      <c r="Q2772" s="76"/>
      <c r="V2772" s="76"/>
      <c r="W2772" s="76"/>
    </row>
    <row r="2773" spans="1:23" x14ac:dyDescent="0.25">
      <c r="A2773" s="76"/>
      <c r="B2773" s="76"/>
      <c r="C2773" s="76"/>
      <c r="D2773" s="76"/>
      <c r="E2773" s="76"/>
      <c r="F2773" s="76"/>
      <c r="G2773" s="76"/>
      <c r="H2773" s="76"/>
      <c r="I2773" s="76"/>
      <c r="J2773" s="76"/>
      <c r="K2773" s="76"/>
      <c r="L2773" s="76"/>
      <c r="M2773" s="76"/>
      <c r="N2773" s="76"/>
      <c r="O2773" s="76"/>
      <c r="P2773" s="76"/>
      <c r="Q2773" s="76"/>
      <c r="V2773" s="76"/>
      <c r="W2773" s="76"/>
    </row>
    <row r="2774" spans="1:23" x14ac:dyDescent="0.25">
      <c r="A2774" s="76"/>
      <c r="B2774" s="76"/>
      <c r="C2774" s="76"/>
      <c r="D2774" s="76"/>
      <c r="E2774" s="76"/>
      <c r="F2774" s="76"/>
      <c r="G2774" s="76"/>
      <c r="H2774" s="76"/>
      <c r="I2774" s="76"/>
      <c r="J2774" s="76"/>
      <c r="K2774" s="76"/>
      <c r="L2774" s="76"/>
      <c r="M2774" s="76"/>
      <c r="N2774" s="76"/>
      <c r="O2774" s="76"/>
      <c r="P2774" s="76"/>
      <c r="Q2774" s="76"/>
      <c r="V2774" s="76"/>
      <c r="W2774" s="76"/>
    </row>
    <row r="2775" spans="1:23" x14ac:dyDescent="0.25">
      <c r="A2775" s="76"/>
      <c r="B2775" s="76"/>
      <c r="C2775" s="76"/>
      <c r="D2775" s="76"/>
      <c r="E2775" s="76"/>
      <c r="F2775" s="76"/>
      <c r="G2775" s="76"/>
      <c r="H2775" s="76"/>
      <c r="I2775" s="76"/>
      <c r="J2775" s="76"/>
      <c r="K2775" s="76"/>
      <c r="L2775" s="76"/>
      <c r="M2775" s="76"/>
      <c r="N2775" s="76"/>
      <c r="O2775" s="76"/>
      <c r="P2775" s="76"/>
      <c r="Q2775" s="76"/>
      <c r="V2775" s="76"/>
      <c r="W2775" s="76"/>
    </row>
    <row r="2776" spans="1:23" x14ac:dyDescent="0.25">
      <c r="A2776" s="76"/>
      <c r="B2776" s="76"/>
      <c r="C2776" s="76"/>
      <c r="D2776" s="76"/>
      <c r="E2776" s="76"/>
      <c r="F2776" s="76"/>
      <c r="G2776" s="76"/>
      <c r="H2776" s="76"/>
      <c r="I2776" s="76"/>
      <c r="J2776" s="76"/>
      <c r="K2776" s="76"/>
      <c r="L2776" s="76"/>
      <c r="M2776" s="76"/>
      <c r="N2776" s="76"/>
      <c r="O2776" s="76"/>
      <c r="P2776" s="76"/>
      <c r="Q2776" s="76"/>
      <c r="V2776" s="76"/>
      <c r="W2776" s="76"/>
    </row>
    <row r="2777" spans="1:23" x14ac:dyDescent="0.25">
      <c r="A2777" s="76"/>
      <c r="B2777" s="76"/>
      <c r="C2777" s="76"/>
      <c r="D2777" s="76"/>
      <c r="E2777" s="76"/>
      <c r="F2777" s="76"/>
      <c r="G2777" s="76"/>
      <c r="H2777" s="76"/>
      <c r="I2777" s="76"/>
      <c r="J2777" s="76"/>
      <c r="K2777" s="76"/>
      <c r="L2777" s="76"/>
      <c r="M2777" s="76"/>
      <c r="N2777" s="76"/>
      <c r="O2777" s="76"/>
      <c r="P2777" s="76"/>
      <c r="Q2777" s="76"/>
      <c r="V2777" s="76"/>
      <c r="W2777" s="76"/>
    </row>
    <row r="2778" spans="1:23" x14ac:dyDescent="0.25">
      <c r="A2778" s="76"/>
      <c r="B2778" s="76"/>
      <c r="C2778" s="76"/>
      <c r="D2778" s="76"/>
      <c r="E2778" s="76"/>
      <c r="F2778" s="76"/>
      <c r="G2778" s="76"/>
      <c r="H2778" s="76"/>
      <c r="I2778" s="76"/>
      <c r="J2778" s="76"/>
      <c r="K2778" s="76"/>
      <c r="L2778" s="76"/>
      <c r="M2778" s="76"/>
      <c r="N2778" s="76"/>
      <c r="O2778" s="76"/>
      <c r="P2778" s="76"/>
      <c r="Q2778" s="76"/>
      <c r="V2778" s="76"/>
      <c r="W2778" s="76"/>
    </row>
    <row r="2779" spans="1:23" x14ac:dyDescent="0.25">
      <c r="A2779" s="76"/>
      <c r="B2779" s="76"/>
      <c r="C2779" s="76"/>
      <c r="D2779" s="76"/>
      <c r="E2779" s="76"/>
      <c r="F2779" s="76"/>
      <c r="G2779" s="76"/>
      <c r="H2779" s="76"/>
      <c r="I2779" s="76"/>
      <c r="J2779" s="76"/>
      <c r="K2779" s="76"/>
      <c r="L2779" s="76"/>
      <c r="M2779" s="76"/>
      <c r="N2779" s="76"/>
      <c r="O2779" s="76"/>
      <c r="P2779" s="76"/>
      <c r="Q2779" s="76"/>
      <c r="V2779" s="76"/>
      <c r="W2779" s="76"/>
    </row>
    <row r="2780" spans="1:23" x14ac:dyDescent="0.25">
      <c r="A2780" s="76"/>
      <c r="B2780" s="76"/>
      <c r="C2780" s="76"/>
      <c r="D2780" s="76"/>
      <c r="E2780" s="76"/>
      <c r="F2780" s="76"/>
      <c r="G2780" s="76"/>
      <c r="H2780" s="76"/>
      <c r="I2780" s="76"/>
      <c r="J2780" s="76"/>
      <c r="K2780" s="76"/>
      <c r="L2780" s="76"/>
      <c r="M2780" s="76"/>
      <c r="N2780" s="76"/>
      <c r="O2780" s="76"/>
      <c r="P2780" s="76"/>
      <c r="Q2780" s="76"/>
      <c r="V2780" s="76"/>
      <c r="W2780" s="76"/>
    </row>
    <row r="2781" spans="1:23" x14ac:dyDescent="0.25">
      <c r="A2781" s="76"/>
      <c r="B2781" s="76"/>
      <c r="C2781" s="76"/>
      <c r="D2781" s="76"/>
      <c r="E2781" s="76"/>
      <c r="F2781" s="76"/>
      <c r="G2781" s="76"/>
      <c r="H2781" s="76"/>
      <c r="I2781" s="76"/>
      <c r="J2781" s="76"/>
      <c r="K2781" s="76"/>
      <c r="L2781" s="76"/>
      <c r="M2781" s="76"/>
      <c r="N2781" s="76"/>
      <c r="O2781" s="76"/>
      <c r="P2781" s="76"/>
      <c r="Q2781" s="76"/>
      <c r="V2781" s="76"/>
      <c r="W2781" s="76"/>
    </row>
    <row r="2782" spans="1:23" x14ac:dyDescent="0.25">
      <c r="A2782" s="76"/>
      <c r="B2782" s="76"/>
      <c r="C2782" s="76"/>
      <c r="D2782" s="76"/>
      <c r="E2782" s="76"/>
      <c r="F2782" s="76"/>
      <c r="G2782" s="76"/>
      <c r="H2782" s="76"/>
      <c r="I2782" s="76"/>
      <c r="J2782" s="76"/>
      <c r="K2782" s="76"/>
      <c r="L2782" s="76"/>
      <c r="M2782" s="76"/>
      <c r="N2782" s="76"/>
      <c r="O2782" s="76"/>
      <c r="P2782" s="76"/>
      <c r="Q2782" s="76"/>
      <c r="V2782" s="76"/>
      <c r="W2782" s="76"/>
    </row>
    <row r="2783" spans="1:23" x14ac:dyDescent="0.25">
      <c r="A2783" s="76"/>
      <c r="B2783" s="76"/>
      <c r="C2783" s="76"/>
      <c r="D2783" s="76"/>
      <c r="E2783" s="76"/>
      <c r="F2783" s="76"/>
      <c r="G2783" s="76"/>
      <c r="H2783" s="76"/>
      <c r="I2783" s="76"/>
      <c r="J2783" s="76"/>
      <c r="K2783" s="76"/>
      <c r="L2783" s="76"/>
      <c r="M2783" s="76"/>
      <c r="N2783" s="76"/>
      <c r="O2783" s="76"/>
      <c r="P2783" s="76"/>
      <c r="Q2783" s="76"/>
      <c r="V2783" s="76"/>
      <c r="W2783" s="76"/>
    </row>
    <row r="2784" spans="1:23" x14ac:dyDescent="0.25">
      <c r="A2784" s="76"/>
      <c r="B2784" s="76"/>
      <c r="C2784" s="76"/>
      <c r="D2784" s="76"/>
      <c r="E2784" s="76"/>
      <c r="F2784" s="76"/>
      <c r="G2784" s="76"/>
      <c r="H2784" s="76"/>
      <c r="I2784" s="76"/>
      <c r="J2784" s="76"/>
      <c r="K2784" s="76"/>
      <c r="L2784" s="76"/>
      <c r="M2784" s="76"/>
      <c r="N2784" s="76"/>
      <c r="O2784" s="76"/>
      <c r="P2784" s="76"/>
      <c r="Q2784" s="76"/>
      <c r="V2784" s="76"/>
      <c r="W2784" s="76"/>
    </row>
    <row r="2785" spans="1:23" x14ac:dyDescent="0.25">
      <c r="A2785" s="76"/>
      <c r="B2785" s="76"/>
      <c r="C2785" s="76"/>
      <c r="D2785" s="76"/>
      <c r="E2785" s="76"/>
      <c r="F2785" s="76"/>
      <c r="G2785" s="76"/>
      <c r="H2785" s="76"/>
      <c r="I2785" s="76"/>
      <c r="J2785" s="76"/>
      <c r="K2785" s="76"/>
      <c r="L2785" s="76"/>
      <c r="M2785" s="76"/>
      <c r="N2785" s="76"/>
      <c r="O2785" s="76"/>
      <c r="P2785" s="76"/>
      <c r="Q2785" s="76"/>
      <c r="V2785" s="76"/>
      <c r="W2785" s="76"/>
    </row>
    <row r="2786" spans="1:23" x14ac:dyDescent="0.25">
      <c r="A2786" s="76"/>
      <c r="B2786" s="76"/>
      <c r="C2786" s="76"/>
      <c r="D2786" s="76"/>
      <c r="E2786" s="76"/>
      <c r="F2786" s="76"/>
      <c r="G2786" s="76"/>
      <c r="H2786" s="76"/>
      <c r="I2786" s="76"/>
      <c r="J2786" s="76"/>
      <c r="K2786" s="76"/>
      <c r="L2786" s="76"/>
      <c r="M2786" s="76"/>
      <c r="N2786" s="76"/>
      <c r="O2786" s="76"/>
      <c r="P2786" s="76"/>
      <c r="Q2786" s="76"/>
      <c r="V2786" s="76"/>
      <c r="W2786" s="76"/>
    </row>
    <row r="2787" spans="1:23" x14ac:dyDescent="0.25">
      <c r="A2787" s="76"/>
      <c r="B2787" s="76"/>
      <c r="C2787" s="76"/>
      <c r="D2787" s="76"/>
      <c r="E2787" s="76"/>
      <c r="F2787" s="76"/>
      <c r="G2787" s="76"/>
      <c r="H2787" s="76"/>
      <c r="I2787" s="76"/>
      <c r="J2787" s="76"/>
      <c r="K2787" s="76"/>
      <c r="L2787" s="76"/>
      <c r="M2787" s="76"/>
      <c r="N2787" s="76"/>
      <c r="O2787" s="76"/>
      <c r="P2787" s="76"/>
      <c r="Q2787" s="76"/>
      <c r="V2787" s="76"/>
      <c r="W2787" s="76"/>
    </row>
    <row r="2788" spans="1:23" x14ac:dyDescent="0.25">
      <c r="A2788" s="76"/>
      <c r="B2788" s="76"/>
      <c r="C2788" s="76"/>
      <c r="D2788" s="76"/>
      <c r="E2788" s="76"/>
      <c r="F2788" s="76"/>
      <c r="G2788" s="76"/>
      <c r="H2788" s="76"/>
      <c r="I2788" s="76"/>
      <c r="J2788" s="76"/>
      <c r="K2788" s="76"/>
      <c r="L2788" s="76"/>
      <c r="M2788" s="76"/>
      <c r="N2788" s="76"/>
      <c r="O2788" s="76"/>
      <c r="P2788" s="76"/>
      <c r="Q2788" s="76"/>
      <c r="V2788" s="76"/>
      <c r="W2788" s="76"/>
    </row>
    <row r="2789" spans="1:23" x14ac:dyDescent="0.25">
      <c r="A2789" s="76"/>
      <c r="B2789" s="76"/>
      <c r="C2789" s="76"/>
      <c r="D2789" s="76"/>
      <c r="E2789" s="76"/>
      <c r="F2789" s="76"/>
      <c r="G2789" s="76"/>
      <c r="H2789" s="76"/>
      <c r="I2789" s="76"/>
      <c r="J2789" s="76"/>
      <c r="K2789" s="76"/>
      <c r="L2789" s="76"/>
      <c r="M2789" s="76"/>
      <c r="N2789" s="76"/>
      <c r="O2789" s="76"/>
      <c r="P2789" s="76"/>
      <c r="Q2789" s="76"/>
      <c r="V2789" s="76"/>
      <c r="W2789" s="76"/>
    </row>
    <row r="2790" spans="1:23" x14ac:dyDescent="0.25">
      <c r="A2790" s="76"/>
      <c r="B2790" s="76"/>
      <c r="C2790" s="76"/>
      <c r="D2790" s="76"/>
      <c r="E2790" s="76"/>
      <c r="F2790" s="76"/>
      <c r="G2790" s="76"/>
      <c r="H2790" s="76"/>
      <c r="I2790" s="76"/>
      <c r="J2790" s="76"/>
      <c r="K2790" s="76"/>
      <c r="L2790" s="76"/>
      <c r="M2790" s="76"/>
      <c r="N2790" s="76"/>
      <c r="O2790" s="76"/>
      <c r="P2790" s="76"/>
      <c r="Q2790" s="76"/>
      <c r="V2790" s="76"/>
      <c r="W2790" s="76"/>
    </row>
    <row r="2791" spans="1:23" x14ac:dyDescent="0.25">
      <c r="A2791" s="76"/>
      <c r="B2791" s="76"/>
      <c r="C2791" s="76"/>
      <c r="D2791" s="76"/>
      <c r="E2791" s="76"/>
      <c r="F2791" s="76"/>
      <c r="G2791" s="76"/>
      <c r="H2791" s="76"/>
      <c r="I2791" s="76"/>
      <c r="J2791" s="76"/>
      <c r="K2791" s="76"/>
      <c r="L2791" s="76"/>
      <c r="M2791" s="76"/>
      <c r="N2791" s="76"/>
      <c r="O2791" s="76"/>
      <c r="P2791" s="76"/>
      <c r="Q2791" s="76"/>
      <c r="V2791" s="76"/>
      <c r="W2791" s="76"/>
    </row>
    <row r="2792" spans="1:23" x14ac:dyDescent="0.25">
      <c r="A2792" s="76"/>
      <c r="B2792" s="76"/>
      <c r="C2792" s="76"/>
      <c r="D2792" s="76"/>
      <c r="E2792" s="76"/>
      <c r="F2792" s="76"/>
      <c r="G2792" s="76"/>
      <c r="H2792" s="76"/>
      <c r="I2792" s="76"/>
      <c r="J2792" s="76"/>
      <c r="K2792" s="76"/>
      <c r="L2792" s="76"/>
      <c r="M2792" s="76"/>
      <c r="N2792" s="76"/>
      <c r="O2792" s="76"/>
      <c r="P2792" s="76"/>
      <c r="Q2792" s="76"/>
      <c r="V2792" s="76"/>
      <c r="W2792" s="76"/>
    </row>
    <row r="2793" spans="1:23" x14ac:dyDescent="0.25">
      <c r="A2793" s="76"/>
      <c r="B2793" s="76"/>
      <c r="C2793" s="76"/>
      <c r="D2793" s="76"/>
      <c r="E2793" s="76"/>
      <c r="F2793" s="76"/>
      <c r="G2793" s="76"/>
      <c r="H2793" s="76"/>
      <c r="I2793" s="76"/>
      <c r="J2793" s="76"/>
      <c r="K2793" s="76"/>
      <c r="L2793" s="76"/>
      <c r="M2793" s="76"/>
      <c r="N2793" s="76"/>
      <c r="O2793" s="76"/>
      <c r="P2793" s="76"/>
      <c r="Q2793" s="76"/>
      <c r="V2793" s="76"/>
      <c r="W2793" s="76"/>
    </row>
    <row r="2794" spans="1:23" x14ac:dyDescent="0.25">
      <c r="A2794" s="76"/>
      <c r="B2794" s="76"/>
      <c r="C2794" s="76"/>
      <c r="D2794" s="76"/>
      <c r="E2794" s="76"/>
      <c r="F2794" s="76"/>
      <c r="G2794" s="76"/>
      <c r="H2794" s="76"/>
      <c r="I2794" s="76"/>
      <c r="J2794" s="76"/>
      <c r="K2794" s="76"/>
      <c r="L2794" s="76"/>
      <c r="M2794" s="76"/>
      <c r="N2794" s="76"/>
      <c r="O2794" s="76"/>
      <c r="P2794" s="76"/>
      <c r="Q2794" s="76"/>
      <c r="V2794" s="76"/>
      <c r="W2794" s="76"/>
    </row>
    <row r="2795" spans="1:23" x14ac:dyDescent="0.25">
      <c r="A2795" s="76"/>
      <c r="B2795" s="76"/>
      <c r="C2795" s="76"/>
      <c r="D2795" s="76"/>
      <c r="E2795" s="76"/>
      <c r="F2795" s="76"/>
      <c r="G2795" s="76"/>
      <c r="H2795" s="76"/>
      <c r="I2795" s="76"/>
      <c r="J2795" s="76"/>
      <c r="K2795" s="76"/>
      <c r="L2795" s="76"/>
      <c r="M2795" s="76"/>
      <c r="N2795" s="76"/>
      <c r="O2795" s="76"/>
      <c r="P2795" s="76"/>
      <c r="Q2795" s="76"/>
      <c r="V2795" s="76"/>
      <c r="W2795" s="76"/>
    </row>
    <row r="2796" spans="1:23" x14ac:dyDescent="0.25">
      <c r="A2796" s="76"/>
      <c r="B2796" s="76"/>
      <c r="C2796" s="76"/>
      <c r="D2796" s="76"/>
      <c r="E2796" s="76"/>
      <c r="F2796" s="76"/>
      <c r="G2796" s="76"/>
      <c r="H2796" s="76"/>
      <c r="I2796" s="76"/>
      <c r="J2796" s="76"/>
      <c r="K2796" s="76"/>
      <c r="L2796" s="76"/>
      <c r="M2796" s="76"/>
      <c r="N2796" s="76"/>
      <c r="O2796" s="76"/>
      <c r="P2796" s="76"/>
      <c r="Q2796" s="76"/>
      <c r="V2796" s="76"/>
      <c r="W2796" s="76"/>
    </row>
    <row r="2797" spans="1:23" x14ac:dyDescent="0.25">
      <c r="A2797" s="76"/>
      <c r="B2797" s="76"/>
      <c r="C2797" s="76"/>
      <c r="D2797" s="76"/>
      <c r="E2797" s="76"/>
      <c r="F2797" s="76"/>
      <c r="G2797" s="76"/>
      <c r="H2797" s="76"/>
      <c r="I2797" s="76"/>
      <c r="J2797" s="76"/>
      <c r="K2797" s="76"/>
      <c r="L2797" s="76"/>
      <c r="M2797" s="76"/>
      <c r="N2797" s="76"/>
      <c r="O2797" s="76"/>
      <c r="P2797" s="76"/>
      <c r="Q2797" s="76"/>
      <c r="V2797" s="76"/>
      <c r="W2797" s="76"/>
    </row>
    <row r="2798" spans="1:23" x14ac:dyDescent="0.25">
      <c r="A2798" s="76"/>
      <c r="B2798" s="76"/>
      <c r="C2798" s="76"/>
      <c r="D2798" s="76"/>
      <c r="E2798" s="76"/>
      <c r="F2798" s="76"/>
      <c r="G2798" s="76"/>
      <c r="H2798" s="76"/>
      <c r="I2798" s="76"/>
      <c r="J2798" s="76"/>
      <c r="K2798" s="76"/>
      <c r="L2798" s="76"/>
      <c r="M2798" s="76"/>
      <c r="N2798" s="76"/>
      <c r="O2798" s="76"/>
      <c r="P2798" s="76"/>
      <c r="Q2798" s="76"/>
      <c r="V2798" s="76"/>
      <c r="W2798" s="76"/>
    </row>
    <row r="2799" spans="1:23" x14ac:dyDescent="0.25">
      <c r="A2799" s="76"/>
      <c r="B2799" s="76"/>
      <c r="C2799" s="76"/>
      <c r="D2799" s="76"/>
      <c r="E2799" s="76"/>
      <c r="F2799" s="76"/>
      <c r="G2799" s="76"/>
      <c r="H2799" s="76"/>
      <c r="I2799" s="76"/>
      <c r="J2799" s="76"/>
      <c r="K2799" s="76"/>
      <c r="L2799" s="76"/>
      <c r="M2799" s="76"/>
      <c r="N2799" s="76"/>
      <c r="O2799" s="76"/>
      <c r="P2799" s="76"/>
      <c r="Q2799" s="76"/>
      <c r="V2799" s="76"/>
      <c r="W2799" s="76"/>
    </row>
    <row r="2800" spans="1:23" x14ac:dyDescent="0.25">
      <c r="A2800" s="76"/>
      <c r="B2800" s="76"/>
      <c r="C2800" s="76"/>
      <c r="D2800" s="76"/>
      <c r="E2800" s="76"/>
      <c r="F2800" s="76"/>
      <c r="G2800" s="76"/>
      <c r="H2800" s="76"/>
      <c r="I2800" s="76"/>
      <c r="J2800" s="76"/>
      <c r="K2800" s="76"/>
      <c r="L2800" s="76"/>
      <c r="M2800" s="76"/>
      <c r="N2800" s="76"/>
      <c r="O2800" s="76"/>
      <c r="P2800" s="76"/>
      <c r="Q2800" s="76"/>
      <c r="V2800" s="76"/>
      <c r="W2800" s="76"/>
    </row>
    <row r="2801" spans="1:23" x14ac:dyDescent="0.25">
      <c r="A2801" s="76"/>
      <c r="B2801" s="76"/>
      <c r="C2801" s="76"/>
      <c r="D2801" s="76"/>
      <c r="E2801" s="76"/>
      <c r="F2801" s="76"/>
      <c r="G2801" s="76"/>
      <c r="H2801" s="76"/>
      <c r="I2801" s="76"/>
      <c r="J2801" s="76"/>
      <c r="K2801" s="76"/>
      <c r="L2801" s="76"/>
      <c r="M2801" s="76"/>
      <c r="N2801" s="76"/>
      <c r="O2801" s="76"/>
      <c r="P2801" s="76"/>
      <c r="Q2801" s="76"/>
      <c r="V2801" s="76"/>
      <c r="W2801" s="76"/>
    </row>
    <row r="2802" spans="1:23" x14ac:dyDescent="0.25">
      <c r="A2802" s="76"/>
      <c r="B2802" s="76"/>
      <c r="C2802" s="76"/>
      <c r="D2802" s="76"/>
      <c r="E2802" s="76"/>
      <c r="F2802" s="76"/>
      <c r="G2802" s="76"/>
      <c r="H2802" s="76"/>
      <c r="I2802" s="76"/>
      <c r="J2802" s="76"/>
      <c r="K2802" s="76"/>
      <c r="L2802" s="76"/>
      <c r="M2802" s="76"/>
      <c r="N2802" s="76"/>
      <c r="O2802" s="76"/>
      <c r="P2802" s="76"/>
      <c r="Q2802" s="76"/>
      <c r="V2802" s="76"/>
      <c r="W2802" s="76"/>
    </row>
    <row r="2803" spans="1:23" x14ac:dyDescent="0.25">
      <c r="A2803" s="76"/>
      <c r="B2803" s="76"/>
      <c r="C2803" s="76"/>
      <c r="D2803" s="76"/>
      <c r="E2803" s="76"/>
      <c r="F2803" s="76"/>
      <c r="G2803" s="76"/>
      <c r="H2803" s="76"/>
      <c r="I2803" s="76"/>
      <c r="J2803" s="76"/>
      <c r="K2803" s="76"/>
      <c r="L2803" s="76"/>
      <c r="M2803" s="76"/>
      <c r="N2803" s="76"/>
      <c r="O2803" s="76"/>
      <c r="P2803" s="76"/>
      <c r="Q2803" s="76"/>
      <c r="V2803" s="76"/>
      <c r="W2803" s="76"/>
    </row>
    <row r="2804" spans="1:23" x14ac:dyDescent="0.25">
      <c r="A2804" s="76"/>
      <c r="B2804" s="76"/>
      <c r="C2804" s="76"/>
      <c r="D2804" s="76"/>
      <c r="E2804" s="76"/>
      <c r="F2804" s="76"/>
      <c r="G2804" s="76"/>
      <c r="H2804" s="76"/>
      <c r="I2804" s="76"/>
      <c r="J2804" s="76"/>
      <c r="K2804" s="76"/>
      <c r="L2804" s="76"/>
      <c r="M2804" s="76"/>
      <c r="N2804" s="76"/>
      <c r="O2804" s="76"/>
      <c r="P2804" s="76"/>
      <c r="Q2804" s="76"/>
      <c r="V2804" s="76"/>
      <c r="W2804" s="76"/>
    </row>
    <row r="2805" spans="1:23" x14ac:dyDescent="0.25">
      <c r="A2805" s="76"/>
      <c r="B2805" s="76"/>
      <c r="C2805" s="76"/>
      <c r="D2805" s="76"/>
      <c r="E2805" s="76"/>
      <c r="F2805" s="76"/>
      <c r="G2805" s="76"/>
      <c r="H2805" s="76"/>
      <c r="I2805" s="76"/>
      <c r="J2805" s="76"/>
      <c r="K2805" s="76"/>
      <c r="L2805" s="76"/>
      <c r="M2805" s="76"/>
      <c r="N2805" s="76"/>
      <c r="O2805" s="76"/>
      <c r="P2805" s="76"/>
      <c r="Q2805" s="76"/>
      <c r="V2805" s="76"/>
      <c r="W2805" s="76"/>
    </row>
    <row r="2806" spans="1:23" x14ac:dyDescent="0.25">
      <c r="A2806" s="76"/>
      <c r="B2806" s="76"/>
      <c r="C2806" s="76"/>
      <c r="D2806" s="76"/>
      <c r="E2806" s="76"/>
      <c r="F2806" s="76"/>
      <c r="G2806" s="76"/>
      <c r="H2806" s="76"/>
      <c r="I2806" s="76"/>
      <c r="J2806" s="76"/>
      <c r="K2806" s="76"/>
      <c r="L2806" s="76"/>
      <c r="M2806" s="76"/>
      <c r="N2806" s="76"/>
      <c r="O2806" s="76"/>
      <c r="P2806" s="76"/>
      <c r="Q2806" s="76"/>
      <c r="V2806" s="76"/>
      <c r="W2806" s="76"/>
    </row>
    <row r="2807" spans="1:23" x14ac:dyDescent="0.25">
      <c r="A2807" s="76"/>
      <c r="B2807" s="76"/>
      <c r="C2807" s="76"/>
      <c r="D2807" s="76"/>
      <c r="E2807" s="76"/>
      <c r="F2807" s="76"/>
      <c r="G2807" s="76"/>
      <c r="H2807" s="76"/>
      <c r="I2807" s="76"/>
      <c r="J2807" s="76"/>
      <c r="K2807" s="76"/>
      <c r="L2807" s="76"/>
      <c r="M2807" s="76"/>
      <c r="N2807" s="76"/>
      <c r="O2807" s="76"/>
      <c r="P2807" s="76"/>
      <c r="Q2807" s="76"/>
      <c r="V2807" s="76"/>
      <c r="W2807" s="76"/>
    </row>
    <row r="2808" spans="1:23" x14ac:dyDescent="0.25">
      <c r="A2808" s="76"/>
      <c r="B2808" s="76"/>
      <c r="C2808" s="76"/>
      <c r="D2808" s="76"/>
      <c r="E2808" s="76"/>
      <c r="F2808" s="76"/>
      <c r="G2808" s="76"/>
      <c r="H2808" s="76"/>
      <c r="I2808" s="76"/>
      <c r="J2808" s="76"/>
      <c r="K2808" s="76"/>
      <c r="L2808" s="76"/>
      <c r="M2808" s="76"/>
      <c r="N2808" s="76"/>
      <c r="O2808" s="76"/>
      <c r="P2808" s="76"/>
      <c r="Q2808" s="76"/>
      <c r="V2808" s="76"/>
      <c r="W2808" s="76"/>
    </row>
    <row r="2809" spans="1:23" x14ac:dyDescent="0.25">
      <c r="A2809" s="76"/>
      <c r="B2809" s="76"/>
      <c r="C2809" s="76"/>
      <c r="D2809" s="76"/>
      <c r="E2809" s="76"/>
      <c r="F2809" s="76"/>
      <c r="G2809" s="76"/>
      <c r="H2809" s="76"/>
      <c r="I2809" s="76"/>
      <c r="J2809" s="76"/>
      <c r="K2809" s="76"/>
      <c r="L2809" s="76"/>
      <c r="M2809" s="76"/>
      <c r="N2809" s="76"/>
      <c r="O2809" s="76"/>
      <c r="P2809" s="76"/>
      <c r="Q2809" s="76"/>
      <c r="V2809" s="76"/>
      <c r="W2809" s="76"/>
    </row>
    <row r="2810" spans="1:23" x14ac:dyDescent="0.25">
      <c r="A2810" s="76"/>
      <c r="B2810" s="76"/>
      <c r="C2810" s="76"/>
      <c r="D2810" s="76"/>
      <c r="E2810" s="76"/>
      <c r="F2810" s="76"/>
      <c r="G2810" s="76"/>
      <c r="H2810" s="76"/>
      <c r="I2810" s="76"/>
      <c r="J2810" s="76"/>
      <c r="K2810" s="76"/>
      <c r="L2810" s="76"/>
      <c r="M2810" s="76"/>
      <c r="N2810" s="76"/>
      <c r="O2810" s="76"/>
      <c r="P2810" s="76"/>
      <c r="Q2810" s="76"/>
      <c r="V2810" s="76"/>
      <c r="W2810" s="76"/>
    </row>
    <row r="2811" spans="1:23" x14ac:dyDescent="0.25">
      <c r="A2811" s="76"/>
      <c r="B2811" s="76"/>
      <c r="C2811" s="76"/>
      <c r="D2811" s="76"/>
      <c r="E2811" s="76"/>
      <c r="F2811" s="76"/>
      <c r="G2811" s="76"/>
      <c r="H2811" s="76"/>
      <c r="I2811" s="76"/>
      <c r="J2811" s="76"/>
      <c r="K2811" s="76"/>
      <c r="L2811" s="76"/>
      <c r="M2811" s="76"/>
      <c r="N2811" s="76"/>
      <c r="O2811" s="76"/>
      <c r="P2811" s="76"/>
      <c r="Q2811" s="76"/>
      <c r="V2811" s="76"/>
      <c r="W2811" s="76"/>
    </row>
    <row r="2812" spans="1:23" x14ac:dyDescent="0.25">
      <c r="A2812" s="76"/>
      <c r="B2812" s="76"/>
      <c r="C2812" s="76"/>
      <c r="D2812" s="76"/>
      <c r="E2812" s="76"/>
      <c r="F2812" s="76"/>
      <c r="G2812" s="76"/>
      <c r="H2812" s="76"/>
      <c r="I2812" s="76"/>
      <c r="J2812" s="76"/>
      <c r="K2812" s="76"/>
      <c r="L2812" s="76"/>
      <c r="M2812" s="76"/>
      <c r="N2812" s="76"/>
      <c r="O2812" s="76"/>
      <c r="P2812" s="76"/>
      <c r="Q2812" s="76"/>
      <c r="V2812" s="76"/>
      <c r="W2812" s="76"/>
    </row>
    <row r="2813" spans="1:23" x14ac:dyDescent="0.25">
      <c r="A2813" s="76"/>
      <c r="B2813" s="76"/>
      <c r="C2813" s="76"/>
      <c r="D2813" s="76"/>
      <c r="E2813" s="76"/>
      <c r="F2813" s="76"/>
      <c r="G2813" s="76"/>
      <c r="H2813" s="76"/>
      <c r="I2813" s="76"/>
      <c r="J2813" s="76"/>
      <c r="K2813" s="76"/>
      <c r="L2813" s="76"/>
      <c r="M2813" s="76"/>
      <c r="N2813" s="76"/>
      <c r="O2813" s="76"/>
      <c r="P2813" s="76"/>
      <c r="Q2813" s="76"/>
      <c r="V2813" s="76"/>
      <c r="W2813" s="76"/>
    </row>
    <row r="2814" spans="1:23" x14ac:dyDescent="0.25">
      <c r="A2814" s="76"/>
      <c r="B2814" s="76"/>
      <c r="C2814" s="76"/>
      <c r="D2814" s="76"/>
      <c r="E2814" s="76"/>
      <c r="F2814" s="76"/>
      <c r="G2814" s="76"/>
      <c r="H2814" s="76"/>
      <c r="I2814" s="76"/>
      <c r="J2814" s="76"/>
      <c r="K2814" s="76"/>
      <c r="L2814" s="76"/>
      <c r="M2814" s="76"/>
      <c r="N2814" s="76"/>
      <c r="O2814" s="76"/>
      <c r="P2814" s="76"/>
      <c r="Q2814" s="76"/>
      <c r="V2814" s="76"/>
      <c r="W2814" s="76"/>
    </row>
    <row r="2815" spans="1:23" x14ac:dyDescent="0.25">
      <c r="A2815" s="76"/>
      <c r="B2815" s="76"/>
      <c r="C2815" s="76"/>
      <c r="D2815" s="76"/>
      <c r="E2815" s="76"/>
      <c r="F2815" s="76"/>
      <c r="G2815" s="76"/>
      <c r="H2815" s="76"/>
      <c r="I2815" s="76"/>
      <c r="J2815" s="76"/>
      <c r="K2815" s="76"/>
      <c r="L2815" s="76"/>
      <c r="M2815" s="76"/>
      <c r="N2815" s="76"/>
      <c r="O2815" s="76"/>
      <c r="P2815" s="76"/>
      <c r="Q2815" s="76"/>
      <c r="V2815" s="76"/>
      <c r="W2815" s="76"/>
    </row>
    <row r="2816" spans="1:23" x14ac:dyDescent="0.25">
      <c r="A2816" s="76"/>
      <c r="B2816" s="76"/>
      <c r="C2816" s="76"/>
      <c r="D2816" s="76"/>
      <c r="E2816" s="76"/>
      <c r="F2816" s="76"/>
      <c r="G2816" s="76"/>
      <c r="H2816" s="76"/>
      <c r="I2816" s="76"/>
      <c r="J2816" s="76"/>
      <c r="K2816" s="76"/>
      <c r="L2816" s="76"/>
      <c r="M2816" s="76"/>
      <c r="N2816" s="76"/>
      <c r="O2816" s="76"/>
      <c r="P2816" s="76"/>
      <c r="Q2816" s="76"/>
      <c r="V2816" s="76"/>
      <c r="W2816" s="76"/>
    </row>
    <row r="2817" spans="1:23" x14ac:dyDescent="0.25">
      <c r="A2817" s="76"/>
      <c r="B2817" s="76"/>
      <c r="C2817" s="76"/>
      <c r="D2817" s="76"/>
      <c r="E2817" s="76"/>
      <c r="F2817" s="76"/>
      <c r="G2817" s="76"/>
      <c r="H2817" s="76"/>
      <c r="I2817" s="76"/>
      <c r="J2817" s="76"/>
      <c r="K2817" s="76"/>
      <c r="L2817" s="76"/>
      <c r="M2817" s="76"/>
      <c r="N2817" s="76"/>
      <c r="O2817" s="76"/>
      <c r="P2817" s="76"/>
      <c r="Q2817" s="76"/>
      <c r="V2817" s="76"/>
      <c r="W2817" s="76"/>
    </row>
    <row r="2818" spans="1:23" x14ac:dyDescent="0.25">
      <c r="A2818" s="76"/>
      <c r="B2818" s="76"/>
      <c r="C2818" s="76"/>
      <c r="D2818" s="76"/>
      <c r="E2818" s="76"/>
      <c r="F2818" s="76"/>
      <c r="G2818" s="76"/>
      <c r="H2818" s="76"/>
      <c r="I2818" s="76"/>
      <c r="J2818" s="76"/>
      <c r="K2818" s="76"/>
      <c r="L2818" s="76"/>
      <c r="M2818" s="76"/>
      <c r="N2818" s="76"/>
      <c r="O2818" s="76"/>
      <c r="P2818" s="76"/>
      <c r="Q2818" s="76"/>
      <c r="V2818" s="76"/>
      <c r="W2818" s="76"/>
    </row>
    <row r="2819" spans="1:23" x14ac:dyDescent="0.25">
      <c r="A2819" s="76"/>
      <c r="B2819" s="76"/>
      <c r="C2819" s="76"/>
      <c r="D2819" s="76"/>
      <c r="E2819" s="76"/>
      <c r="F2819" s="76"/>
      <c r="G2819" s="76"/>
      <c r="H2819" s="76"/>
      <c r="I2819" s="76"/>
      <c r="J2819" s="76"/>
      <c r="K2819" s="76"/>
      <c r="L2819" s="76"/>
      <c r="M2819" s="76"/>
      <c r="N2819" s="76"/>
      <c r="O2819" s="76"/>
      <c r="P2819" s="76"/>
      <c r="Q2819" s="76"/>
      <c r="V2819" s="76"/>
      <c r="W2819" s="76"/>
    </row>
    <row r="2820" spans="1:23" x14ac:dyDescent="0.25">
      <c r="A2820" s="76"/>
      <c r="B2820" s="76"/>
      <c r="C2820" s="76"/>
      <c r="D2820" s="76"/>
      <c r="E2820" s="76"/>
      <c r="F2820" s="76"/>
      <c r="G2820" s="76"/>
      <c r="H2820" s="76"/>
      <c r="I2820" s="76"/>
      <c r="J2820" s="76"/>
      <c r="K2820" s="76"/>
      <c r="L2820" s="76"/>
      <c r="M2820" s="76"/>
      <c r="N2820" s="76"/>
      <c r="O2820" s="76"/>
      <c r="P2820" s="76"/>
      <c r="Q2820" s="76"/>
      <c r="V2820" s="76"/>
      <c r="W2820" s="76"/>
    </row>
    <row r="2821" spans="1:23" x14ac:dyDescent="0.25">
      <c r="A2821" s="76"/>
      <c r="B2821" s="76"/>
      <c r="C2821" s="76"/>
      <c r="D2821" s="76"/>
      <c r="E2821" s="76"/>
      <c r="F2821" s="76"/>
      <c r="G2821" s="76"/>
      <c r="H2821" s="76"/>
      <c r="I2821" s="76"/>
      <c r="J2821" s="76"/>
      <c r="K2821" s="76"/>
      <c r="L2821" s="76"/>
      <c r="M2821" s="76"/>
      <c r="N2821" s="76"/>
      <c r="O2821" s="76"/>
      <c r="P2821" s="76"/>
      <c r="Q2821" s="76"/>
      <c r="V2821" s="76"/>
      <c r="W2821" s="76"/>
    </row>
    <row r="2822" spans="1:23" x14ac:dyDescent="0.25">
      <c r="A2822" s="76"/>
      <c r="B2822" s="76"/>
      <c r="C2822" s="76"/>
      <c r="D2822" s="76"/>
      <c r="E2822" s="76"/>
      <c r="F2822" s="76"/>
      <c r="G2822" s="76"/>
      <c r="H2822" s="76"/>
      <c r="I2822" s="76"/>
      <c r="J2822" s="76"/>
      <c r="K2822" s="76"/>
      <c r="L2822" s="76"/>
      <c r="M2822" s="76"/>
      <c r="N2822" s="76"/>
      <c r="O2822" s="76"/>
      <c r="P2822" s="76"/>
      <c r="Q2822" s="76"/>
      <c r="V2822" s="76"/>
      <c r="W2822" s="76"/>
    </row>
    <row r="2823" spans="1:23" x14ac:dyDescent="0.25">
      <c r="A2823" s="76"/>
      <c r="B2823" s="76"/>
      <c r="C2823" s="76"/>
      <c r="D2823" s="76"/>
      <c r="E2823" s="76"/>
      <c r="F2823" s="76"/>
      <c r="G2823" s="76"/>
      <c r="H2823" s="76"/>
      <c r="I2823" s="76"/>
      <c r="J2823" s="76"/>
      <c r="K2823" s="76"/>
      <c r="L2823" s="76"/>
      <c r="M2823" s="76"/>
      <c r="N2823" s="76"/>
      <c r="O2823" s="76"/>
      <c r="P2823" s="76"/>
      <c r="Q2823" s="76"/>
      <c r="V2823" s="76"/>
      <c r="W2823" s="76"/>
    </row>
    <row r="2824" spans="1:23" x14ac:dyDescent="0.25">
      <c r="A2824" s="76"/>
      <c r="B2824" s="76"/>
      <c r="C2824" s="76"/>
      <c r="D2824" s="76"/>
      <c r="E2824" s="76"/>
      <c r="F2824" s="76"/>
      <c r="G2824" s="76"/>
      <c r="H2824" s="76"/>
      <c r="I2824" s="76"/>
      <c r="J2824" s="76"/>
      <c r="K2824" s="76"/>
      <c r="L2824" s="76"/>
      <c r="M2824" s="76"/>
      <c r="N2824" s="76"/>
      <c r="O2824" s="76"/>
      <c r="P2824" s="76"/>
      <c r="Q2824" s="76"/>
      <c r="V2824" s="76"/>
      <c r="W2824" s="76"/>
    </row>
    <row r="2825" spans="1:23" x14ac:dyDescent="0.25">
      <c r="A2825" s="76"/>
      <c r="B2825" s="76"/>
      <c r="C2825" s="76"/>
      <c r="D2825" s="76"/>
      <c r="E2825" s="76"/>
      <c r="F2825" s="76"/>
      <c r="G2825" s="76"/>
      <c r="H2825" s="76"/>
      <c r="I2825" s="76"/>
      <c r="J2825" s="76"/>
      <c r="K2825" s="76"/>
      <c r="L2825" s="76"/>
      <c r="M2825" s="76"/>
      <c r="N2825" s="76"/>
      <c r="O2825" s="76"/>
      <c r="P2825" s="76"/>
      <c r="Q2825" s="76"/>
      <c r="V2825" s="76"/>
      <c r="W2825" s="76"/>
    </row>
    <row r="2826" spans="1:23" x14ac:dyDescent="0.25">
      <c r="A2826" s="76"/>
      <c r="B2826" s="76"/>
      <c r="C2826" s="76"/>
      <c r="D2826" s="76"/>
      <c r="E2826" s="76"/>
      <c r="F2826" s="76"/>
      <c r="G2826" s="76"/>
      <c r="H2826" s="76"/>
      <c r="I2826" s="76"/>
      <c r="J2826" s="76"/>
      <c r="K2826" s="76"/>
      <c r="L2826" s="76"/>
      <c r="M2826" s="76"/>
      <c r="N2826" s="76"/>
      <c r="O2826" s="76"/>
      <c r="P2826" s="76"/>
      <c r="Q2826" s="76"/>
      <c r="V2826" s="76"/>
      <c r="W2826" s="76"/>
    </row>
    <row r="2827" spans="1:23" x14ac:dyDescent="0.25">
      <c r="A2827" s="76"/>
      <c r="B2827" s="76"/>
      <c r="C2827" s="76"/>
      <c r="D2827" s="76"/>
      <c r="E2827" s="76"/>
      <c r="F2827" s="76"/>
      <c r="G2827" s="76"/>
      <c r="H2827" s="76"/>
      <c r="I2827" s="76"/>
      <c r="J2827" s="76"/>
      <c r="K2827" s="76"/>
      <c r="L2827" s="76"/>
      <c r="M2827" s="76"/>
      <c r="N2827" s="76"/>
      <c r="O2827" s="76"/>
      <c r="P2827" s="76"/>
      <c r="Q2827" s="76"/>
      <c r="V2827" s="76"/>
      <c r="W2827" s="76"/>
    </row>
    <row r="2828" spans="1:23" x14ac:dyDescent="0.25">
      <c r="A2828" s="76"/>
      <c r="B2828" s="76"/>
      <c r="C2828" s="76"/>
      <c r="D2828" s="76"/>
      <c r="E2828" s="76"/>
      <c r="F2828" s="76"/>
      <c r="G2828" s="76"/>
      <c r="H2828" s="76"/>
      <c r="I2828" s="76"/>
      <c r="J2828" s="76"/>
      <c r="K2828" s="76"/>
      <c r="L2828" s="76"/>
      <c r="M2828" s="76"/>
      <c r="N2828" s="76"/>
      <c r="O2828" s="76"/>
      <c r="P2828" s="76"/>
      <c r="Q2828" s="76"/>
      <c r="V2828" s="76"/>
      <c r="W2828" s="76"/>
    </row>
    <row r="2829" spans="1:23" x14ac:dyDescent="0.25">
      <c r="A2829" s="76"/>
      <c r="B2829" s="76"/>
      <c r="C2829" s="76"/>
      <c r="D2829" s="76"/>
      <c r="E2829" s="76"/>
      <c r="F2829" s="76"/>
      <c r="G2829" s="76"/>
      <c r="H2829" s="76"/>
      <c r="I2829" s="76"/>
      <c r="J2829" s="76"/>
      <c r="K2829" s="76"/>
      <c r="L2829" s="76"/>
      <c r="M2829" s="76"/>
      <c r="N2829" s="76"/>
      <c r="O2829" s="76"/>
      <c r="P2829" s="76"/>
      <c r="Q2829" s="76"/>
      <c r="V2829" s="76"/>
      <c r="W2829" s="76"/>
    </row>
    <row r="2830" spans="1:23" x14ac:dyDescent="0.25">
      <c r="A2830" s="76"/>
      <c r="B2830" s="76"/>
      <c r="C2830" s="76"/>
      <c r="D2830" s="76"/>
      <c r="E2830" s="76"/>
      <c r="F2830" s="76"/>
      <c r="G2830" s="76"/>
      <c r="H2830" s="76"/>
      <c r="I2830" s="76"/>
      <c r="J2830" s="76"/>
      <c r="K2830" s="76"/>
      <c r="L2830" s="76"/>
      <c r="M2830" s="76"/>
      <c r="N2830" s="76"/>
      <c r="O2830" s="76"/>
      <c r="P2830" s="76"/>
      <c r="Q2830" s="76"/>
      <c r="V2830" s="76"/>
      <c r="W2830" s="76"/>
    </row>
    <row r="2831" spans="1:23" x14ac:dyDescent="0.25">
      <c r="A2831" s="76"/>
      <c r="B2831" s="76"/>
      <c r="C2831" s="76"/>
      <c r="D2831" s="76"/>
      <c r="E2831" s="76"/>
      <c r="F2831" s="76"/>
      <c r="G2831" s="76"/>
      <c r="H2831" s="76"/>
      <c r="I2831" s="76"/>
      <c r="J2831" s="76"/>
      <c r="K2831" s="76"/>
      <c r="L2831" s="76"/>
      <c r="M2831" s="76"/>
      <c r="N2831" s="76"/>
      <c r="O2831" s="76"/>
      <c r="P2831" s="76"/>
      <c r="Q2831" s="76"/>
      <c r="V2831" s="76"/>
      <c r="W2831" s="76"/>
    </row>
    <row r="2832" spans="1:23" x14ac:dyDescent="0.25">
      <c r="A2832" s="76"/>
      <c r="B2832" s="76"/>
      <c r="C2832" s="76"/>
      <c r="D2832" s="76"/>
      <c r="E2832" s="76"/>
      <c r="F2832" s="76"/>
      <c r="G2832" s="76"/>
      <c r="H2832" s="76"/>
      <c r="I2832" s="76"/>
      <c r="J2832" s="76"/>
      <c r="K2832" s="76"/>
      <c r="L2832" s="76"/>
      <c r="M2832" s="76"/>
      <c r="N2832" s="76"/>
      <c r="O2832" s="76"/>
      <c r="P2832" s="76"/>
      <c r="Q2832" s="76"/>
      <c r="V2832" s="76"/>
      <c r="W2832" s="76"/>
    </row>
    <row r="2833" spans="1:23" x14ac:dyDescent="0.25">
      <c r="A2833" s="76"/>
      <c r="B2833" s="76"/>
      <c r="C2833" s="76"/>
      <c r="D2833" s="76"/>
      <c r="E2833" s="76"/>
      <c r="F2833" s="76"/>
      <c r="G2833" s="76"/>
      <c r="H2833" s="76"/>
      <c r="I2833" s="76"/>
      <c r="J2833" s="76"/>
      <c r="K2833" s="76"/>
      <c r="L2833" s="76"/>
      <c r="M2833" s="76"/>
      <c r="N2833" s="76"/>
      <c r="O2833" s="76"/>
      <c r="P2833" s="76"/>
      <c r="Q2833" s="76"/>
      <c r="V2833" s="76"/>
      <c r="W2833" s="76"/>
    </row>
    <row r="2834" spans="1:23" x14ac:dyDescent="0.25">
      <c r="A2834" s="76"/>
      <c r="B2834" s="76"/>
      <c r="C2834" s="76"/>
      <c r="D2834" s="76"/>
      <c r="E2834" s="76"/>
      <c r="F2834" s="76"/>
      <c r="G2834" s="76"/>
      <c r="H2834" s="76"/>
      <c r="I2834" s="76"/>
      <c r="J2834" s="76"/>
      <c r="K2834" s="76"/>
      <c r="L2834" s="76"/>
      <c r="M2834" s="76"/>
      <c r="N2834" s="76"/>
      <c r="O2834" s="76"/>
      <c r="P2834" s="76"/>
      <c r="Q2834" s="76"/>
      <c r="V2834" s="76"/>
      <c r="W2834" s="76"/>
    </row>
    <row r="2835" spans="1:23" x14ac:dyDescent="0.25">
      <c r="A2835" s="76"/>
      <c r="B2835" s="76"/>
      <c r="C2835" s="76"/>
      <c r="D2835" s="76"/>
      <c r="E2835" s="76"/>
      <c r="F2835" s="76"/>
      <c r="G2835" s="76"/>
      <c r="H2835" s="76"/>
      <c r="I2835" s="76"/>
      <c r="J2835" s="76"/>
      <c r="K2835" s="76"/>
      <c r="L2835" s="76"/>
      <c r="M2835" s="76"/>
      <c r="N2835" s="76"/>
      <c r="O2835" s="76"/>
      <c r="P2835" s="76"/>
      <c r="Q2835" s="76"/>
      <c r="V2835" s="76"/>
      <c r="W2835" s="76"/>
    </row>
    <row r="2836" spans="1:23" x14ac:dyDescent="0.25">
      <c r="A2836" s="76"/>
      <c r="B2836" s="76"/>
      <c r="C2836" s="76"/>
      <c r="D2836" s="76"/>
      <c r="E2836" s="76"/>
      <c r="F2836" s="76"/>
      <c r="G2836" s="76"/>
      <c r="H2836" s="76"/>
      <c r="I2836" s="76"/>
      <c r="J2836" s="76"/>
      <c r="K2836" s="76"/>
      <c r="L2836" s="76"/>
      <c r="M2836" s="76"/>
      <c r="N2836" s="76"/>
      <c r="O2836" s="76"/>
      <c r="P2836" s="76"/>
      <c r="Q2836" s="76"/>
      <c r="V2836" s="76"/>
      <c r="W2836" s="76"/>
    </row>
    <row r="2837" spans="1:23" x14ac:dyDescent="0.25">
      <c r="A2837" s="76"/>
      <c r="B2837" s="76"/>
      <c r="C2837" s="76"/>
      <c r="D2837" s="76"/>
      <c r="E2837" s="76"/>
      <c r="F2837" s="76"/>
      <c r="G2837" s="76"/>
      <c r="H2837" s="76"/>
      <c r="I2837" s="76"/>
      <c r="J2837" s="76"/>
      <c r="K2837" s="76"/>
      <c r="L2837" s="76"/>
      <c r="M2837" s="76"/>
      <c r="N2837" s="76"/>
      <c r="O2837" s="76"/>
      <c r="P2837" s="76"/>
      <c r="Q2837" s="76"/>
      <c r="V2837" s="76"/>
      <c r="W2837" s="76"/>
    </row>
    <row r="2838" spans="1:23" x14ac:dyDescent="0.25">
      <c r="A2838" s="76"/>
      <c r="B2838" s="76"/>
      <c r="C2838" s="76"/>
      <c r="D2838" s="76"/>
      <c r="E2838" s="76"/>
      <c r="F2838" s="76"/>
      <c r="G2838" s="76"/>
      <c r="H2838" s="76"/>
      <c r="I2838" s="76"/>
      <c r="J2838" s="76"/>
      <c r="K2838" s="76"/>
      <c r="L2838" s="76"/>
      <c r="M2838" s="76"/>
      <c r="N2838" s="76"/>
      <c r="O2838" s="76"/>
      <c r="P2838" s="76"/>
      <c r="Q2838" s="76"/>
      <c r="V2838" s="76"/>
      <c r="W2838" s="76"/>
    </row>
    <row r="2839" spans="1:23" x14ac:dyDescent="0.25">
      <c r="A2839" s="76"/>
      <c r="B2839" s="76"/>
      <c r="C2839" s="76"/>
      <c r="D2839" s="76"/>
      <c r="E2839" s="76"/>
      <c r="F2839" s="76"/>
      <c r="G2839" s="76"/>
      <c r="H2839" s="76"/>
      <c r="I2839" s="76"/>
      <c r="J2839" s="76"/>
      <c r="K2839" s="76"/>
      <c r="L2839" s="76"/>
      <c r="M2839" s="76"/>
      <c r="N2839" s="76"/>
      <c r="O2839" s="76"/>
      <c r="P2839" s="76"/>
      <c r="Q2839" s="76"/>
      <c r="V2839" s="76"/>
      <c r="W2839" s="76"/>
    </row>
    <row r="2840" spans="1:23" x14ac:dyDescent="0.25">
      <c r="A2840" s="76"/>
      <c r="B2840" s="76"/>
      <c r="C2840" s="76"/>
      <c r="D2840" s="76"/>
      <c r="E2840" s="76"/>
      <c r="F2840" s="76"/>
      <c r="G2840" s="76"/>
      <c r="H2840" s="76"/>
      <c r="I2840" s="76"/>
      <c r="J2840" s="76"/>
      <c r="K2840" s="76"/>
      <c r="L2840" s="76"/>
      <c r="M2840" s="76"/>
      <c r="N2840" s="76"/>
      <c r="O2840" s="76"/>
      <c r="P2840" s="76"/>
      <c r="Q2840" s="76"/>
      <c r="V2840" s="76"/>
      <c r="W2840" s="76"/>
    </row>
    <row r="2841" spans="1:23" x14ac:dyDescent="0.25">
      <c r="A2841" s="76"/>
      <c r="B2841" s="76"/>
      <c r="C2841" s="76"/>
      <c r="D2841" s="76"/>
      <c r="E2841" s="76"/>
      <c r="F2841" s="76"/>
      <c r="G2841" s="76"/>
      <c r="H2841" s="76"/>
      <c r="I2841" s="76"/>
      <c r="J2841" s="76"/>
      <c r="K2841" s="76"/>
      <c r="L2841" s="76"/>
      <c r="M2841" s="76"/>
      <c r="N2841" s="76"/>
      <c r="O2841" s="76"/>
      <c r="P2841" s="76"/>
      <c r="Q2841" s="76"/>
      <c r="V2841" s="76"/>
      <c r="W2841" s="76"/>
    </row>
    <row r="2842" spans="1:23" x14ac:dyDescent="0.25">
      <c r="A2842" s="76"/>
      <c r="B2842" s="76"/>
      <c r="C2842" s="76"/>
      <c r="D2842" s="76"/>
      <c r="E2842" s="76"/>
      <c r="F2842" s="76"/>
      <c r="G2842" s="76"/>
      <c r="H2842" s="76"/>
      <c r="I2842" s="76"/>
      <c r="J2842" s="76"/>
      <c r="K2842" s="76"/>
      <c r="L2842" s="76"/>
      <c r="M2842" s="76"/>
      <c r="N2842" s="76"/>
      <c r="O2842" s="76"/>
      <c r="P2842" s="76"/>
      <c r="Q2842" s="76"/>
      <c r="V2842" s="76"/>
      <c r="W2842" s="76"/>
    </row>
    <row r="2843" spans="1:23" x14ac:dyDescent="0.25">
      <c r="A2843" s="76"/>
      <c r="B2843" s="76"/>
      <c r="C2843" s="76"/>
      <c r="D2843" s="76"/>
      <c r="E2843" s="76"/>
      <c r="F2843" s="76"/>
      <c r="G2843" s="76"/>
      <c r="H2843" s="76"/>
      <c r="I2843" s="76"/>
      <c r="J2843" s="76"/>
      <c r="K2843" s="76"/>
      <c r="L2843" s="76"/>
      <c r="M2843" s="76"/>
      <c r="N2843" s="76"/>
      <c r="O2843" s="76"/>
      <c r="P2843" s="76"/>
      <c r="Q2843" s="76"/>
      <c r="V2843" s="76"/>
      <c r="W2843" s="76"/>
    </row>
    <row r="2844" spans="1:23" x14ac:dyDescent="0.25">
      <c r="A2844" s="76"/>
      <c r="B2844" s="76"/>
      <c r="C2844" s="76"/>
      <c r="D2844" s="76"/>
      <c r="E2844" s="76"/>
      <c r="F2844" s="76"/>
      <c r="G2844" s="76"/>
      <c r="H2844" s="76"/>
      <c r="I2844" s="76"/>
      <c r="J2844" s="76"/>
      <c r="K2844" s="76"/>
      <c r="L2844" s="76"/>
      <c r="M2844" s="76"/>
      <c r="N2844" s="76"/>
      <c r="O2844" s="76"/>
      <c r="P2844" s="76"/>
      <c r="Q2844" s="76"/>
      <c r="V2844" s="76"/>
      <c r="W2844" s="76"/>
    </row>
    <row r="2845" spans="1:23" x14ac:dyDescent="0.25">
      <c r="A2845" s="76"/>
      <c r="B2845" s="76"/>
      <c r="C2845" s="76"/>
      <c r="D2845" s="76"/>
      <c r="E2845" s="76"/>
      <c r="F2845" s="76"/>
      <c r="G2845" s="76"/>
      <c r="H2845" s="76"/>
      <c r="I2845" s="76"/>
      <c r="J2845" s="76"/>
      <c r="K2845" s="76"/>
      <c r="L2845" s="76"/>
      <c r="M2845" s="76"/>
      <c r="N2845" s="76"/>
      <c r="O2845" s="76"/>
      <c r="P2845" s="76"/>
      <c r="Q2845" s="76"/>
      <c r="V2845" s="76"/>
      <c r="W2845" s="76"/>
    </row>
    <row r="2846" spans="1:23" x14ac:dyDescent="0.25">
      <c r="A2846" s="76"/>
      <c r="B2846" s="76"/>
      <c r="C2846" s="76"/>
      <c r="D2846" s="76"/>
      <c r="E2846" s="76"/>
      <c r="F2846" s="76"/>
      <c r="G2846" s="76"/>
      <c r="H2846" s="76"/>
      <c r="I2846" s="76"/>
      <c r="J2846" s="76"/>
      <c r="K2846" s="76"/>
      <c r="L2846" s="76"/>
      <c r="M2846" s="76"/>
      <c r="N2846" s="76"/>
      <c r="O2846" s="76"/>
      <c r="P2846" s="76"/>
      <c r="Q2846" s="76"/>
      <c r="V2846" s="76"/>
      <c r="W2846" s="76"/>
    </row>
    <row r="2847" spans="1:23" x14ac:dyDescent="0.25">
      <c r="A2847" s="76"/>
      <c r="B2847" s="76"/>
      <c r="C2847" s="76"/>
      <c r="D2847" s="76"/>
      <c r="E2847" s="76"/>
      <c r="F2847" s="76"/>
      <c r="G2847" s="76"/>
      <c r="H2847" s="76"/>
      <c r="I2847" s="76"/>
      <c r="J2847" s="76"/>
      <c r="K2847" s="76"/>
      <c r="L2847" s="76"/>
      <c r="M2847" s="76"/>
      <c r="N2847" s="76"/>
      <c r="O2847" s="76"/>
      <c r="P2847" s="76"/>
      <c r="Q2847" s="76"/>
      <c r="V2847" s="76"/>
      <c r="W2847" s="76"/>
    </row>
    <row r="2848" spans="1:23" x14ac:dyDescent="0.25">
      <c r="A2848" s="76"/>
      <c r="B2848" s="76"/>
      <c r="C2848" s="76"/>
      <c r="D2848" s="76"/>
      <c r="E2848" s="76"/>
      <c r="F2848" s="76"/>
      <c r="G2848" s="76"/>
      <c r="H2848" s="76"/>
      <c r="I2848" s="76"/>
      <c r="J2848" s="76"/>
      <c r="K2848" s="76"/>
      <c r="L2848" s="76"/>
      <c r="M2848" s="76"/>
      <c r="N2848" s="76"/>
      <c r="O2848" s="76"/>
      <c r="P2848" s="76"/>
      <c r="Q2848" s="76"/>
      <c r="V2848" s="76"/>
      <c r="W2848" s="76"/>
    </row>
    <row r="2849" spans="1:23" x14ac:dyDescent="0.25">
      <c r="A2849" s="76"/>
      <c r="B2849" s="76"/>
      <c r="C2849" s="76"/>
      <c r="D2849" s="76"/>
      <c r="E2849" s="76"/>
      <c r="F2849" s="76"/>
      <c r="G2849" s="76"/>
      <c r="H2849" s="76"/>
      <c r="I2849" s="76"/>
      <c r="J2849" s="76"/>
      <c r="K2849" s="76"/>
      <c r="L2849" s="76"/>
      <c r="M2849" s="76"/>
      <c r="N2849" s="76"/>
      <c r="O2849" s="76"/>
      <c r="P2849" s="76"/>
      <c r="Q2849" s="76"/>
      <c r="V2849" s="76"/>
      <c r="W2849" s="76"/>
    </row>
    <row r="2850" spans="1:23" x14ac:dyDescent="0.25">
      <c r="A2850" s="76"/>
      <c r="B2850" s="76"/>
      <c r="C2850" s="76"/>
      <c r="D2850" s="76"/>
      <c r="E2850" s="76"/>
      <c r="F2850" s="76"/>
      <c r="G2850" s="76"/>
      <c r="H2850" s="76"/>
      <c r="I2850" s="76"/>
      <c r="J2850" s="76"/>
      <c r="K2850" s="76"/>
      <c r="L2850" s="76"/>
      <c r="M2850" s="76"/>
      <c r="N2850" s="76"/>
      <c r="O2850" s="76"/>
      <c r="P2850" s="76"/>
      <c r="Q2850" s="76"/>
      <c r="V2850" s="76"/>
      <c r="W2850" s="76"/>
    </row>
    <row r="2851" spans="1:23" x14ac:dyDescent="0.25">
      <c r="A2851" s="76"/>
      <c r="B2851" s="76"/>
      <c r="C2851" s="76"/>
      <c r="D2851" s="76"/>
      <c r="E2851" s="76"/>
      <c r="F2851" s="76"/>
      <c r="G2851" s="76"/>
      <c r="H2851" s="76"/>
      <c r="I2851" s="76"/>
      <c r="J2851" s="76"/>
      <c r="K2851" s="76"/>
      <c r="L2851" s="76"/>
      <c r="M2851" s="76"/>
      <c r="N2851" s="76"/>
      <c r="O2851" s="76"/>
      <c r="P2851" s="76"/>
      <c r="Q2851" s="76"/>
      <c r="V2851" s="76"/>
      <c r="W2851" s="76"/>
    </row>
    <row r="2852" spans="1:23" x14ac:dyDescent="0.25">
      <c r="A2852" s="76"/>
      <c r="B2852" s="76"/>
      <c r="C2852" s="76"/>
      <c r="D2852" s="76"/>
      <c r="E2852" s="76"/>
      <c r="F2852" s="76"/>
      <c r="G2852" s="76"/>
      <c r="H2852" s="76"/>
      <c r="I2852" s="76"/>
      <c r="J2852" s="76"/>
      <c r="K2852" s="76"/>
      <c r="L2852" s="76"/>
      <c r="M2852" s="76"/>
      <c r="N2852" s="76"/>
      <c r="O2852" s="76"/>
      <c r="P2852" s="76"/>
      <c r="Q2852" s="76"/>
      <c r="V2852" s="76"/>
      <c r="W2852" s="76"/>
    </row>
    <row r="2853" spans="1:23" x14ac:dyDescent="0.25">
      <c r="A2853" s="76"/>
      <c r="B2853" s="76"/>
      <c r="C2853" s="76"/>
      <c r="D2853" s="76"/>
      <c r="E2853" s="76"/>
      <c r="F2853" s="76"/>
      <c r="G2853" s="76"/>
      <c r="H2853" s="76"/>
      <c r="I2853" s="76"/>
      <c r="J2853" s="76"/>
      <c r="K2853" s="76"/>
      <c r="L2853" s="76"/>
      <c r="M2853" s="76"/>
      <c r="N2853" s="76"/>
      <c r="O2853" s="76"/>
      <c r="P2853" s="76"/>
      <c r="Q2853" s="76"/>
      <c r="V2853" s="76"/>
      <c r="W2853" s="76"/>
    </row>
    <row r="2854" spans="1:23" x14ac:dyDescent="0.25">
      <c r="A2854" s="76"/>
      <c r="B2854" s="76"/>
      <c r="C2854" s="76"/>
      <c r="D2854" s="76"/>
      <c r="E2854" s="76"/>
      <c r="F2854" s="76"/>
      <c r="G2854" s="76"/>
      <c r="H2854" s="76"/>
      <c r="I2854" s="76"/>
      <c r="J2854" s="76"/>
      <c r="K2854" s="76"/>
      <c r="L2854" s="76"/>
      <c r="M2854" s="76"/>
      <c r="N2854" s="76"/>
      <c r="O2854" s="76"/>
      <c r="P2854" s="76"/>
      <c r="Q2854" s="76"/>
      <c r="V2854" s="76"/>
      <c r="W2854" s="76"/>
    </row>
    <row r="2855" spans="1:23" x14ac:dyDescent="0.25">
      <c r="A2855" s="76"/>
      <c r="B2855" s="76"/>
      <c r="C2855" s="76"/>
      <c r="D2855" s="76"/>
      <c r="E2855" s="76"/>
      <c r="F2855" s="76"/>
      <c r="G2855" s="76"/>
      <c r="H2855" s="76"/>
      <c r="I2855" s="76"/>
      <c r="J2855" s="76"/>
      <c r="K2855" s="76"/>
      <c r="L2855" s="76"/>
      <c r="M2855" s="76"/>
      <c r="N2855" s="76"/>
      <c r="O2855" s="76"/>
      <c r="P2855" s="76"/>
      <c r="Q2855" s="76"/>
      <c r="V2855" s="76"/>
      <c r="W2855" s="76"/>
    </row>
    <row r="2856" spans="1:23" x14ac:dyDescent="0.25">
      <c r="A2856" s="76"/>
      <c r="B2856" s="76"/>
      <c r="C2856" s="76"/>
      <c r="D2856" s="76"/>
      <c r="E2856" s="76"/>
      <c r="F2856" s="76"/>
      <c r="G2856" s="76"/>
      <c r="H2856" s="76"/>
      <c r="I2856" s="76"/>
      <c r="J2856" s="76"/>
      <c r="K2856" s="76"/>
      <c r="L2856" s="76"/>
      <c r="M2856" s="76"/>
      <c r="N2856" s="76"/>
      <c r="O2856" s="76"/>
      <c r="P2856" s="76"/>
      <c r="Q2856" s="76"/>
      <c r="V2856" s="76"/>
      <c r="W2856" s="76"/>
    </row>
    <row r="2857" spans="1:23" x14ac:dyDescent="0.25">
      <c r="A2857" s="76"/>
      <c r="B2857" s="76"/>
      <c r="C2857" s="76"/>
      <c r="D2857" s="76"/>
      <c r="E2857" s="76"/>
      <c r="F2857" s="76"/>
      <c r="G2857" s="76"/>
      <c r="H2857" s="76"/>
      <c r="I2857" s="76"/>
      <c r="J2857" s="76"/>
      <c r="K2857" s="76"/>
      <c r="L2857" s="76"/>
      <c r="M2857" s="76"/>
      <c r="N2857" s="76"/>
      <c r="O2857" s="76"/>
      <c r="P2857" s="76"/>
      <c r="Q2857" s="76"/>
      <c r="V2857" s="76"/>
      <c r="W2857" s="76"/>
    </row>
    <row r="2858" spans="1:23" x14ac:dyDescent="0.25">
      <c r="A2858" s="76"/>
      <c r="B2858" s="76"/>
      <c r="C2858" s="76"/>
      <c r="D2858" s="76"/>
      <c r="E2858" s="76"/>
      <c r="F2858" s="76"/>
      <c r="G2858" s="76"/>
      <c r="H2858" s="76"/>
      <c r="I2858" s="76"/>
      <c r="J2858" s="76"/>
      <c r="K2858" s="76"/>
      <c r="L2858" s="76"/>
      <c r="M2858" s="76"/>
      <c r="N2858" s="76"/>
      <c r="O2858" s="76"/>
      <c r="P2858" s="76"/>
      <c r="Q2858" s="76"/>
      <c r="V2858" s="76"/>
      <c r="W2858" s="76"/>
    </row>
    <row r="2859" spans="1:23" x14ac:dyDescent="0.25">
      <c r="A2859" s="76"/>
      <c r="B2859" s="76"/>
      <c r="C2859" s="76"/>
      <c r="D2859" s="76"/>
      <c r="E2859" s="76"/>
      <c r="F2859" s="76"/>
      <c r="G2859" s="76"/>
      <c r="H2859" s="76"/>
      <c r="I2859" s="76"/>
      <c r="J2859" s="76"/>
      <c r="K2859" s="76"/>
      <c r="L2859" s="76"/>
      <c r="M2859" s="76"/>
      <c r="N2859" s="76"/>
      <c r="O2859" s="76"/>
      <c r="P2859" s="76"/>
      <c r="Q2859" s="76"/>
      <c r="V2859" s="76"/>
      <c r="W2859" s="76"/>
    </row>
    <row r="2860" spans="1:23" x14ac:dyDescent="0.25">
      <c r="A2860" s="76"/>
      <c r="B2860" s="76"/>
      <c r="C2860" s="76"/>
      <c r="D2860" s="76"/>
      <c r="E2860" s="76"/>
      <c r="F2860" s="76"/>
      <c r="G2860" s="76"/>
      <c r="H2860" s="76"/>
      <c r="I2860" s="76"/>
      <c r="J2860" s="76"/>
      <c r="K2860" s="76"/>
      <c r="L2860" s="76"/>
      <c r="M2860" s="76"/>
      <c r="N2860" s="76"/>
      <c r="O2860" s="76"/>
      <c r="P2860" s="76"/>
      <c r="Q2860" s="76"/>
      <c r="V2860" s="76"/>
      <c r="W2860" s="76"/>
    </row>
    <row r="2861" spans="1:23" x14ac:dyDescent="0.25">
      <c r="A2861" s="76"/>
      <c r="B2861" s="76"/>
      <c r="C2861" s="76"/>
      <c r="D2861" s="76"/>
      <c r="E2861" s="76"/>
      <c r="F2861" s="76"/>
      <c r="G2861" s="76"/>
      <c r="H2861" s="76"/>
      <c r="I2861" s="76"/>
      <c r="J2861" s="76"/>
      <c r="K2861" s="76"/>
      <c r="L2861" s="76"/>
      <c r="M2861" s="76"/>
      <c r="N2861" s="76"/>
      <c r="O2861" s="76"/>
      <c r="P2861" s="76"/>
      <c r="Q2861" s="76"/>
      <c r="V2861" s="76"/>
      <c r="W2861" s="76"/>
    </row>
    <row r="2862" spans="1:23" x14ac:dyDescent="0.25">
      <c r="A2862" s="76"/>
      <c r="B2862" s="76"/>
      <c r="C2862" s="76"/>
      <c r="D2862" s="76"/>
      <c r="E2862" s="76"/>
      <c r="F2862" s="76"/>
      <c r="G2862" s="76"/>
      <c r="H2862" s="76"/>
      <c r="I2862" s="76"/>
      <c r="J2862" s="76"/>
      <c r="K2862" s="76"/>
      <c r="L2862" s="76"/>
      <c r="M2862" s="76"/>
      <c r="N2862" s="76"/>
      <c r="O2862" s="76"/>
      <c r="P2862" s="76"/>
      <c r="Q2862" s="76"/>
      <c r="V2862" s="76"/>
      <c r="W2862" s="76"/>
    </row>
    <row r="2863" spans="1:23" x14ac:dyDescent="0.25">
      <c r="A2863" s="76"/>
      <c r="B2863" s="76"/>
      <c r="C2863" s="76"/>
      <c r="D2863" s="76"/>
      <c r="E2863" s="76"/>
      <c r="F2863" s="76"/>
      <c r="G2863" s="76"/>
      <c r="H2863" s="76"/>
      <c r="I2863" s="76"/>
      <c r="J2863" s="76"/>
      <c r="K2863" s="76"/>
      <c r="L2863" s="76"/>
      <c r="M2863" s="76"/>
      <c r="N2863" s="76"/>
      <c r="O2863" s="76"/>
      <c r="P2863" s="76"/>
      <c r="Q2863" s="76"/>
      <c r="V2863" s="76"/>
      <c r="W2863" s="76"/>
    </row>
    <row r="2864" spans="1:23" x14ac:dyDescent="0.25">
      <c r="A2864" s="76"/>
      <c r="B2864" s="76"/>
      <c r="C2864" s="76"/>
      <c r="D2864" s="76"/>
      <c r="E2864" s="76"/>
      <c r="F2864" s="76"/>
      <c r="G2864" s="76"/>
      <c r="H2864" s="76"/>
      <c r="I2864" s="76"/>
      <c r="J2864" s="76"/>
      <c r="K2864" s="76"/>
      <c r="L2864" s="76"/>
      <c r="M2864" s="76"/>
      <c r="N2864" s="76"/>
      <c r="O2864" s="76"/>
      <c r="P2864" s="76"/>
      <c r="Q2864" s="76"/>
      <c r="V2864" s="76"/>
      <c r="W2864" s="76"/>
    </row>
    <row r="2865" spans="1:23" x14ac:dyDescent="0.25">
      <c r="A2865" s="76"/>
      <c r="B2865" s="76"/>
      <c r="C2865" s="76"/>
      <c r="D2865" s="76"/>
      <c r="E2865" s="76"/>
      <c r="F2865" s="76"/>
      <c r="G2865" s="76"/>
      <c r="H2865" s="76"/>
      <c r="I2865" s="76"/>
      <c r="J2865" s="76"/>
      <c r="K2865" s="76"/>
      <c r="L2865" s="76"/>
      <c r="M2865" s="76"/>
      <c r="N2865" s="76"/>
      <c r="O2865" s="76"/>
      <c r="P2865" s="76"/>
      <c r="Q2865" s="76"/>
      <c r="V2865" s="76"/>
      <c r="W2865" s="76"/>
    </row>
    <row r="2866" spans="1:23" x14ac:dyDescent="0.25">
      <c r="A2866" s="76"/>
      <c r="B2866" s="76"/>
      <c r="C2866" s="76"/>
      <c r="D2866" s="76"/>
      <c r="E2866" s="76"/>
      <c r="F2866" s="76"/>
      <c r="G2866" s="76"/>
      <c r="H2866" s="76"/>
      <c r="I2866" s="76"/>
      <c r="J2866" s="76"/>
      <c r="K2866" s="76"/>
      <c r="L2866" s="76"/>
      <c r="M2866" s="76"/>
      <c r="N2866" s="76"/>
      <c r="O2866" s="76"/>
      <c r="P2866" s="76"/>
      <c r="Q2866" s="76"/>
      <c r="V2866" s="76"/>
      <c r="W2866" s="76"/>
    </row>
    <row r="2867" spans="1:23" x14ac:dyDescent="0.25">
      <c r="A2867" s="76"/>
      <c r="B2867" s="76"/>
      <c r="C2867" s="76"/>
      <c r="D2867" s="76"/>
      <c r="E2867" s="76"/>
      <c r="F2867" s="76"/>
      <c r="G2867" s="76"/>
      <c r="H2867" s="76"/>
      <c r="I2867" s="76"/>
      <c r="J2867" s="76"/>
      <c r="K2867" s="76"/>
      <c r="L2867" s="76"/>
      <c r="M2867" s="76"/>
      <c r="N2867" s="76"/>
      <c r="O2867" s="76"/>
      <c r="P2867" s="76"/>
      <c r="Q2867" s="76"/>
      <c r="V2867" s="76"/>
      <c r="W2867" s="76"/>
    </row>
    <row r="2868" spans="1:23" x14ac:dyDescent="0.25">
      <c r="A2868" s="76"/>
      <c r="B2868" s="76"/>
      <c r="C2868" s="76"/>
      <c r="D2868" s="76"/>
      <c r="E2868" s="76"/>
      <c r="F2868" s="76"/>
      <c r="G2868" s="76"/>
      <c r="H2868" s="76"/>
      <c r="I2868" s="76"/>
      <c r="J2868" s="76"/>
      <c r="K2868" s="76"/>
      <c r="L2868" s="76"/>
      <c r="M2868" s="76"/>
      <c r="N2868" s="76"/>
      <c r="O2868" s="76"/>
      <c r="P2868" s="76"/>
      <c r="Q2868" s="76"/>
      <c r="V2868" s="76"/>
      <c r="W2868" s="76"/>
    </row>
    <row r="2869" spans="1:23" x14ac:dyDescent="0.25">
      <c r="A2869" s="76"/>
      <c r="B2869" s="76"/>
      <c r="C2869" s="76"/>
      <c r="D2869" s="76"/>
      <c r="E2869" s="76"/>
      <c r="F2869" s="76"/>
      <c r="G2869" s="76"/>
      <c r="H2869" s="76"/>
      <c r="I2869" s="76"/>
      <c r="J2869" s="76"/>
      <c r="K2869" s="76"/>
      <c r="L2869" s="76"/>
      <c r="M2869" s="76"/>
      <c r="N2869" s="76"/>
      <c r="O2869" s="76"/>
      <c r="P2869" s="76"/>
      <c r="Q2869" s="76"/>
      <c r="V2869" s="76"/>
      <c r="W2869" s="76"/>
    </row>
    <row r="2870" spans="1:23" x14ac:dyDescent="0.25">
      <c r="A2870" s="76"/>
      <c r="B2870" s="76"/>
      <c r="C2870" s="76"/>
      <c r="D2870" s="76"/>
      <c r="E2870" s="76"/>
      <c r="F2870" s="76"/>
      <c r="G2870" s="76"/>
      <c r="H2870" s="76"/>
      <c r="I2870" s="76"/>
      <c r="J2870" s="76"/>
      <c r="K2870" s="76"/>
      <c r="L2870" s="76"/>
      <c r="M2870" s="76"/>
      <c r="N2870" s="76"/>
      <c r="O2870" s="76"/>
      <c r="P2870" s="76"/>
      <c r="Q2870" s="76"/>
      <c r="V2870" s="76"/>
      <c r="W2870" s="76"/>
    </row>
    <row r="2871" spans="1:23" x14ac:dyDescent="0.25">
      <c r="A2871" s="76"/>
      <c r="B2871" s="76"/>
      <c r="C2871" s="76"/>
      <c r="D2871" s="76"/>
      <c r="E2871" s="76"/>
      <c r="F2871" s="76"/>
      <c r="G2871" s="76"/>
      <c r="H2871" s="76"/>
      <c r="I2871" s="76"/>
      <c r="J2871" s="76"/>
      <c r="K2871" s="76"/>
      <c r="L2871" s="76"/>
      <c r="M2871" s="76"/>
      <c r="N2871" s="76"/>
      <c r="O2871" s="76"/>
      <c r="P2871" s="76"/>
      <c r="Q2871" s="76"/>
      <c r="V2871" s="76"/>
      <c r="W2871" s="76"/>
    </row>
    <row r="2872" spans="1:23" x14ac:dyDescent="0.25">
      <c r="A2872" s="76"/>
      <c r="B2872" s="76"/>
      <c r="C2872" s="76"/>
      <c r="D2872" s="76"/>
      <c r="E2872" s="76"/>
      <c r="F2872" s="76"/>
      <c r="G2872" s="76"/>
      <c r="H2872" s="76"/>
      <c r="I2872" s="76"/>
      <c r="J2872" s="76"/>
      <c r="K2872" s="76"/>
      <c r="L2872" s="76"/>
      <c r="M2872" s="76"/>
      <c r="N2872" s="76"/>
      <c r="O2872" s="76"/>
      <c r="P2872" s="76"/>
      <c r="Q2872" s="76"/>
      <c r="V2872" s="76"/>
      <c r="W2872" s="76"/>
    </row>
    <row r="2873" spans="1:23" x14ac:dyDescent="0.25">
      <c r="A2873" s="76"/>
      <c r="B2873" s="76"/>
      <c r="C2873" s="76"/>
      <c r="D2873" s="76"/>
      <c r="E2873" s="76"/>
      <c r="F2873" s="76"/>
      <c r="G2873" s="76"/>
      <c r="H2873" s="76"/>
      <c r="I2873" s="76"/>
      <c r="J2873" s="76"/>
      <c r="K2873" s="76"/>
      <c r="L2873" s="76"/>
      <c r="M2873" s="76"/>
      <c r="N2873" s="76"/>
      <c r="O2873" s="76"/>
      <c r="P2873" s="76"/>
      <c r="Q2873" s="76"/>
      <c r="V2873" s="76"/>
      <c r="W2873" s="76"/>
    </row>
    <row r="2874" spans="1:23" x14ac:dyDescent="0.25">
      <c r="A2874" s="76"/>
      <c r="B2874" s="76"/>
      <c r="C2874" s="76"/>
      <c r="D2874" s="76"/>
      <c r="E2874" s="76"/>
      <c r="F2874" s="76"/>
      <c r="G2874" s="76"/>
      <c r="H2874" s="76"/>
      <c r="I2874" s="76"/>
      <c r="J2874" s="76"/>
      <c r="K2874" s="76"/>
      <c r="L2874" s="76"/>
      <c r="M2874" s="76"/>
      <c r="N2874" s="76"/>
      <c r="O2874" s="76"/>
      <c r="P2874" s="76"/>
      <c r="Q2874" s="76"/>
      <c r="V2874" s="76"/>
      <c r="W2874" s="76"/>
    </row>
    <row r="2875" spans="1:23" x14ac:dyDescent="0.25">
      <c r="A2875" s="76"/>
      <c r="B2875" s="76"/>
      <c r="C2875" s="76"/>
      <c r="D2875" s="76"/>
      <c r="E2875" s="76"/>
      <c r="F2875" s="76"/>
      <c r="G2875" s="76"/>
      <c r="H2875" s="76"/>
      <c r="I2875" s="76"/>
      <c r="J2875" s="76"/>
      <c r="K2875" s="76"/>
      <c r="L2875" s="76"/>
      <c r="M2875" s="76"/>
      <c r="N2875" s="76"/>
      <c r="O2875" s="76"/>
      <c r="P2875" s="76"/>
      <c r="Q2875" s="76"/>
      <c r="V2875" s="76"/>
      <c r="W2875" s="76"/>
    </row>
    <row r="2876" spans="1:23" x14ac:dyDescent="0.25">
      <c r="A2876" s="76"/>
      <c r="B2876" s="76"/>
      <c r="C2876" s="76"/>
      <c r="D2876" s="76"/>
      <c r="E2876" s="76"/>
      <c r="F2876" s="76"/>
      <c r="G2876" s="76"/>
      <c r="H2876" s="76"/>
      <c r="I2876" s="76"/>
      <c r="J2876" s="76"/>
      <c r="K2876" s="76"/>
      <c r="L2876" s="76"/>
      <c r="M2876" s="76"/>
      <c r="N2876" s="76"/>
      <c r="O2876" s="76"/>
      <c r="P2876" s="76"/>
      <c r="Q2876" s="76"/>
      <c r="V2876" s="76"/>
      <c r="W2876" s="76"/>
    </row>
    <row r="2877" spans="1:23" x14ac:dyDescent="0.25">
      <c r="A2877" s="76"/>
      <c r="B2877" s="76"/>
      <c r="C2877" s="76"/>
      <c r="D2877" s="76"/>
      <c r="E2877" s="76"/>
      <c r="F2877" s="76"/>
      <c r="G2877" s="76"/>
      <c r="H2877" s="76"/>
      <c r="I2877" s="76"/>
      <c r="J2877" s="76"/>
      <c r="K2877" s="76"/>
      <c r="L2877" s="76"/>
      <c r="M2877" s="76"/>
      <c r="N2877" s="76"/>
      <c r="O2877" s="76"/>
      <c r="P2877" s="76"/>
      <c r="Q2877" s="76"/>
      <c r="V2877" s="76"/>
      <c r="W2877" s="76"/>
    </row>
    <row r="2878" spans="1:23" x14ac:dyDescent="0.25">
      <c r="A2878" s="76"/>
      <c r="B2878" s="76"/>
      <c r="C2878" s="76"/>
      <c r="D2878" s="76"/>
      <c r="E2878" s="76"/>
      <c r="F2878" s="76"/>
      <c r="G2878" s="76"/>
      <c r="H2878" s="76"/>
      <c r="I2878" s="76"/>
      <c r="J2878" s="76"/>
      <c r="K2878" s="76"/>
      <c r="L2878" s="76"/>
      <c r="M2878" s="76"/>
      <c r="N2878" s="76"/>
      <c r="O2878" s="76"/>
      <c r="P2878" s="76"/>
      <c r="Q2878" s="76"/>
      <c r="V2878" s="76"/>
      <c r="W2878" s="76"/>
    </row>
    <row r="2879" spans="1:23" x14ac:dyDescent="0.25">
      <c r="A2879" s="76"/>
      <c r="B2879" s="76"/>
      <c r="C2879" s="76"/>
      <c r="D2879" s="76"/>
      <c r="E2879" s="76"/>
      <c r="F2879" s="76"/>
      <c r="G2879" s="76"/>
      <c r="H2879" s="76"/>
      <c r="I2879" s="76"/>
      <c r="J2879" s="76"/>
      <c r="K2879" s="76"/>
      <c r="L2879" s="76"/>
      <c r="M2879" s="76"/>
      <c r="N2879" s="76"/>
      <c r="O2879" s="76"/>
      <c r="P2879" s="76"/>
      <c r="Q2879" s="76"/>
      <c r="V2879" s="76"/>
      <c r="W2879" s="76"/>
    </row>
    <row r="2880" spans="1:23" x14ac:dyDescent="0.25">
      <c r="A2880" s="76"/>
      <c r="B2880" s="76"/>
      <c r="C2880" s="76"/>
      <c r="D2880" s="76"/>
      <c r="E2880" s="76"/>
      <c r="F2880" s="76"/>
      <c r="G2880" s="76"/>
      <c r="H2880" s="76"/>
      <c r="I2880" s="76"/>
      <c r="J2880" s="76"/>
      <c r="K2880" s="76"/>
      <c r="L2880" s="76"/>
      <c r="M2880" s="76"/>
      <c r="N2880" s="76"/>
      <c r="O2880" s="76"/>
      <c r="P2880" s="76"/>
      <c r="Q2880" s="76"/>
      <c r="V2880" s="76"/>
      <c r="W2880" s="76"/>
    </row>
    <row r="2881" spans="1:23" x14ac:dyDescent="0.25">
      <c r="A2881" s="76"/>
      <c r="B2881" s="76"/>
      <c r="C2881" s="76"/>
      <c r="D2881" s="76"/>
      <c r="E2881" s="76"/>
      <c r="F2881" s="76"/>
      <c r="G2881" s="76"/>
      <c r="H2881" s="76"/>
      <c r="I2881" s="76"/>
      <c r="J2881" s="76"/>
      <c r="K2881" s="76"/>
      <c r="L2881" s="76"/>
      <c r="M2881" s="76"/>
      <c r="N2881" s="76"/>
      <c r="O2881" s="76"/>
      <c r="P2881" s="76"/>
      <c r="Q2881" s="76"/>
      <c r="V2881" s="76"/>
      <c r="W2881" s="76"/>
    </row>
    <row r="2882" spans="1:23" x14ac:dyDescent="0.25">
      <c r="A2882" s="76"/>
      <c r="B2882" s="76"/>
      <c r="C2882" s="76"/>
      <c r="D2882" s="76"/>
      <c r="E2882" s="76"/>
      <c r="F2882" s="76"/>
      <c r="G2882" s="76"/>
      <c r="H2882" s="76"/>
      <c r="I2882" s="76"/>
      <c r="J2882" s="76"/>
      <c r="K2882" s="76"/>
      <c r="L2882" s="76"/>
      <c r="M2882" s="76"/>
      <c r="N2882" s="76"/>
      <c r="O2882" s="76"/>
      <c r="P2882" s="76"/>
      <c r="Q2882" s="76"/>
      <c r="V2882" s="76"/>
      <c r="W2882" s="76"/>
    </row>
    <row r="2883" spans="1:23" x14ac:dyDescent="0.25">
      <c r="A2883" s="76"/>
      <c r="B2883" s="76"/>
      <c r="C2883" s="76"/>
      <c r="D2883" s="76"/>
      <c r="E2883" s="76"/>
      <c r="F2883" s="76"/>
      <c r="G2883" s="76"/>
      <c r="H2883" s="76"/>
      <c r="I2883" s="76"/>
      <c r="J2883" s="76"/>
      <c r="K2883" s="76"/>
      <c r="L2883" s="76"/>
      <c r="M2883" s="76"/>
      <c r="N2883" s="76"/>
      <c r="O2883" s="76"/>
      <c r="P2883" s="76"/>
      <c r="Q2883" s="76"/>
      <c r="V2883" s="76"/>
      <c r="W2883" s="76"/>
    </row>
    <row r="2884" spans="1:23" x14ac:dyDescent="0.25">
      <c r="A2884" s="76"/>
      <c r="B2884" s="76"/>
      <c r="C2884" s="76"/>
      <c r="D2884" s="76"/>
      <c r="E2884" s="76"/>
      <c r="F2884" s="76"/>
      <c r="G2884" s="76"/>
      <c r="H2884" s="76"/>
      <c r="I2884" s="76"/>
      <c r="J2884" s="76"/>
      <c r="K2884" s="76"/>
      <c r="L2884" s="76"/>
      <c r="M2884" s="76"/>
      <c r="N2884" s="76"/>
      <c r="O2884" s="76"/>
      <c r="P2884" s="76"/>
      <c r="Q2884" s="76"/>
      <c r="V2884" s="76"/>
      <c r="W2884" s="76"/>
    </row>
    <row r="2885" spans="1:23" x14ac:dyDescent="0.25">
      <c r="A2885" s="76"/>
      <c r="B2885" s="76"/>
      <c r="C2885" s="76"/>
      <c r="D2885" s="76"/>
      <c r="E2885" s="76"/>
      <c r="F2885" s="76"/>
      <c r="G2885" s="76"/>
      <c r="H2885" s="76"/>
      <c r="I2885" s="76"/>
      <c r="J2885" s="76"/>
      <c r="K2885" s="76"/>
      <c r="L2885" s="76"/>
      <c r="M2885" s="76"/>
      <c r="N2885" s="76"/>
      <c r="O2885" s="76"/>
      <c r="P2885" s="76"/>
      <c r="Q2885" s="76"/>
      <c r="V2885" s="76"/>
      <c r="W2885" s="76"/>
    </row>
    <row r="2886" spans="1:23" x14ac:dyDescent="0.25">
      <c r="A2886" s="76"/>
      <c r="B2886" s="76"/>
      <c r="C2886" s="76"/>
      <c r="D2886" s="76"/>
      <c r="E2886" s="76"/>
      <c r="F2886" s="76"/>
      <c r="G2886" s="76"/>
      <c r="H2886" s="76"/>
      <c r="I2886" s="76"/>
      <c r="J2886" s="76"/>
      <c r="K2886" s="76"/>
      <c r="L2886" s="76"/>
      <c r="M2886" s="76"/>
      <c r="N2886" s="76"/>
      <c r="O2886" s="76"/>
      <c r="P2886" s="76"/>
      <c r="Q2886" s="76"/>
      <c r="V2886" s="76"/>
      <c r="W2886" s="76"/>
    </row>
    <row r="2887" spans="1:23" x14ac:dyDescent="0.25">
      <c r="A2887" s="76"/>
      <c r="B2887" s="76"/>
      <c r="C2887" s="76"/>
      <c r="D2887" s="76"/>
      <c r="E2887" s="76"/>
      <c r="F2887" s="76"/>
      <c r="G2887" s="76"/>
      <c r="H2887" s="76"/>
      <c r="I2887" s="76"/>
      <c r="J2887" s="76"/>
      <c r="K2887" s="76"/>
      <c r="L2887" s="76"/>
      <c r="M2887" s="76"/>
      <c r="N2887" s="76"/>
      <c r="O2887" s="76"/>
      <c r="P2887" s="76"/>
      <c r="Q2887" s="76"/>
      <c r="V2887" s="76"/>
      <c r="W2887" s="76"/>
    </row>
    <row r="2888" spans="1:23" x14ac:dyDescent="0.25">
      <c r="A2888" s="76"/>
      <c r="B2888" s="76"/>
      <c r="C2888" s="76"/>
      <c r="D2888" s="76"/>
      <c r="E2888" s="76"/>
      <c r="F2888" s="76"/>
      <c r="G2888" s="76"/>
      <c r="H2888" s="76"/>
      <c r="I2888" s="76"/>
      <c r="J2888" s="76"/>
      <c r="K2888" s="76"/>
      <c r="L2888" s="76"/>
      <c r="M2888" s="76"/>
      <c r="N2888" s="76"/>
      <c r="O2888" s="76"/>
      <c r="P2888" s="76"/>
      <c r="Q2888" s="76"/>
      <c r="V2888" s="76"/>
      <c r="W2888" s="76"/>
    </row>
    <row r="2889" spans="1:23" x14ac:dyDescent="0.25">
      <c r="A2889" s="76"/>
      <c r="B2889" s="76"/>
      <c r="C2889" s="76"/>
      <c r="D2889" s="76"/>
      <c r="E2889" s="76"/>
      <c r="F2889" s="76"/>
      <c r="G2889" s="76"/>
      <c r="H2889" s="76"/>
      <c r="I2889" s="76"/>
      <c r="J2889" s="76"/>
      <c r="K2889" s="76"/>
      <c r="L2889" s="76"/>
      <c r="M2889" s="76"/>
      <c r="N2889" s="76"/>
      <c r="O2889" s="76"/>
      <c r="P2889" s="76"/>
      <c r="Q2889" s="76"/>
      <c r="V2889" s="76"/>
      <c r="W2889" s="76"/>
    </row>
    <row r="2890" spans="1:23" x14ac:dyDescent="0.25">
      <c r="A2890" s="76"/>
      <c r="B2890" s="76"/>
      <c r="C2890" s="76"/>
      <c r="D2890" s="76"/>
      <c r="E2890" s="76"/>
      <c r="F2890" s="76"/>
      <c r="G2890" s="76"/>
      <c r="H2890" s="76"/>
      <c r="I2890" s="76"/>
      <c r="J2890" s="76"/>
      <c r="K2890" s="76"/>
      <c r="L2890" s="76"/>
      <c r="M2890" s="76"/>
      <c r="N2890" s="76"/>
      <c r="O2890" s="76"/>
      <c r="P2890" s="76"/>
      <c r="Q2890" s="76"/>
      <c r="V2890" s="76"/>
      <c r="W2890" s="76"/>
    </row>
    <row r="2891" spans="1:23" x14ac:dyDescent="0.25">
      <c r="A2891" s="76"/>
      <c r="B2891" s="76"/>
      <c r="C2891" s="76"/>
      <c r="D2891" s="76"/>
      <c r="E2891" s="76"/>
      <c r="F2891" s="76"/>
      <c r="G2891" s="76"/>
      <c r="H2891" s="76"/>
      <c r="I2891" s="76"/>
      <c r="J2891" s="76"/>
      <c r="K2891" s="76"/>
      <c r="L2891" s="76"/>
      <c r="M2891" s="76"/>
      <c r="N2891" s="76"/>
      <c r="O2891" s="76"/>
      <c r="P2891" s="76"/>
      <c r="Q2891" s="76"/>
      <c r="V2891" s="76"/>
      <c r="W2891" s="76"/>
    </row>
    <row r="2892" spans="1:23" x14ac:dyDescent="0.25">
      <c r="A2892" s="76"/>
      <c r="B2892" s="76"/>
      <c r="C2892" s="76"/>
      <c r="D2892" s="76"/>
      <c r="E2892" s="76"/>
      <c r="F2892" s="76"/>
      <c r="G2892" s="76"/>
      <c r="H2892" s="76"/>
      <c r="I2892" s="76"/>
      <c r="J2892" s="76"/>
      <c r="K2892" s="76"/>
      <c r="L2892" s="76"/>
      <c r="M2892" s="76"/>
      <c r="N2892" s="76"/>
      <c r="O2892" s="76"/>
      <c r="P2892" s="76"/>
      <c r="Q2892" s="76"/>
      <c r="V2892" s="76"/>
      <c r="W2892" s="76"/>
    </row>
    <row r="2893" spans="1:23" x14ac:dyDescent="0.25">
      <c r="A2893" s="76"/>
      <c r="B2893" s="76"/>
      <c r="C2893" s="76"/>
      <c r="D2893" s="76"/>
      <c r="E2893" s="76"/>
      <c r="F2893" s="76"/>
      <c r="G2893" s="76"/>
      <c r="H2893" s="76"/>
      <c r="I2893" s="76"/>
      <c r="J2893" s="76"/>
      <c r="K2893" s="76"/>
      <c r="L2893" s="76"/>
      <c r="M2893" s="76"/>
      <c r="N2893" s="76"/>
      <c r="O2893" s="76"/>
      <c r="P2893" s="76"/>
      <c r="Q2893" s="76"/>
      <c r="V2893" s="76"/>
      <c r="W2893" s="76"/>
    </row>
    <row r="2894" spans="1:23" x14ac:dyDescent="0.25">
      <c r="A2894" s="76"/>
      <c r="B2894" s="76"/>
      <c r="C2894" s="76"/>
      <c r="D2894" s="76"/>
      <c r="E2894" s="76"/>
      <c r="F2894" s="76"/>
      <c r="G2894" s="76"/>
      <c r="H2894" s="76"/>
      <c r="I2894" s="76"/>
      <c r="J2894" s="76"/>
      <c r="K2894" s="76"/>
      <c r="L2894" s="76"/>
      <c r="M2894" s="76"/>
      <c r="N2894" s="76"/>
      <c r="O2894" s="76"/>
      <c r="P2894" s="76"/>
      <c r="Q2894" s="76"/>
      <c r="V2894" s="76"/>
      <c r="W2894" s="76"/>
    </row>
    <row r="2895" spans="1:23" x14ac:dyDescent="0.25">
      <c r="A2895" s="76"/>
      <c r="B2895" s="76"/>
      <c r="C2895" s="76"/>
      <c r="D2895" s="76"/>
      <c r="E2895" s="76"/>
      <c r="F2895" s="76"/>
      <c r="G2895" s="76"/>
      <c r="H2895" s="76"/>
      <c r="I2895" s="76"/>
      <c r="J2895" s="76"/>
      <c r="K2895" s="76"/>
      <c r="L2895" s="76"/>
      <c r="M2895" s="76"/>
      <c r="N2895" s="76"/>
      <c r="O2895" s="76"/>
      <c r="P2895" s="76"/>
      <c r="Q2895" s="76"/>
      <c r="V2895" s="76"/>
      <c r="W2895" s="76"/>
    </row>
    <row r="2896" spans="1:23" x14ac:dyDescent="0.25">
      <c r="A2896" s="76"/>
      <c r="B2896" s="76"/>
      <c r="C2896" s="76"/>
      <c r="D2896" s="76"/>
      <c r="E2896" s="76"/>
      <c r="F2896" s="76"/>
      <c r="G2896" s="76"/>
      <c r="H2896" s="76"/>
      <c r="I2896" s="76"/>
      <c r="J2896" s="76"/>
      <c r="K2896" s="76"/>
      <c r="L2896" s="76"/>
      <c r="M2896" s="76"/>
      <c r="N2896" s="76"/>
      <c r="O2896" s="76"/>
      <c r="P2896" s="76"/>
      <c r="Q2896" s="76"/>
      <c r="V2896" s="76"/>
      <c r="W2896" s="76"/>
    </row>
    <row r="2897" spans="1:23" x14ac:dyDescent="0.25">
      <c r="A2897" s="76"/>
      <c r="B2897" s="76"/>
      <c r="C2897" s="76"/>
      <c r="D2897" s="76"/>
      <c r="E2897" s="76"/>
      <c r="F2897" s="76"/>
      <c r="G2897" s="76"/>
      <c r="H2897" s="76"/>
      <c r="I2897" s="76"/>
      <c r="J2897" s="76"/>
      <c r="K2897" s="76"/>
      <c r="L2897" s="76"/>
      <c r="M2897" s="76"/>
      <c r="N2897" s="76"/>
      <c r="O2897" s="76"/>
      <c r="P2897" s="76"/>
      <c r="Q2897" s="76"/>
      <c r="V2897" s="76"/>
      <c r="W2897" s="76"/>
    </row>
    <row r="2898" spans="1:23" x14ac:dyDescent="0.25">
      <c r="A2898" s="76"/>
      <c r="B2898" s="76"/>
      <c r="C2898" s="76"/>
      <c r="D2898" s="76"/>
      <c r="E2898" s="76"/>
      <c r="F2898" s="76"/>
      <c r="G2898" s="76"/>
      <c r="H2898" s="76"/>
      <c r="I2898" s="76"/>
      <c r="J2898" s="76"/>
      <c r="K2898" s="76"/>
      <c r="L2898" s="76"/>
      <c r="M2898" s="76"/>
      <c r="N2898" s="76"/>
      <c r="O2898" s="76"/>
      <c r="P2898" s="76"/>
      <c r="Q2898" s="76"/>
      <c r="V2898" s="76"/>
      <c r="W2898" s="76"/>
    </row>
    <row r="2899" spans="1:23" x14ac:dyDescent="0.25">
      <c r="A2899" s="76"/>
      <c r="B2899" s="76"/>
      <c r="C2899" s="76"/>
      <c r="D2899" s="76"/>
      <c r="E2899" s="76"/>
      <c r="F2899" s="76"/>
      <c r="G2899" s="76"/>
      <c r="H2899" s="76"/>
      <c r="I2899" s="76"/>
      <c r="J2899" s="76"/>
      <c r="K2899" s="76"/>
      <c r="L2899" s="76"/>
      <c r="M2899" s="76"/>
      <c r="N2899" s="76"/>
      <c r="O2899" s="76"/>
      <c r="P2899" s="76"/>
      <c r="Q2899" s="76"/>
      <c r="V2899" s="76"/>
      <c r="W2899" s="76"/>
    </row>
    <row r="2900" spans="1:23" x14ac:dyDescent="0.25">
      <c r="A2900" s="76"/>
      <c r="B2900" s="76"/>
      <c r="C2900" s="76"/>
      <c r="D2900" s="76"/>
      <c r="E2900" s="76"/>
      <c r="F2900" s="76"/>
      <c r="G2900" s="76"/>
      <c r="H2900" s="76"/>
      <c r="I2900" s="76"/>
      <c r="J2900" s="76"/>
      <c r="K2900" s="76"/>
      <c r="L2900" s="76"/>
      <c r="M2900" s="76"/>
      <c r="N2900" s="76"/>
      <c r="O2900" s="76"/>
      <c r="P2900" s="76"/>
      <c r="Q2900" s="76"/>
      <c r="V2900" s="76"/>
      <c r="W2900" s="76"/>
    </row>
    <row r="2901" spans="1:23" x14ac:dyDescent="0.25">
      <c r="A2901" s="76"/>
      <c r="B2901" s="76"/>
      <c r="C2901" s="76"/>
      <c r="D2901" s="76"/>
      <c r="E2901" s="76"/>
      <c r="F2901" s="76"/>
      <c r="G2901" s="76"/>
      <c r="H2901" s="76"/>
      <c r="I2901" s="76"/>
      <c r="J2901" s="76"/>
      <c r="K2901" s="76"/>
      <c r="L2901" s="76"/>
      <c r="M2901" s="76"/>
      <c r="N2901" s="76"/>
      <c r="O2901" s="76"/>
      <c r="P2901" s="76"/>
      <c r="Q2901" s="76"/>
      <c r="V2901" s="76"/>
      <c r="W2901" s="76"/>
    </row>
    <row r="2902" spans="1:23" x14ac:dyDescent="0.25">
      <c r="A2902" s="76"/>
      <c r="B2902" s="76"/>
      <c r="C2902" s="76"/>
      <c r="D2902" s="76"/>
      <c r="E2902" s="76"/>
      <c r="F2902" s="76"/>
      <c r="G2902" s="76"/>
      <c r="H2902" s="76"/>
      <c r="I2902" s="76"/>
      <c r="J2902" s="76"/>
      <c r="K2902" s="76"/>
      <c r="L2902" s="76"/>
      <c r="M2902" s="76"/>
      <c r="N2902" s="76"/>
      <c r="O2902" s="76"/>
      <c r="P2902" s="76"/>
      <c r="Q2902" s="76"/>
      <c r="V2902" s="76"/>
      <c r="W2902" s="76"/>
    </row>
    <row r="2903" spans="1:23" x14ac:dyDescent="0.25">
      <c r="A2903" s="76"/>
      <c r="B2903" s="76"/>
      <c r="C2903" s="76"/>
      <c r="D2903" s="76"/>
      <c r="E2903" s="76"/>
      <c r="F2903" s="76"/>
      <c r="G2903" s="76"/>
      <c r="H2903" s="76"/>
      <c r="I2903" s="76"/>
      <c r="J2903" s="76"/>
      <c r="K2903" s="76"/>
      <c r="L2903" s="76"/>
      <c r="M2903" s="76"/>
      <c r="N2903" s="76"/>
      <c r="O2903" s="76"/>
      <c r="P2903" s="76"/>
      <c r="Q2903" s="76"/>
      <c r="V2903" s="76"/>
      <c r="W2903" s="76"/>
    </row>
    <row r="2904" spans="1:23" x14ac:dyDescent="0.25">
      <c r="A2904" s="76"/>
      <c r="B2904" s="76"/>
      <c r="C2904" s="76"/>
      <c r="D2904" s="76"/>
      <c r="E2904" s="76"/>
      <c r="F2904" s="76"/>
      <c r="G2904" s="76"/>
      <c r="H2904" s="76"/>
      <c r="I2904" s="76"/>
      <c r="J2904" s="76"/>
      <c r="K2904" s="76"/>
      <c r="L2904" s="76"/>
      <c r="M2904" s="76"/>
      <c r="N2904" s="76"/>
      <c r="O2904" s="76"/>
      <c r="P2904" s="76"/>
      <c r="Q2904" s="76"/>
      <c r="V2904" s="76"/>
      <c r="W2904" s="76"/>
    </row>
    <row r="2905" spans="1:23" x14ac:dyDescent="0.25">
      <c r="A2905" s="76"/>
      <c r="B2905" s="76"/>
      <c r="C2905" s="76"/>
      <c r="D2905" s="76"/>
      <c r="E2905" s="76"/>
      <c r="F2905" s="76"/>
      <c r="G2905" s="76"/>
      <c r="H2905" s="76"/>
      <c r="I2905" s="76"/>
      <c r="J2905" s="76"/>
      <c r="K2905" s="76"/>
      <c r="L2905" s="76"/>
      <c r="M2905" s="76"/>
      <c r="N2905" s="76"/>
      <c r="O2905" s="76"/>
      <c r="P2905" s="76"/>
      <c r="Q2905" s="76"/>
      <c r="V2905" s="76"/>
      <c r="W2905" s="76"/>
    </row>
    <row r="2906" spans="1:23" x14ac:dyDescent="0.25">
      <c r="A2906" s="76"/>
      <c r="B2906" s="76"/>
      <c r="C2906" s="76"/>
      <c r="D2906" s="76"/>
      <c r="E2906" s="76"/>
      <c r="F2906" s="76"/>
      <c r="G2906" s="76"/>
      <c r="H2906" s="76"/>
      <c r="I2906" s="76"/>
      <c r="J2906" s="76"/>
      <c r="K2906" s="76"/>
      <c r="L2906" s="76"/>
      <c r="M2906" s="76"/>
      <c r="N2906" s="76"/>
      <c r="O2906" s="76"/>
      <c r="P2906" s="76"/>
      <c r="Q2906" s="76"/>
      <c r="V2906" s="76"/>
      <c r="W2906" s="76"/>
    </row>
    <row r="2907" spans="1:23" x14ac:dyDescent="0.25">
      <c r="A2907" s="76"/>
      <c r="B2907" s="76"/>
      <c r="C2907" s="76"/>
      <c r="D2907" s="76"/>
      <c r="E2907" s="76"/>
      <c r="F2907" s="76"/>
      <c r="G2907" s="76"/>
      <c r="H2907" s="76"/>
      <c r="I2907" s="76"/>
      <c r="J2907" s="76"/>
      <c r="K2907" s="76"/>
      <c r="L2907" s="76"/>
      <c r="M2907" s="76"/>
      <c r="N2907" s="76"/>
      <c r="O2907" s="76"/>
      <c r="P2907" s="76"/>
      <c r="Q2907" s="76"/>
      <c r="V2907" s="76"/>
      <c r="W2907" s="76"/>
    </row>
    <row r="2908" spans="1:23" x14ac:dyDescent="0.25">
      <c r="A2908" s="76"/>
      <c r="B2908" s="76"/>
      <c r="C2908" s="76"/>
      <c r="D2908" s="76"/>
      <c r="E2908" s="76"/>
      <c r="F2908" s="76"/>
      <c r="G2908" s="76"/>
      <c r="H2908" s="76"/>
      <c r="I2908" s="76"/>
      <c r="J2908" s="76"/>
      <c r="K2908" s="76"/>
      <c r="L2908" s="76"/>
      <c r="M2908" s="76"/>
      <c r="N2908" s="76"/>
      <c r="O2908" s="76"/>
      <c r="P2908" s="76"/>
      <c r="Q2908" s="76"/>
      <c r="V2908" s="76"/>
      <c r="W2908" s="76"/>
    </row>
    <row r="2909" spans="1:23" x14ac:dyDescent="0.25">
      <c r="A2909" s="76"/>
      <c r="B2909" s="76"/>
      <c r="C2909" s="76"/>
      <c r="D2909" s="76"/>
      <c r="E2909" s="76"/>
      <c r="F2909" s="76"/>
      <c r="G2909" s="76"/>
      <c r="H2909" s="76"/>
      <c r="I2909" s="76"/>
      <c r="J2909" s="76"/>
      <c r="K2909" s="76"/>
      <c r="L2909" s="76"/>
      <c r="M2909" s="76"/>
      <c r="N2909" s="76"/>
      <c r="O2909" s="76"/>
      <c r="P2909" s="76"/>
      <c r="Q2909" s="76"/>
      <c r="V2909" s="76"/>
      <c r="W2909" s="76"/>
    </row>
    <row r="2910" spans="1:23" x14ac:dyDescent="0.25">
      <c r="A2910" s="76"/>
      <c r="B2910" s="76"/>
      <c r="C2910" s="76"/>
      <c r="D2910" s="76"/>
      <c r="E2910" s="76"/>
      <c r="F2910" s="76"/>
      <c r="G2910" s="76"/>
      <c r="H2910" s="76"/>
      <c r="I2910" s="76"/>
      <c r="J2910" s="76"/>
      <c r="K2910" s="76"/>
      <c r="L2910" s="76"/>
      <c r="M2910" s="76"/>
      <c r="N2910" s="76"/>
      <c r="O2910" s="76"/>
      <c r="P2910" s="76"/>
      <c r="Q2910" s="76"/>
      <c r="V2910" s="76"/>
      <c r="W2910" s="76"/>
    </row>
    <row r="2911" spans="1:23" x14ac:dyDescent="0.25">
      <c r="A2911" s="76"/>
      <c r="B2911" s="76"/>
      <c r="C2911" s="76"/>
      <c r="D2911" s="76"/>
      <c r="E2911" s="76"/>
      <c r="F2911" s="76"/>
      <c r="G2911" s="76"/>
      <c r="H2911" s="76"/>
      <c r="I2911" s="76"/>
      <c r="J2911" s="76"/>
      <c r="K2911" s="76"/>
      <c r="L2911" s="76"/>
      <c r="M2911" s="76"/>
      <c r="N2911" s="76"/>
      <c r="O2911" s="76"/>
      <c r="P2911" s="76"/>
      <c r="Q2911" s="76"/>
      <c r="V2911" s="76"/>
      <c r="W2911" s="76"/>
    </row>
    <row r="2912" spans="1:23" x14ac:dyDescent="0.25">
      <c r="A2912" s="76"/>
      <c r="B2912" s="76"/>
      <c r="C2912" s="76"/>
      <c r="D2912" s="76"/>
      <c r="E2912" s="76"/>
      <c r="F2912" s="76"/>
      <c r="G2912" s="76"/>
      <c r="H2912" s="76"/>
      <c r="I2912" s="76"/>
      <c r="J2912" s="76"/>
      <c r="K2912" s="76"/>
      <c r="L2912" s="76"/>
      <c r="M2912" s="76"/>
      <c r="N2912" s="76"/>
      <c r="O2912" s="76"/>
      <c r="P2912" s="76"/>
      <c r="Q2912" s="76"/>
      <c r="V2912" s="76"/>
      <c r="W2912" s="76"/>
    </row>
    <row r="2913" spans="1:23" x14ac:dyDescent="0.25">
      <c r="A2913" s="76"/>
      <c r="B2913" s="76"/>
      <c r="C2913" s="76"/>
      <c r="D2913" s="76"/>
      <c r="E2913" s="76"/>
      <c r="F2913" s="76"/>
      <c r="G2913" s="76"/>
      <c r="H2913" s="76"/>
      <c r="I2913" s="76"/>
      <c r="J2913" s="76"/>
      <c r="K2913" s="76"/>
      <c r="L2913" s="76"/>
      <c r="M2913" s="76"/>
      <c r="N2913" s="76"/>
      <c r="O2913" s="76"/>
      <c r="P2913" s="76"/>
      <c r="Q2913" s="76"/>
      <c r="V2913" s="76"/>
      <c r="W2913" s="76"/>
    </row>
    <row r="2914" spans="1:23" x14ac:dyDescent="0.25">
      <c r="A2914" s="76"/>
      <c r="B2914" s="76"/>
      <c r="C2914" s="76"/>
      <c r="D2914" s="76"/>
      <c r="E2914" s="76"/>
      <c r="F2914" s="76"/>
      <c r="G2914" s="76"/>
      <c r="H2914" s="76"/>
      <c r="I2914" s="76"/>
      <c r="J2914" s="76"/>
      <c r="K2914" s="76"/>
      <c r="L2914" s="76"/>
      <c r="M2914" s="76"/>
      <c r="N2914" s="76"/>
      <c r="O2914" s="76"/>
      <c r="P2914" s="76"/>
      <c r="Q2914" s="76"/>
      <c r="V2914" s="76"/>
      <c r="W2914" s="76"/>
    </row>
    <row r="2915" spans="1:23" x14ac:dyDescent="0.25">
      <c r="A2915" s="76"/>
      <c r="B2915" s="76"/>
      <c r="C2915" s="76"/>
      <c r="D2915" s="76"/>
      <c r="E2915" s="76"/>
      <c r="F2915" s="76"/>
      <c r="G2915" s="76"/>
      <c r="H2915" s="76"/>
      <c r="I2915" s="76"/>
      <c r="J2915" s="76"/>
      <c r="K2915" s="76"/>
      <c r="L2915" s="76"/>
      <c r="M2915" s="76"/>
      <c r="N2915" s="76"/>
      <c r="O2915" s="76"/>
      <c r="P2915" s="76"/>
      <c r="Q2915" s="76"/>
      <c r="V2915" s="76"/>
      <c r="W2915" s="76"/>
    </row>
    <row r="2916" spans="1:23" x14ac:dyDescent="0.25">
      <c r="A2916" s="76"/>
      <c r="B2916" s="76"/>
      <c r="C2916" s="76"/>
      <c r="D2916" s="76"/>
      <c r="E2916" s="76"/>
      <c r="F2916" s="76"/>
      <c r="G2916" s="76"/>
      <c r="H2916" s="76"/>
      <c r="I2916" s="76"/>
      <c r="J2916" s="76"/>
      <c r="K2916" s="76"/>
      <c r="L2916" s="76"/>
      <c r="M2916" s="76"/>
      <c r="N2916" s="76"/>
      <c r="O2916" s="76"/>
      <c r="P2916" s="76"/>
      <c r="Q2916" s="76"/>
      <c r="V2916" s="76"/>
      <c r="W2916" s="76"/>
    </row>
    <row r="2917" spans="1:23" x14ac:dyDescent="0.25">
      <c r="A2917" s="76"/>
      <c r="B2917" s="76"/>
      <c r="C2917" s="76"/>
      <c r="D2917" s="76"/>
      <c r="E2917" s="76"/>
      <c r="F2917" s="76"/>
      <c r="G2917" s="76"/>
      <c r="H2917" s="76"/>
      <c r="I2917" s="76"/>
      <c r="J2917" s="76"/>
      <c r="K2917" s="76"/>
      <c r="L2917" s="76"/>
      <c r="M2917" s="76"/>
      <c r="N2917" s="76"/>
      <c r="O2917" s="76"/>
      <c r="P2917" s="76"/>
      <c r="Q2917" s="76"/>
      <c r="V2917" s="76"/>
      <c r="W2917" s="76"/>
    </row>
    <row r="2918" spans="1:23" x14ac:dyDescent="0.25">
      <c r="A2918" s="76"/>
      <c r="B2918" s="76"/>
      <c r="C2918" s="76"/>
      <c r="D2918" s="76"/>
      <c r="E2918" s="76"/>
      <c r="F2918" s="76"/>
      <c r="G2918" s="76"/>
      <c r="H2918" s="76"/>
      <c r="I2918" s="76"/>
      <c r="J2918" s="76"/>
      <c r="K2918" s="76"/>
      <c r="L2918" s="76"/>
      <c r="M2918" s="76"/>
      <c r="N2918" s="76"/>
      <c r="O2918" s="76"/>
      <c r="P2918" s="76"/>
      <c r="Q2918" s="76"/>
      <c r="V2918" s="76"/>
      <c r="W2918" s="76"/>
    </row>
    <row r="2919" spans="1:23" x14ac:dyDescent="0.25">
      <c r="A2919" s="76"/>
      <c r="B2919" s="76"/>
      <c r="C2919" s="76"/>
      <c r="D2919" s="76"/>
      <c r="E2919" s="76"/>
      <c r="F2919" s="76"/>
      <c r="G2919" s="76"/>
      <c r="H2919" s="76"/>
      <c r="I2919" s="76"/>
      <c r="J2919" s="76"/>
      <c r="K2919" s="76"/>
      <c r="L2919" s="76"/>
      <c r="M2919" s="76"/>
      <c r="N2919" s="76"/>
      <c r="O2919" s="76"/>
      <c r="P2919" s="76"/>
      <c r="Q2919" s="76"/>
      <c r="V2919" s="76"/>
      <c r="W2919" s="76"/>
    </row>
    <row r="2920" spans="1:23" x14ac:dyDescent="0.25">
      <c r="A2920" s="76"/>
      <c r="B2920" s="76"/>
      <c r="C2920" s="76"/>
      <c r="D2920" s="76"/>
      <c r="E2920" s="76"/>
      <c r="F2920" s="76"/>
      <c r="G2920" s="76"/>
      <c r="H2920" s="76"/>
      <c r="I2920" s="76"/>
      <c r="J2920" s="76"/>
      <c r="K2920" s="76"/>
      <c r="L2920" s="76"/>
      <c r="M2920" s="76"/>
      <c r="N2920" s="76"/>
      <c r="O2920" s="76"/>
      <c r="P2920" s="76"/>
      <c r="Q2920" s="76"/>
      <c r="V2920" s="76"/>
      <c r="W2920" s="76"/>
    </row>
    <row r="2921" spans="1:23" x14ac:dyDescent="0.25">
      <c r="A2921" s="76"/>
      <c r="B2921" s="76"/>
      <c r="C2921" s="76"/>
      <c r="D2921" s="76"/>
      <c r="E2921" s="76"/>
      <c r="F2921" s="76"/>
      <c r="G2921" s="76"/>
      <c r="H2921" s="76"/>
      <c r="I2921" s="76"/>
      <c r="J2921" s="76"/>
      <c r="K2921" s="76"/>
      <c r="L2921" s="76"/>
      <c r="M2921" s="76"/>
      <c r="N2921" s="76"/>
      <c r="O2921" s="76"/>
      <c r="P2921" s="76"/>
      <c r="Q2921" s="76"/>
      <c r="V2921" s="76"/>
      <c r="W2921" s="76"/>
    </row>
    <row r="2922" spans="1:23" x14ac:dyDescent="0.25">
      <c r="A2922" s="76"/>
      <c r="B2922" s="76"/>
      <c r="C2922" s="76"/>
      <c r="D2922" s="76"/>
      <c r="E2922" s="76"/>
      <c r="F2922" s="76"/>
      <c r="G2922" s="76"/>
      <c r="H2922" s="76"/>
      <c r="I2922" s="76"/>
      <c r="J2922" s="76"/>
      <c r="K2922" s="76"/>
      <c r="L2922" s="76"/>
      <c r="M2922" s="76"/>
      <c r="N2922" s="76"/>
      <c r="O2922" s="76"/>
      <c r="P2922" s="76"/>
      <c r="Q2922" s="76"/>
      <c r="V2922" s="76"/>
      <c r="W2922" s="76"/>
    </row>
    <row r="2923" spans="1:23" x14ac:dyDescent="0.25">
      <c r="A2923" s="76"/>
      <c r="B2923" s="76"/>
      <c r="C2923" s="76"/>
      <c r="D2923" s="76"/>
      <c r="E2923" s="76"/>
      <c r="F2923" s="76"/>
      <c r="G2923" s="76"/>
      <c r="H2923" s="76"/>
      <c r="I2923" s="76"/>
      <c r="J2923" s="76"/>
      <c r="K2923" s="76"/>
      <c r="L2923" s="76"/>
      <c r="M2923" s="76"/>
      <c r="N2923" s="76"/>
      <c r="O2923" s="76"/>
      <c r="P2923" s="76"/>
      <c r="Q2923" s="76"/>
      <c r="V2923" s="76"/>
      <c r="W2923" s="76"/>
    </row>
    <row r="2924" spans="1:23" x14ac:dyDescent="0.25">
      <c r="A2924" s="76"/>
      <c r="B2924" s="76"/>
      <c r="C2924" s="76"/>
      <c r="D2924" s="76"/>
      <c r="E2924" s="76"/>
      <c r="F2924" s="76"/>
      <c r="G2924" s="76"/>
      <c r="H2924" s="76"/>
      <c r="I2924" s="76"/>
      <c r="J2924" s="76"/>
      <c r="K2924" s="76"/>
      <c r="L2924" s="76"/>
      <c r="M2924" s="76"/>
      <c r="N2924" s="76"/>
      <c r="O2924" s="76"/>
      <c r="P2924" s="76"/>
      <c r="Q2924" s="76"/>
      <c r="V2924" s="76"/>
      <c r="W2924" s="76"/>
    </row>
    <row r="2925" spans="1:23" x14ac:dyDescent="0.25">
      <c r="A2925" s="76"/>
      <c r="B2925" s="76"/>
      <c r="C2925" s="76"/>
      <c r="D2925" s="76"/>
      <c r="E2925" s="76"/>
      <c r="F2925" s="76"/>
      <c r="G2925" s="76"/>
      <c r="H2925" s="76"/>
      <c r="I2925" s="76"/>
      <c r="J2925" s="76"/>
      <c r="K2925" s="76"/>
      <c r="L2925" s="76"/>
      <c r="M2925" s="76"/>
      <c r="N2925" s="76"/>
      <c r="O2925" s="76"/>
      <c r="P2925" s="76"/>
      <c r="Q2925" s="76"/>
      <c r="V2925" s="76"/>
      <c r="W2925" s="76"/>
    </row>
    <row r="2926" spans="1:23" x14ac:dyDescent="0.25">
      <c r="A2926" s="76"/>
      <c r="B2926" s="76"/>
      <c r="C2926" s="76"/>
      <c r="D2926" s="76"/>
      <c r="E2926" s="76"/>
      <c r="F2926" s="76"/>
      <c r="G2926" s="76"/>
      <c r="H2926" s="76"/>
      <c r="I2926" s="76"/>
      <c r="J2926" s="76"/>
      <c r="K2926" s="76"/>
      <c r="L2926" s="76"/>
      <c r="M2926" s="76"/>
      <c r="N2926" s="76"/>
      <c r="O2926" s="76"/>
      <c r="P2926" s="76"/>
      <c r="Q2926" s="76"/>
      <c r="V2926" s="76"/>
      <c r="W2926" s="76"/>
    </row>
    <row r="2927" spans="1:23" x14ac:dyDescent="0.25">
      <c r="A2927" s="76"/>
      <c r="B2927" s="76"/>
      <c r="C2927" s="76"/>
      <c r="D2927" s="76"/>
      <c r="E2927" s="76"/>
      <c r="F2927" s="76"/>
      <c r="G2927" s="76"/>
      <c r="H2927" s="76"/>
      <c r="I2927" s="76"/>
      <c r="J2927" s="76"/>
      <c r="K2927" s="76"/>
      <c r="L2927" s="76"/>
      <c r="M2927" s="76"/>
      <c r="N2927" s="76"/>
      <c r="O2927" s="76"/>
      <c r="P2927" s="76"/>
      <c r="Q2927" s="76"/>
      <c r="V2927" s="76"/>
      <c r="W2927" s="76"/>
    </row>
    <row r="2928" spans="1:23" x14ac:dyDescent="0.25">
      <c r="A2928" s="76"/>
      <c r="B2928" s="76"/>
      <c r="C2928" s="76"/>
      <c r="D2928" s="76"/>
      <c r="E2928" s="76"/>
      <c r="F2928" s="76"/>
      <c r="G2928" s="76"/>
      <c r="H2928" s="76"/>
      <c r="I2928" s="76"/>
      <c r="J2928" s="76"/>
      <c r="K2928" s="76"/>
      <c r="L2928" s="76"/>
      <c r="M2928" s="76"/>
      <c r="N2928" s="76"/>
      <c r="O2928" s="76"/>
      <c r="P2928" s="76"/>
      <c r="Q2928" s="76"/>
      <c r="V2928" s="76"/>
      <c r="W2928" s="76"/>
    </row>
    <row r="2929" spans="1:23" x14ac:dyDescent="0.25">
      <c r="A2929" s="76"/>
      <c r="B2929" s="76"/>
      <c r="C2929" s="76"/>
      <c r="D2929" s="76"/>
      <c r="E2929" s="76"/>
      <c r="F2929" s="76"/>
      <c r="G2929" s="76"/>
      <c r="H2929" s="76"/>
      <c r="I2929" s="76"/>
      <c r="J2929" s="76"/>
      <c r="K2929" s="76"/>
      <c r="L2929" s="76"/>
      <c r="M2929" s="76"/>
      <c r="N2929" s="76"/>
      <c r="O2929" s="76"/>
      <c r="P2929" s="76"/>
      <c r="Q2929" s="76"/>
      <c r="V2929" s="76"/>
      <c r="W2929" s="76"/>
    </row>
    <row r="2930" spans="1:23" x14ac:dyDescent="0.25">
      <c r="A2930" s="76"/>
      <c r="B2930" s="76"/>
      <c r="C2930" s="76"/>
      <c r="D2930" s="76"/>
      <c r="E2930" s="76"/>
      <c r="F2930" s="76"/>
      <c r="G2930" s="76"/>
      <c r="H2930" s="76"/>
      <c r="I2930" s="76"/>
      <c r="J2930" s="76"/>
      <c r="K2930" s="76"/>
      <c r="L2930" s="76"/>
      <c r="M2930" s="76"/>
      <c r="N2930" s="76"/>
      <c r="O2930" s="76"/>
      <c r="P2930" s="76"/>
      <c r="Q2930" s="76"/>
      <c r="V2930" s="76"/>
      <c r="W2930" s="76"/>
    </row>
    <row r="2931" spans="1:23" x14ac:dyDescent="0.25">
      <c r="A2931" s="76"/>
      <c r="B2931" s="76"/>
      <c r="C2931" s="76"/>
      <c r="D2931" s="76"/>
      <c r="E2931" s="76"/>
      <c r="F2931" s="76"/>
      <c r="G2931" s="76"/>
      <c r="H2931" s="76"/>
      <c r="I2931" s="76"/>
      <c r="J2931" s="76"/>
      <c r="K2931" s="76"/>
      <c r="L2931" s="76"/>
      <c r="M2931" s="76"/>
      <c r="N2931" s="76"/>
      <c r="O2931" s="76"/>
      <c r="P2931" s="76"/>
      <c r="Q2931" s="76"/>
      <c r="V2931" s="76"/>
      <c r="W2931" s="76"/>
    </row>
    <row r="2932" spans="1:23" x14ac:dyDescent="0.25">
      <c r="A2932" s="76"/>
      <c r="B2932" s="76"/>
      <c r="C2932" s="76"/>
      <c r="D2932" s="76"/>
      <c r="E2932" s="76"/>
      <c r="F2932" s="76"/>
      <c r="G2932" s="76"/>
      <c r="H2932" s="76"/>
      <c r="I2932" s="76"/>
      <c r="J2932" s="76"/>
      <c r="K2932" s="76"/>
      <c r="L2932" s="76"/>
      <c r="M2932" s="76"/>
      <c r="N2932" s="76"/>
      <c r="O2932" s="76"/>
      <c r="P2932" s="76"/>
      <c r="Q2932" s="76"/>
      <c r="V2932" s="76"/>
      <c r="W2932" s="76"/>
    </row>
    <row r="2933" spans="1:23" x14ac:dyDescent="0.25">
      <c r="A2933" s="76"/>
      <c r="B2933" s="76"/>
      <c r="C2933" s="76"/>
      <c r="D2933" s="76"/>
      <c r="E2933" s="76"/>
      <c r="F2933" s="76"/>
      <c r="G2933" s="76"/>
      <c r="H2933" s="76"/>
      <c r="I2933" s="76"/>
      <c r="J2933" s="76"/>
      <c r="K2933" s="76"/>
      <c r="L2933" s="76"/>
      <c r="M2933" s="76"/>
      <c r="N2933" s="76"/>
      <c r="O2933" s="76"/>
      <c r="P2933" s="76"/>
      <c r="Q2933" s="76"/>
      <c r="V2933" s="76"/>
      <c r="W2933" s="76"/>
    </row>
    <row r="2934" spans="1:23" x14ac:dyDescent="0.25">
      <c r="A2934" s="76"/>
      <c r="B2934" s="76"/>
      <c r="C2934" s="76"/>
      <c r="D2934" s="76"/>
      <c r="E2934" s="76"/>
      <c r="F2934" s="76"/>
      <c r="G2934" s="76"/>
      <c r="H2934" s="76"/>
      <c r="I2934" s="76"/>
      <c r="J2934" s="76"/>
      <c r="K2934" s="76"/>
      <c r="L2934" s="76"/>
      <c r="M2934" s="76"/>
      <c r="N2934" s="76"/>
      <c r="O2934" s="76"/>
      <c r="P2934" s="76"/>
      <c r="Q2934" s="76"/>
      <c r="V2934" s="76"/>
      <c r="W2934" s="76"/>
    </row>
    <row r="2935" spans="1:23" x14ac:dyDescent="0.25">
      <c r="A2935" s="76"/>
      <c r="B2935" s="76"/>
      <c r="C2935" s="76"/>
      <c r="D2935" s="76"/>
      <c r="E2935" s="76"/>
      <c r="F2935" s="76"/>
      <c r="G2935" s="76"/>
      <c r="H2935" s="76"/>
      <c r="I2935" s="76"/>
      <c r="J2935" s="76"/>
      <c r="K2935" s="76"/>
      <c r="L2935" s="76"/>
      <c r="M2935" s="76"/>
      <c r="N2935" s="76"/>
      <c r="O2935" s="76"/>
      <c r="P2935" s="76"/>
      <c r="Q2935" s="76"/>
      <c r="V2935" s="76"/>
      <c r="W2935" s="76"/>
    </row>
    <row r="2936" spans="1:23" x14ac:dyDescent="0.25">
      <c r="A2936" s="76"/>
      <c r="B2936" s="76"/>
      <c r="C2936" s="76"/>
      <c r="D2936" s="76"/>
      <c r="E2936" s="76"/>
      <c r="F2936" s="76"/>
      <c r="G2936" s="76"/>
      <c r="H2936" s="76"/>
      <c r="I2936" s="76"/>
      <c r="J2936" s="76"/>
      <c r="K2936" s="76"/>
      <c r="L2936" s="76"/>
      <c r="M2936" s="76"/>
      <c r="N2936" s="76"/>
      <c r="O2936" s="76"/>
      <c r="P2936" s="76"/>
      <c r="Q2936" s="76"/>
      <c r="V2936" s="76"/>
      <c r="W2936" s="76"/>
    </row>
    <row r="2937" spans="1:23" x14ac:dyDescent="0.25">
      <c r="A2937" s="76"/>
      <c r="B2937" s="76"/>
      <c r="C2937" s="76"/>
      <c r="D2937" s="76"/>
      <c r="E2937" s="76"/>
      <c r="F2937" s="76"/>
      <c r="G2937" s="76"/>
      <c r="H2937" s="76"/>
      <c r="I2937" s="76"/>
      <c r="J2937" s="76"/>
      <c r="K2937" s="76"/>
      <c r="L2937" s="76"/>
      <c r="M2937" s="76"/>
      <c r="N2937" s="76"/>
      <c r="O2937" s="76"/>
      <c r="P2937" s="76"/>
      <c r="Q2937" s="76"/>
      <c r="V2937" s="76"/>
      <c r="W2937" s="76"/>
    </row>
    <row r="2938" spans="1:23" x14ac:dyDescent="0.25">
      <c r="A2938" s="76"/>
      <c r="B2938" s="76"/>
      <c r="C2938" s="76"/>
      <c r="D2938" s="76"/>
      <c r="E2938" s="76"/>
      <c r="F2938" s="76"/>
      <c r="G2938" s="76"/>
      <c r="H2938" s="76"/>
      <c r="I2938" s="76"/>
      <c r="J2938" s="76"/>
      <c r="K2938" s="76"/>
      <c r="L2938" s="76"/>
      <c r="M2938" s="76"/>
      <c r="N2938" s="76"/>
      <c r="O2938" s="76"/>
      <c r="P2938" s="76"/>
      <c r="Q2938" s="76"/>
      <c r="V2938" s="76"/>
      <c r="W2938" s="76"/>
    </row>
    <row r="2939" spans="1:23" x14ac:dyDescent="0.25">
      <c r="A2939" s="76"/>
      <c r="B2939" s="76"/>
      <c r="C2939" s="76"/>
      <c r="D2939" s="76"/>
      <c r="E2939" s="76"/>
      <c r="F2939" s="76"/>
      <c r="G2939" s="76"/>
      <c r="H2939" s="76"/>
      <c r="I2939" s="76"/>
      <c r="J2939" s="76"/>
      <c r="K2939" s="76"/>
      <c r="L2939" s="76"/>
      <c r="M2939" s="76"/>
      <c r="N2939" s="76"/>
      <c r="O2939" s="76"/>
      <c r="P2939" s="76"/>
      <c r="Q2939" s="76"/>
      <c r="V2939" s="76"/>
      <c r="W2939" s="76"/>
    </row>
    <row r="2940" spans="1:23" x14ac:dyDescent="0.25">
      <c r="A2940" s="76"/>
      <c r="B2940" s="76"/>
      <c r="C2940" s="76"/>
      <c r="D2940" s="76"/>
      <c r="E2940" s="76"/>
      <c r="F2940" s="76"/>
      <c r="G2940" s="76"/>
      <c r="H2940" s="76"/>
      <c r="I2940" s="76"/>
      <c r="J2940" s="76"/>
      <c r="K2940" s="76"/>
      <c r="L2940" s="76"/>
      <c r="M2940" s="76"/>
      <c r="N2940" s="76"/>
      <c r="O2940" s="76"/>
      <c r="P2940" s="76"/>
      <c r="Q2940" s="76"/>
      <c r="V2940" s="76"/>
      <c r="W2940" s="76"/>
    </row>
    <row r="2941" spans="1:23" x14ac:dyDescent="0.25">
      <c r="A2941" s="76"/>
      <c r="B2941" s="76"/>
      <c r="C2941" s="76"/>
      <c r="D2941" s="76"/>
      <c r="E2941" s="76"/>
      <c r="F2941" s="76"/>
      <c r="G2941" s="76"/>
      <c r="H2941" s="76"/>
      <c r="I2941" s="76"/>
      <c r="J2941" s="76"/>
      <c r="K2941" s="76"/>
      <c r="L2941" s="76"/>
      <c r="M2941" s="76"/>
      <c r="N2941" s="76"/>
      <c r="O2941" s="76"/>
      <c r="P2941" s="76"/>
      <c r="Q2941" s="76"/>
      <c r="V2941" s="76"/>
      <c r="W2941" s="76"/>
    </row>
    <row r="2942" spans="1:23" x14ac:dyDescent="0.25">
      <c r="A2942" s="76"/>
      <c r="B2942" s="76"/>
      <c r="C2942" s="76"/>
      <c r="D2942" s="76"/>
      <c r="E2942" s="76"/>
      <c r="F2942" s="76"/>
      <c r="G2942" s="76"/>
      <c r="H2942" s="76"/>
      <c r="I2942" s="76"/>
      <c r="J2942" s="76"/>
      <c r="K2942" s="76"/>
      <c r="L2942" s="76"/>
      <c r="M2942" s="76"/>
      <c r="N2942" s="76"/>
      <c r="O2942" s="76"/>
      <c r="P2942" s="76"/>
      <c r="Q2942" s="76"/>
      <c r="V2942" s="76"/>
      <c r="W2942" s="76"/>
    </row>
    <row r="2943" spans="1:23" x14ac:dyDescent="0.25">
      <c r="A2943" s="76"/>
      <c r="B2943" s="76"/>
      <c r="C2943" s="76"/>
      <c r="D2943" s="76"/>
      <c r="E2943" s="76"/>
      <c r="F2943" s="76"/>
      <c r="G2943" s="76"/>
      <c r="H2943" s="76"/>
      <c r="I2943" s="76"/>
      <c r="J2943" s="76"/>
      <c r="K2943" s="76"/>
      <c r="L2943" s="76"/>
      <c r="M2943" s="76"/>
      <c r="N2943" s="76"/>
      <c r="O2943" s="76"/>
      <c r="P2943" s="76"/>
      <c r="Q2943" s="76"/>
      <c r="V2943" s="76"/>
      <c r="W2943" s="76"/>
    </row>
    <row r="2944" spans="1:23" x14ac:dyDescent="0.25">
      <c r="A2944" s="76"/>
      <c r="B2944" s="76"/>
      <c r="C2944" s="76"/>
      <c r="D2944" s="76"/>
      <c r="E2944" s="76"/>
      <c r="F2944" s="76"/>
      <c r="G2944" s="76"/>
      <c r="H2944" s="76"/>
      <c r="I2944" s="76"/>
      <c r="J2944" s="76"/>
      <c r="K2944" s="76"/>
      <c r="L2944" s="76"/>
      <c r="M2944" s="76"/>
      <c r="N2944" s="76"/>
      <c r="O2944" s="76"/>
      <c r="P2944" s="76"/>
      <c r="Q2944" s="76"/>
      <c r="V2944" s="76"/>
      <c r="W2944" s="76"/>
    </row>
    <row r="2945" spans="1:23" x14ac:dyDescent="0.25">
      <c r="A2945" s="76"/>
      <c r="B2945" s="76"/>
      <c r="C2945" s="76"/>
      <c r="D2945" s="76"/>
      <c r="E2945" s="76"/>
      <c r="F2945" s="76"/>
      <c r="G2945" s="76"/>
      <c r="H2945" s="76"/>
      <c r="I2945" s="76"/>
      <c r="J2945" s="76"/>
      <c r="K2945" s="76"/>
      <c r="L2945" s="76"/>
      <c r="M2945" s="76"/>
      <c r="N2945" s="76"/>
      <c r="O2945" s="76"/>
      <c r="P2945" s="76"/>
      <c r="Q2945" s="76"/>
      <c r="V2945" s="76"/>
      <c r="W2945" s="76"/>
    </row>
    <row r="2946" spans="1:23" x14ac:dyDescent="0.25">
      <c r="A2946" s="76"/>
      <c r="B2946" s="76"/>
      <c r="C2946" s="76"/>
      <c r="D2946" s="76"/>
      <c r="E2946" s="76"/>
      <c r="F2946" s="76"/>
      <c r="G2946" s="76"/>
      <c r="H2946" s="76"/>
      <c r="I2946" s="76"/>
      <c r="J2946" s="76"/>
      <c r="K2946" s="76"/>
      <c r="L2946" s="76"/>
      <c r="M2946" s="76"/>
      <c r="N2946" s="76"/>
      <c r="O2946" s="76"/>
      <c r="P2946" s="76"/>
      <c r="Q2946" s="76"/>
      <c r="V2946" s="76"/>
      <c r="W2946" s="76"/>
    </row>
    <row r="2947" spans="1:23" x14ac:dyDescent="0.25">
      <c r="A2947" s="76"/>
      <c r="B2947" s="76"/>
      <c r="C2947" s="76"/>
      <c r="D2947" s="76"/>
      <c r="E2947" s="76"/>
      <c r="F2947" s="76"/>
      <c r="G2947" s="76"/>
      <c r="H2947" s="76"/>
      <c r="I2947" s="76"/>
      <c r="J2947" s="76"/>
      <c r="K2947" s="76"/>
      <c r="L2947" s="76"/>
      <c r="M2947" s="76"/>
      <c r="N2947" s="76"/>
      <c r="O2947" s="76"/>
      <c r="P2947" s="76"/>
      <c r="Q2947" s="76"/>
      <c r="V2947" s="76"/>
      <c r="W2947" s="76"/>
    </row>
    <row r="2948" spans="1:23" x14ac:dyDescent="0.25">
      <c r="A2948" s="76"/>
      <c r="B2948" s="76"/>
      <c r="C2948" s="76"/>
      <c r="D2948" s="76"/>
      <c r="E2948" s="76"/>
      <c r="F2948" s="76"/>
      <c r="G2948" s="76"/>
      <c r="H2948" s="76"/>
      <c r="I2948" s="76"/>
      <c r="J2948" s="76"/>
      <c r="K2948" s="76"/>
      <c r="L2948" s="76"/>
      <c r="M2948" s="76"/>
      <c r="N2948" s="76"/>
      <c r="O2948" s="76"/>
      <c r="P2948" s="76"/>
      <c r="Q2948" s="76"/>
      <c r="V2948" s="76"/>
      <c r="W2948" s="76"/>
    </row>
    <row r="2949" spans="1:23" x14ac:dyDescent="0.25">
      <c r="A2949" s="76"/>
      <c r="B2949" s="76"/>
      <c r="C2949" s="76"/>
      <c r="D2949" s="76"/>
      <c r="E2949" s="76"/>
      <c r="F2949" s="76"/>
      <c r="G2949" s="76"/>
      <c r="H2949" s="76"/>
      <c r="I2949" s="76"/>
      <c r="J2949" s="76"/>
      <c r="K2949" s="76"/>
      <c r="L2949" s="76"/>
      <c r="M2949" s="76"/>
      <c r="N2949" s="76"/>
      <c r="O2949" s="76"/>
      <c r="P2949" s="76"/>
      <c r="Q2949" s="76"/>
      <c r="V2949" s="76"/>
      <c r="W2949" s="76"/>
    </row>
    <row r="2950" spans="1:23" x14ac:dyDescent="0.25">
      <c r="A2950" s="76"/>
      <c r="B2950" s="76"/>
      <c r="C2950" s="76"/>
      <c r="D2950" s="76"/>
      <c r="E2950" s="76"/>
      <c r="F2950" s="76"/>
      <c r="G2950" s="76"/>
      <c r="H2950" s="76"/>
      <c r="I2950" s="76"/>
      <c r="J2950" s="76"/>
      <c r="K2950" s="76"/>
      <c r="L2950" s="76"/>
      <c r="M2950" s="76"/>
      <c r="N2950" s="76"/>
      <c r="O2950" s="76"/>
      <c r="P2950" s="76"/>
      <c r="Q2950" s="76"/>
      <c r="V2950" s="76"/>
      <c r="W2950" s="76"/>
    </row>
    <row r="2951" spans="1:23" x14ac:dyDescent="0.25">
      <c r="A2951" s="76"/>
      <c r="B2951" s="76"/>
      <c r="C2951" s="76"/>
      <c r="D2951" s="76"/>
      <c r="E2951" s="76"/>
      <c r="F2951" s="76"/>
      <c r="G2951" s="76"/>
      <c r="H2951" s="76"/>
      <c r="I2951" s="76"/>
      <c r="J2951" s="76"/>
      <c r="K2951" s="76"/>
      <c r="L2951" s="76"/>
      <c r="M2951" s="76"/>
      <c r="N2951" s="76"/>
      <c r="O2951" s="76"/>
      <c r="P2951" s="76"/>
      <c r="Q2951" s="76"/>
      <c r="V2951" s="76"/>
      <c r="W2951" s="76"/>
    </row>
    <row r="2952" spans="1:23" x14ac:dyDescent="0.25">
      <c r="A2952" s="76"/>
      <c r="B2952" s="76"/>
      <c r="C2952" s="76"/>
      <c r="D2952" s="76"/>
      <c r="E2952" s="76"/>
      <c r="F2952" s="76"/>
      <c r="G2952" s="76"/>
      <c r="H2952" s="76"/>
      <c r="I2952" s="76"/>
      <c r="J2952" s="76"/>
      <c r="K2952" s="76"/>
      <c r="L2952" s="76"/>
      <c r="M2952" s="76"/>
      <c r="N2952" s="76"/>
      <c r="O2952" s="76"/>
      <c r="P2952" s="76"/>
      <c r="Q2952" s="76"/>
      <c r="V2952" s="76"/>
      <c r="W2952" s="76"/>
    </row>
    <row r="2953" spans="1:23" x14ac:dyDescent="0.25">
      <c r="A2953" s="76"/>
      <c r="B2953" s="76"/>
      <c r="C2953" s="76"/>
      <c r="D2953" s="76"/>
      <c r="E2953" s="76"/>
      <c r="F2953" s="76"/>
      <c r="G2953" s="76"/>
      <c r="H2953" s="76"/>
      <c r="I2953" s="76"/>
      <c r="J2953" s="76"/>
      <c r="K2953" s="76"/>
      <c r="L2953" s="76"/>
      <c r="M2953" s="76"/>
      <c r="N2953" s="76"/>
      <c r="O2953" s="76"/>
      <c r="P2953" s="76"/>
      <c r="Q2953" s="76"/>
      <c r="V2953" s="76"/>
      <c r="W2953" s="76"/>
    </row>
    <row r="2954" spans="1:23" x14ac:dyDescent="0.25">
      <c r="A2954" s="76"/>
      <c r="B2954" s="76"/>
      <c r="C2954" s="76"/>
      <c r="D2954" s="76"/>
      <c r="E2954" s="76"/>
      <c r="F2954" s="76"/>
      <c r="G2954" s="76"/>
      <c r="H2954" s="76"/>
      <c r="I2954" s="76"/>
      <c r="J2954" s="76"/>
      <c r="K2954" s="76"/>
      <c r="L2954" s="76"/>
      <c r="M2954" s="76"/>
      <c r="N2954" s="76"/>
      <c r="O2954" s="76"/>
      <c r="P2954" s="76"/>
      <c r="Q2954" s="76"/>
      <c r="V2954" s="76"/>
      <c r="W2954" s="76"/>
    </row>
    <row r="2955" spans="1:23" x14ac:dyDescent="0.25">
      <c r="A2955" s="76"/>
      <c r="B2955" s="76"/>
      <c r="C2955" s="76"/>
      <c r="D2955" s="76"/>
      <c r="E2955" s="76"/>
      <c r="F2955" s="76"/>
      <c r="G2955" s="76"/>
      <c r="H2955" s="76"/>
      <c r="I2955" s="76"/>
      <c r="J2955" s="76"/>
      <c r="K2955" s="76"/>
      <c r="L2955" s="76"/>
      <c r="M2955" s="76"/>
      <c r="N2955" s="76"/>
      <c r="O2955" s="76"/>
      <c r="P2955" s="76"/>
      <c r="Q2955" s="76"/>
      <c r="V2955" s="76"/>
      <c r="W2955" s="76"/>
    </row>
    <row r="2956" spans="1:23" x14ac:dyDescent="0.25">
      <c r="A2956" s="76"/>
      <c r="B2956" s="76"/>
      <c r="C2956" s="76"/>
      <c r="D2956" s="76"/>
      <c r="E2956" s="76"/>
      <c r="F2956" s="76"/>
      <c r="G2956" s="76"/>
      <c r="H2956" s="76"/>
      <c r="I2956" s="76"/>
      <c r="J2956" s="76"/>
      <c r="K2956" s="76"/>
      <c r="L2956" s="76"/>
      <c r="M2956" s="76"/>
      <c r="N2956" s="76"/>
      <c r="O2956" s="76"/>
      <c r="P2956" s="76"/>
      <c r="Q2956" s="76"/>
      <c r="V2956" s="76"/>
      <c r="W2956" s="76"/>
    </row>
    <row r="2957" spans="1:23" x14ac:dyDescent="0.25">
      <c r="A2957" s="76"/>
      <c r="B2957" s="76"/>
      <c r="C2957" s="76"/>
      <c r="D2957" s="76"/>
      <c r="E2957" s="76"/>
      <c r="F2957" s="76"/>
      <c r="G2957" s="76"/>
      <c r="H2957" s="76"/>
      <c r="I2957" s="76"/>
      <c r="J2957" s="76"/>
      <c r="K2957" s="76"/>
      <c r="L2957" s="76"/>
      <c r="M2957" s="76"/>
      <c r="N2957" s="76"/>
      <c r="O2957" s="76"/>
      <c r="P2957" s="76"/>
      <c r="Q2957" s="76"/>
      <c r="V2957" s="76"/>
      <c r="W2957" s="76"/>
    </row>
    <row r="2958" spans="1:23" x14ac:dyDescent="0.25">
      <c r="A2958" s="76"/>
      <c r="B2958" s="76"/>
      <c r="C2958" s="76"/>
      <c r="D2958" s="76"/>
      <c r="E2958" s="76"/>
      <c r="F2958" s="76"/>
      <c r="G2958" s="76"/>
      <c r="H2958" s="76"/>
      <c r="I2958" s="76"/>
      <c r="J2958" s="76"/>
      <c r="K2958" s="76"/>
      <c r="L2958" s="76"/>
      <c r="M2958" s="76"/>
      <c r="N2958" s="76"/>
      <c r="O2958" s="76"/>
      <c r="P2958" s="76"/>
      <c r="Q2958" s="76"/>
      <c r="V2958" s="76"/>
      <c r="W2958" s="76"/>
    </row>
    <row r="2959" spans="1:23" x14ac:dyDescent="0.25">
      <c r="A2959" s="76"/>
      <c r="B2959" s="76"/>
      <c r="C2959" s="76"/>
      <c r="D2959" s="76"/>
      <c r="E2959" s="76"/>
      <c r="F2959" s="76"/>
      <c r="G2959" s="76"/>
      <c r="H2959" s="76"/>
      <c r="I2959" s="76"/>
      <c r="J2959" s="76"/>
      <c r="K2959" s="76"/>
      <c r="L2959" s="76"/>
      <c r="M2959" s="76"/>
      <c r="N2959" s="76"/>
      <c r="O2959" s="76"/>
      <c r="P2959" s="76"/>
      <c r="Q2959" s="76"/>
      <c r="V2959" s="76"/>
      <c r="W2959" s="76"/>
    </row>
    <row r="2960" spans="1:23" x14ac:dyDescent="0.25">
      <c r="A2960" s="76"/>
      <c r="B2960" s="76"/>
      <c r="C2960" s="76"/>
      <c r="D2960" s="76"/>
      <c r="E2960" s="76"/>
      <c r="F2960" s="76"/>
      <c r="G2960" s="76"/>
      <c r="H2960" s="76"/>
      <c r="I2960" s="76"/>
      <c r="J2960" s="76"/>
      <c r="K2960" s="76"/>
      <c r="L2960" s="76"/>
      <c r="M2960" s="76"/>
      <c r="N2960" s="76"/>
      <c r="O2960" s="76"/>
      <c r="P2960" s="76"/>
      <c r="Q2960" s="76"/>
      <c r="V2960" s="76"/>
      <c r="W2960" s="76"/>
    </row>
    <row r="2961" spans="1:23" x14ac:dyDescent="0.25">
      <c r="A2961" s="76"/>
      <c r="B2961" s="76"/>
      <c r="C2961" s="76"/>
      <c r="D2961" s="76"/>
      <c r="E2961" s="76"/>
      <c r="F2961" s="76"/>
      <c r="G2961" s="76"/>
      <c r="H2961" s="76"/>
      <c r="I2961" s="76"/>
      <c r="J2961" s="76"/>
      <c r="K2961" s="76"/>
      <c r="L2961" s="76"/>
      <c r="M2961" s="76"/>
      <c r="N2961" s="76"/>
      <c r="O2961" s="76"/>
      <c r="P2961" s="76"/>
      <c r="Q2961" s="76"/>
      <c r="V2961" s="76"/>
      <c r="W2961" s="76"/>
    </row>
    <row r="2962" spans="1:23" x14ac:dyDescent="0.25">
      <c r="A2962" s="76"/>
      <c r="B2962" s="76"/>
      <c r="C2962" s="76"/>
      <c r="D2962" s="76"/>
      <c r="E2962" s="76"/>
      <c r="F2962" s="76"/>
      <c r="G2962" s="76"/>
      <c r="H2962" s="76"/>
      <c r="I2962" s="76"/>
      <c r="J2962" s="76"/>
      <c r="K2962" s="76"/>
      <c r="L2962" s="76"/>
      <c r="M2962" s="76"/>
      <c r="N2962" s="76"/>
      <c r="O2962" s="76"/>
      <c r="P2962" s="76"/>
      <c r="Q2962" s="76"/>
      <c r="V2962" s="76"/>
      <c r="W2962" s="76"/>
    </row>
    <row r="2963" spans="1:23" x14ac:dyDescent="0.25">
      <c r="A2963" s="76"/>
      <c r="B2963" s="76"/>
      <c r="C2963" s="76"/>
      <c r="D2963" s="76"/>
      <c r="E2963" s="76"/>
      <c r="F2963" s="76"/>
      <c r="G2963" s="76"/>
      <c r="H2963" s="76"/>
      <c r="I2963" s="76"/>
      <c r="J2963" s="76"/>
      <c r="K2963" s="76"/>
      <c r="L2963" s="76"/>
      <c r="M2963" s="76"/>
      <c r="N2963" s="76"/>
      <c r="O2963" s="76"/>
      <c r="P2963" s="76"/>
      <c r="Q2963" s="76"/>
      <c r="V2963" s="76"/>
      <c r="W2963" s="76"/>
    </row>
    <row r="2964" spans="1:23" x14ac:dyDescent="0.25">
      <c r="A2964" s="76"/>
      <c r="B2964" s="76"/>
      <c r="C2964" s="76"/>
      <c r="D2964" s="76"/>
      <c r="E2964" s="76"/>
      <c r="F2964" s="76"/>
      <c r="G2964" s="76"/>
      <c r="H2964" s="76"/>
      <c r="I2964" s="76"/>
      <c r="J2964" s="76"/>
      <c r="K2964" s="76"/>
      <c r="L2964" s="76"/>
      <c r="M2964" s="76"/>
      <c r="N2964" s="76"/>
      <c r="O2964" s="76"/>
      <c r="P2964" s="76"/>
      <c r="Q2964" s="76"/>
      <c r="V2964" s="76"/>
      <c r="W2964" s="76"/>
    </row>
    <row r="2965" spans="1:23" x14ac:dyDescent="0.25">
      <c r="A2965" s="76"/>
      <c r="B2965" s="76"/>
      <c r="C2965" s="76"/>
      <c r="D2965" s="76"/>
      <c r="E2965" s="76"/>
      <c r="F2965" s="76"/>
      <c r="G2965" s="76"/>
      <c r="H2965" s="76"/>
      <c r="I2965" s="76"/>
      <c r="J2965" s="76"/>
      <c r="K2965" s="76"/>
      <c r="L2965" s="76"/>
      <c r="M2965" s="76"/>
      <c r="N2965" s="76"/>
      <c r="O2965" s="76"/>
      <c r="P2965" s="76"/>
      <c r="Q2965" s="76"/>
      <c r="V2965" s="76"/>
      <c r="W2965" s="76"/>
    </row>
    <row r="2966" spans="1:23" x14ac:dyDescent="0.25">
      <c r="A2966" s="76"/>
      <c r="B2966" s="76"/>
      <c r="C2966" s="76"/>
      <c r="D2966" s="76"/>
      <c r="E2966" s="76"/>
      <c r="F2966" s="76"/>
      <c r="G2966" s="76"/>
      <c r="H2966" s="76"/>
      <c r="I2966" s="76"/>
      <c r="J2966" s="76"/>
      <c r="K2966" s="76"/>
      <c r="L2966" s="76"/>
      <c r="M2966" s="76"/>
      <c r="N2966" s="76"/>
      <c r="O2966" s="76"/>
      <c r="P2966" s="76"/>
      <c r="Q2966" s="76"/>
      <c r="V2966" s="76"/>
      <c r="W2966" s="76"/>
    </row>
    <row r="2967" spans="1:23" x14ac:dyDescent="0.25">
      <c r="A2967" s="76"/>
      <c r="B2967" s="76"/>
      <c r="C2967" s="76"/>
      <c r="D2967" s="76"/>
      <c r="E2967" s="76"/>
      <c r="F2967" s="76"/>
      <c r="G2967" s="76"/>
      <c r="H2967" s="76"/>
      <c r="I2967" s="76"/>
      <c r="J2967" s="76"/>
      <c r="K2967" s="76"/>
      <c r="L2967" s="76"/>
      <c r="M2967" s="76"/>
      <c r="N2967" s="76"/>
      <c r="O2967" s="76"/>
      <c r="P2967" s="76"/>
      <c r="Q2967" s="76"/>
      <c r="V2967" s="76"/>
      <c r="W2967" s="76"/>
    </row>
    <row r="2968" spans="1:23" x14ac:dyDescent="0.25">
      <c r="A2968" s="76"/>
      <c r="B2968" s="76"/>
      <c r="C2968" s="76"/>
      <c r="D2968" s="76"/>
      <c r="E2968" s="76"/>
      <c r="F2968" s="76"/>
      <c r="G2968" s="76"/>
      <c r="H2968" s="76"/>
      <c r="I2968" s="76"/>
      <c r="J2968" s="76"/>
      <c r="K2968" s="76"/>
      <c r="L2968" s="76"/>
      <c r="M2968" s="76"/>
      <c r="N2968" s="76"/>
      <c r="O2968" s="76"/>
      <c r="P2968" s="76"/>
      <c r="Q2968" s="76"/>
      <c r="V2968" s="76"/>
      <c r="W2968" s="76"/>
    </row>
    <row r="2969" spans="1:23" x14ac:dyDescent="0.25">
      <c r="A2969" s="76"/>
      <c r="B2969" s="76"/>
      <c r="C2969" s="76"/>
      <c r="D2969" s="76"/>
      <c r="E2969" s="76"/>
      <c r="F2969" s="76"/>
      <c r="G2969" s="76"/>
      <c r="H2969" s="76"/>
      <c r="I2969" s="76"/>
      <c r="J2969" s="76"/>
      <c r="K2969" s="76"/>
      <c r="L2969" s="76"/>
      <c r="M2969" s="76"/>
      <c r="N2969" s="76"/>
      <c r="O2969" s="76"/>
      <c r="P2969" s="76"/>
      <c r="Q2969" s="76"/>
      <c r="V2969" s="76"/>
      <c r="W2969" s="76"/>
    </row>
    <row r="2970" spans="1:23" x14ac:dyDescent="0.25">
      <c r="A2970" s="76"/>
      <c r="B2970" s="76"/>
      <c r="C2970" s="76"/>
      <c r="D2970" s="76"/>
      <c r="E2970" s="76"/>
      <c r="F2970" s="76"/>
      <c r="G2970" s="76"/>
      <c r="H2970" s="76"/>
      <c r="I2970" s="76"/>
      <c r="J2970" s="76"/>
      <c r="K2970" s="76"/>
      <c r="L2970" s="76"/>
      <c r="M2970" s="76"/>
      <c r="N2970" s="76"/>
      <c r="O2970" s="76"/>
      <c r="P2970" s="76"/>
      <c r="Q2970" s="76"/>
      <c r="V2970" s="76"/>
      <c r="W2970" s="76"/>
    </row>
    <row r="2971" spans="1:23" x14ac:dyDescent="0.25">
      <c r="A2971" s="76"/>
      <c r="B2971" s="76"/>
      <c r="C2971" s="76"/>
      <c r="D2971" s="76"/>
      <c r="E2971" s="76"/>
      <c r="F2971" s="76"/>
      <c r="G2971" s="76"/>
      <c r="H2971" s="76"/>
      <c r="I2971" s="76"/>
      <c r="J2971" s="76"/>
      <c r="K2971" s="76"/>
      <c r="L2971" s="76"/>
      <c r="M2971" s="76"/>
      <c r="N2971" s="76"/>
      <c r="O2971" s="76"/>
      <c r="P2971" s="76"/>
      <c r="Q2971" s="76"/>
      <c r="V2971" s="76"/>
      <c r="W2971" s="76"/>
    </row>
    <row r="2972" spans="1:23" x14ac:dyDescent="0.25">
      <c r="A2972" s="76"/>
      <c r="B2972" s="76"/>
      <c r="C2972" s="76"/>
      <c r="D2972" s="76"/>
      <c r="E2972" s="76"/>
      <c r="F2972" s="76"/>
      <c r="G2972" s="76"/>
      <c r="H2972" s="76"/>
      <c r="I2972" s="76"/>
      <c r="J2972" s="76"/>
      <c r="K2972" s="76"/>
      <c r="L2972" s="76"/>
      <c r="M2972" s="76"/>
      <c r="N2972" s="76"/>
      <c r="O2972" s="76"/>
      <c r="P2972" s="76"/>
      <c r="Q2972" s="76"/>
      <c r="V2972" s="76"/>
      <c r="W2972" s="76"/>
    </row>
    <row r="2973" spans="1:23" x14ac:dyDescent="0.25">
      <c r="A2973" s="76"/>
      <c r="B2973" s="76"/>
      <c r="C2973" s="76"/>
      <c r="D2973" s="76"/>
      <c r="E2973" s="76"/>
      <c r="F2973" s="76"/>
      <c r="G2973" s="76"/>
      <c r="H2973" s="76"/>
      <c r="I2973" s="76"/>
      <c r="J2973" s="76"/>
      <c r="K2973" s="76"/>
      <c r="L2973" s="76"/>
      <c r="M2973" s="76"/>
      <c r="N2973" s="76"/>
      <c r="O2973" s="76"/>
      <c r="P2973" s="76"/>
      <c r="Q2973" s="76"/>
      <c r="V2973" s="76"/>
      <c r="W2973" s="76"/>
    </row>
    <row r="2974" spans="1:23" x14ac:dyDescent="0.25">
      <c r="A2974" s="76"/>
      <c r="B2974" s="76"/>
      <c r="C2974" s="76"/>
      <c r="D2974" s="76"/>
      <c r="E2974" s="76"/>
      <c r="F2974" s="76"/>
      <c r="G2974" s="76"/>
      <c r="H2974" s="76"/>
      <c r="I2974" s="76"/>
      <c r="J2974" s="76"/>
      <c r="K2974" s="76"/>
      <c r="L2974" s="76"/>
      <c r="M2974" s="76"/>
      <c r="N2974" s="76"/>
      <c r="O2974" s="76"/>
      <c r="P2974" s="76"/>
      <c r="Q2974" s="76"/>
      <c r="V2974" s="76"/>
      <c r="W2974" s="76"/>
    </row>
    <row r="2975" spans="1:23" x14ac:dyDescent="0.25">
      <c r="A2975" s="76"/>
      <c r="B2975" s="76"/>
      <c r="C2975" s="76"/>
      <c r="D2975" s="76"/>
      <c r="E2975" s="76"/>
      <c r="F2975" s="76"/>
      <c r="G2975" s="76"/>
      <c r="H2975" s="76"/>
      <c r="I2975" s="76"/>
      <c r="J2975" s="76"/>
      <c r="K2975" s="76"/>
      <c r="L2975" s="76"/>
      <c r="M2975" s="76"/>
      <c r="N2975" s="76"/>
      <c r="O2975" s="76"/>
      <c r="P2975" s="76"/>
      <c r="Q2975" s="76"/>
      <c r="V2975" s="76"/>
      <c r="W2975" s="76"/>
    </row>
    <row r="2976" spans="1:23" x14ac:dyDescent="0.25">
      <c r="A2976" s="76"/>
      <c r="B2976" s="76"/>
      <c r="C2976" s="76"/>
      <c r="D2976" s="76"/>
      <c r="E2976" s="76"/>
      <c r="F2976" s="76"/>
      <c r="G2976" s="76"/>
      <c r="H2976" s="76"/>
      <c r="I2976" s="76"/>
      <c r="J2976" s="76"/>
      <c r="K2976" s="76"/>
      <c r="L2976" s="76"/>
      <c r="M2976" s="76"/>
      <c r="N2976" s="76"/>
      <c r="O2976" s="76"/>
      <c r="P2976" s="76"/>
      <c r="Q2976" s="76"/>
      <c r="V2976" s="76"/>
      <c r="W2976" s="76"/>
    </row>
    <row r="2977" spans="1:23" x14ac:dyDescent="0.25">
      <c r="A2977" s="76"/>
      <c r="B2977" s="76"/>
      <c r="C2977" s="76"/>
      <c r="D2977" s="76"/>
      <c r="E2977" s="76"/>
      <c r="F2977" s="76"/>
      <c r="G2977" s="76"/>
      <c r="H2977" s="76"/>
      <c r="I2977" s="76"/>
      <c r="J2977" s="76"/>
      <c r="K2977" s="76"/>
      <c r="L2977" s="76"/>
      <c r="M2977" s="76"/>
      <c r="N2977" s="76"/>
      <c r="O2977" s="76"/>
      <c r="P2977" s="76"/>
      <c r="Q2977" s="76"/>
      <c r="V2977" s="76"/>
      <c r="W2977" s="76"/>
    </row>
    <row r="2978" spans="1:23" x14ac:dyDescent="0.25">
      <c r="A2978" s="76"/>
      <c r="B2978" s="76"/>
      <c r="C2978" s="76"/>
      <c r="D2978" s="76"/>
      <c r="E2978" s="76"/>
      <c r="F2978" s="76"/>
      <c r="G2978" s="76"/>
      <c r="H2978" s="76"/>
      <c r="I2978" s="76"/>
      <c r="J2978" s="76"/>
      <c r="K2978" s="76"/>
      <c r="L2978" s="76"/>
      <c r="M2978" s="76"/>
      <c r="N2978" s="76"/>
      <c r="O2978" s="76"/>
      <c r="P2978" s="76"/>
      <c r="Q2978" s="76"/>
      <c r="V2978" s="76"/>
      <c r="W2978" s="76"/>
    </row>
    <row r="2979" spans="1:23" x14ac:dyDescent="0.25">
      <c r="A2979" s="76"/>
      <c r="B2979" s="76"/>
      <c r="C2979" s="76"/>
      <c r="D2979" s="76"/>
      <c r="E2979" s="76"/>
      <c r="F2979" s="76"/>
      <c r="G2979" s="76"/>
      <c r="H2979" s="76"/>
      <c r="I2979" s="76"/>
      <c r="J2979" s="76"/>
      <c r="K2979" s="76"/>
      <c r="L2979" s="76"/>
      <c r="M2979" s="76"/>
      <c r="N2979" s="76"/>
      <c r="O2979" s="76"/>
      <c r="P2979" s="76"/>
      <c r="Q2979" s="76"/>
      <c r="V2979" s="76"/>
      <c r="W2979" s="76"/>
    </row>
    <row r="2980" spans="1:23" x14ac:dyDescent="0.25">
      <c r="A2980" s="76"/>
      <c r="B2980" s="76"/>
      <c r="C2980" s="76"/>
      <c r="D2980" s="76"/>
      <c r="E2980" s="76"/>
      <c r="F2980" s="76"/>
      <c r="G2980" s="76"/>
      <c r="H2980" s="76"/>
      <c r="I2980" s="76"/>
      <c r="J2980" s="76"/>
      <c r="K2980" s="76"/>
      <c r="L2980" s="76"/>
      <c r="M2980" s="76"/>
      <c r="N2980" s="76"/>
      <c r="O2980" s="76"/>
      <c r="P2980" s="76"/>
      <c r="Q2980" s="76"/>
      <c r="V2980" s="76"/>
      <c r="W2980" s="76"/>
    </row>
    <row r="2981" spans="1:23" x14ac:dyDescent="0.25">
      <c r="A2981" s="76"/>
      <c r="B2981" s="76"/>
      <c r="C2981" s="76"/>
      <c r="D2981" s="76"/>
      <c r="E2981" s="76"/>
      <c r="F2981" s="76"/>
      <c r="G2981" s="76"/>
      <c r="H2981" s="76"/>
      <c r="I2981" s="76"/>
      <c r="J2981" s="76"/>
      <c r="K2981" s="76"/>
      <c r="L2981" s="76"/>
      <c r="M2981" s="76"/>
      <c r="N2981" s="76"/>
      <c r="O2981" s="76"/>
      <c r="P2981" s="76"/>
      <c r="Q2981" s="76"/>
      <c r="V2981" s="76"/>
      <c r="W2981" s="76"/>
    </row>
    <row r="2982" spans="1:23" x14ac:dyDescent="0.25">
      <c r="A2982" s="76"/>
      <c r="B2982" s="76"/>
      <c r="C2982" s="76"/>
      <c r="D2982" s="76"/>
      <c r="E2982" s="76"/>
      <c r="F2982" s="76"/>
      <c r="G2982" s="76"/>
      <c r="H2982" s="76"/>
      <c r="I2982" s="76"/>
      <c r="J2982" s="76"/>
      <c r="K2982" s="76"/>
      <c r="L2982" s="76"/>
      <c r="M2982" s="76"/>
      <c r="N2982" s="76"/>
      <c r="O2982" s="76"/>
      <c r="P2982" s="76"/>
      <c r="Q2982" s="76"/>
      <c r="V2982" s="76"/>
      <c r="W2982" s="76"/>
    </row>
    <row r="2983" spans="1:23" x14ac:dyDescent="0.25">
      <c r="A2983" s="76"/>
      <c r="B2983" s="76"/>
      <c r="C2983" s="76"/>
      <c r="D2983" s="76"/>
      <c r="E2983" s="76"/>
      <c r="F2983" s="76"/>
      <c r="G2983" s="76"/>
      <c r="H2983" s="76"/>
      <c r="I2983" s="76"/>
      <c r="J2983" s="76"/>
      <c r="K2983" s="76"/>
      <c r="L2983" s="76"/>
      <c r="M2983" s="76"/>
      <c r="N2983" s="76"/>
      <c r="O2983" s="76"/>
      <c r="P2983" s="76"/>
      <c r="Q2983" s="76"/>
      <c r="V2983" s="76"/>
      <c r="W2983" s="76"/>
    </row>
    <row r="2984" spans="1:23" x14ac:dyDescent="0.25">
      <c r="A2984" s="76"/>
      <c r="B2984" s="76"/>
      <c r="C2984" s="76"/>
      <c r="D2984" s="76"/>
      <c r="E2984" s="76"/>
      <c r="F2984" s="76"/>
      <c r="G2984" s="76"/>
      <c r="H2984" s="76"/>
      <c r="I2984" s="76"/>
      <c r="J2984" s="76"/>
      <c r="K2984" s="76"/>
      <c r="L2984" s="76"/>
      <c r="M2984" s="76"/>
      <c r="N2984" s="76"/>
      <c r="O2984" s="76"/>
      <c r="P2984" s="76"/>
      <c r="Q2984" s="76"/>
      <c r="V2984" s="76"/>
      <c r="W2984" s="76"/>
    </row>
    <row r="2985" spans="1:23" x14ac:dyDescent="0.25">
      <c r="A2985" s="76"/>
      <c r="B2985" s="76"/>
      <c r="C2985" s="76"/>
      <c r="D2985" s="76"/>
      <c r="E2985" s="76"/>
      <c r="F2985" s="76"/>
      <c r="G2985" s="76"/>
      <c r="H2985" s="76"/>
      <c r="I2985" s="76"/>
      <c r="J2985" s="76"/>
      <c r="K2985" s="76"/>
      <c r="L2985" s="76"/>
      <c r="M2985" s="76"/>
      <c r="N2985" s="76"/>
      <c r="O2985" s="76"/>
      <c r="P2985" s="76"/>
      <c r="Q2985" s="76"/>
      <c r="V2985" s="76"/>
      <c r="W2985" s="76"/>
    </row>
    <row r="2986" spans="1:23" x14ac:dyDescent="0.25">
      <c r="A2986" s="76"/>
      <c r="B2986" s="76"/>
      <c r="C2986" s="76"/>
      <c r="D2986" s="76"/>
      <c r="E2986" s="76"/>
      <c r="F2986" s="76"/>
      <c r="G2986" s="76"/>
      <c r="H2986" s="76"/>
      <c r="I2986" s="76"/>
      <c r="J2986" s="76"/>
      <c r="K2986" s="76"/>
      <c r="L2986" s="76"/>
      <c r="M2986" s="76"/>
      <c r="N2986" s="76"/>
      <c r="O2986" s="76"/>
      <c r="P2986" s="76"/>
      <c r="Q2986" s="76"/>
      <c r="V2986" s="76"/>
      <c r="W2986" s="76"/>
    </row>
    <row r="2987" spans="1:23" x14ac:dyDescent="0.25">
      <c r="A2987" s="76"/>
      <c r="B2987" s="76"/>
      <c r="C2987" s="76"/>
      <c r="D2987" s="76"/>
      <c r="E2987" s="76"/>
      <c r="F2987" s="76"/>
      <c r="G2987" s="76"/>
      <c r="H2987" s="76"/>
      <c r="I2987" s="76"/>
      <c r="J2987" s="76"/>
      <c r="K2987" s="76"/>
      <c r="L2987" s="76"/>
      <c r="M2987" s="76"/>
      <c r="N2987" s="76"/>
      <c r="O2987" s="76"/>
      <c r="P2987" s="76"/>
      <c r="Q2987" s="76"/>
      <c r="V2987" s="76"/>
      <c r="W2987" s="76"/>
    </row>
    <row r="2988" spans="1:23" x14ac:dyDescent="0.25">
      <c r="A2988" s="76"/>
      <c r="B2988" s="76"/>
      <c r="C2988" s="76"/>
      <c r="D2988" s="76"/>
      <c r="E2988" s="76"/>
      <c r="F2988" s="76"/>
      <c r="G2988" s="76"/>
      <c r="H2988" s="76"/>
      <c r="I2988" s="76"/>
      <c r="J2988" s="76"/>
      <c r="K2988" s="76"/>
      <c r="L2988" s="76"/>
      <c r="M2988" s="76"/>
      <c r="N2988" s="76"/>
      <c r="O2988" s="76"/>
      <c r="P2988" s="76"/>
      <c r="Q2988" s="76"/>
      <c r="V2988" s="76"/>
      <c r="W2988" s="76"/>
    </row>
    <row r="2989" spans="1:23" x14ac:dyDescent="0.25">
      <c r="A2989" s="76"/>
      <c r="B2989" s="76"/>
      <c r="C2989" s="76"/>
      <c r="D2989" s="76"/>
      <c r="E2989" s="76"/>
      <c r="F2989" s="76"/>
      <c r="G2989" s="76"/>
      <c r="H2989" s="76"/>
      <c r="I2989" s="76"/>
      <c r="J2989" s="76"/>
      <c r="K2989" s="76"/>
      <c r="L2989" s="76"/>
      <c r="M2989" s="76"/>
      <c r="N2989" s="76"/>
      <c r="O2989" s="76"/>
      <c r="P2989" s="76"/>
      <c r="Q2989" s="76"/>
      <c r="V2989" s="76"/>
      <c r="W2989" s="76"/>
    </row>
    <row r="2990" spans="1:23" x14ac:dyDescent="0.25">
      <c r="A2990" s="76"/>
      <c r="B2990" s="76"/>
      <c r="C2990" s="76"/>
      <c r="D2990" s="76"/>
      <c r="E2990" s="76"/>
      <c r="F2990" s="76"/>
      <c r="G2990" s="76"/>
      <c r="H2990" s="76"/>
      <c r="I2990" s="76"/>
      <c r="J2990" s="76"/>
      <c r="K2990" s="76"/>
      <c r="L2990" s="76"/>
      <c r="M2990" s="76"/>
      <c r="N2990" s="76"/>
      <c r="O2990" s="76"/>
      <c r="P2990" s="76"/>
      <c r="Q2990" s="76"/>
      <c r="V2990" s="76"/>
      <c r="W2990" s="76"/>
    </row>
    <row r="2991" spans="1:23" x14ac:dyDescent="0.25">
      <c r="A2991" s="76"/>
      <c r="B2991" s="76"/>
      <c r="C2991" s="76"/>
      <c r="D2991" s="76"/>
      <c r="E2991" s="76"/>
      <c r="F2991" s="76"/>
      <c r="G2991" s="76"/>
      <c r="H2991" s="76"/>
      <c r="I2991" s="76"/>
      <c r="J2991" s="76"/>
      <c r="K2991" s="76"/>
      <c r="L2991" s="76"/>
      <c r="M2991" s="76"/>
      <c r="N2991" s="76"/>
      <c r="O2991" s="76"/>
      <c r="P2991" s="76"/>
      <c r="Q2991" s="76"/>
      <c r="V2991" s="76"/>
      <c r="W2991" s="76"/>
    </row>
    <row r="2992" spans="1:23" x14ac:dyDescent="0.25">
      <c r="A2992" s="76"/>
      <c r="B2992" s="76"/>
      <c r="C2992" s="76"/>
      <c r="D2992" s="76"/>
      <c r="E2992" s="76"/>
      <c r="F2992" s="76"/>
      <c r="G2992" s="76"/>
      <c r="H2992" s="76"/>
      <c r="I2992" s="76"/>
      <c r="J2992" s="76"/>
      <c r="K2992" s="76"/>
      <c r="L2992" s="76"/>
      <c r="M2992" s="76"/>
      <c r="N2992" s="76"/>
      <c r="O2992" s="76"/>
      <c r="P2992" s="76"/>
      <c r="Q2992" s="76"/>
      <c r="V2992" s="76"/>
      <c r="W2992" s="76"/>
    </row>
    <row r="2993" spans="1:23" x14ac:dyDescent="0.25">
      <c r="A2993" s="76"/>
      <c r="B2993" s="76"/>
      <c r="C2993" s="76"/>
      <c r="D2993" s="76"/>
      <c r="E2993" s="76"/>
      <c r="F2993" s="76"/>
      <c r="G2993" s="76"/>
      <c r="H2993" s="76"/>
      <c r="I2993" s="76"/>
      <c r="J2993" s="76"/>
      <c r="K2993" s="76"/>
      <c r="L2993" s="76"/>
      <c r="M2993" s="76"/>
      <c r="N2993" s="76"/>
      <c r="O2993" s="76"/>
      <c r="P2993" s="76"/>
      <c r="Q2993" s="76"/>
      <c r="V2993" s="76"/>
      <c r="W2993" s="76"/>
    </row>
    <row r="2994" spans="1:23" x14ac:dyDescent="0.25">
      <c r="A2994" s="76"/>
      <c r="B2994" s="76"/>
      <c r="C2994" s="76"/>
      <c r="D2994" s="76"/>
      <c r="E2994" s="76"/>
      <c r="F2994" s="76"/>
      <c r="G2994" s="76"/>
      <c r="H2994" s="76"/>
      <c r="I2994" s="76"/>
      <c r="J2994" s="76"/>
      <c r="K2994" s="76"/>
      <c r="L2994" s="76"/>
      <c r="M2994" s="76"/>
      <c r="N2994" s="76"/>
      <c r="O2994" s="76"/>
      <c r="P2994" s="76"/>
      <c r="Q2994" s="76"/>
      <c r="V2994" s="76"/>
      <c r="W2994" s="76"/>
    </row>
    <row r="2995" spans="1:23" x14ac:dyDescent="0.25">
      <c r="A2995" s="76"/>
      <c r="B2995" s="76"/>
      <c r="C2995" s="76"/>
      <c r="D2995" s="76"/>
      <c r="E2995" s="76"/>
      <c r="F2995" s="76"/>
      <c r="G2995" s="76"/>
      <c r="H2995" s="76"/>
      <c r="I2995" s="76"/>
      <c r="J2995" s="76"/>
      <c r="K2995" s="76"/>
      <c r="L2995" s="76"/>
      <c r="M2995" s="76"/>
      <c r="N2995" s="76"/>
      <c r="O2995" s="76"/>
      <c r="P2995" s="76"/>
      <c r="Q2995" s="76"/>
      <c r="V2995" s="76"/>
      <c r="W2995" s="76"/>
    </row>
    <row r="2996" spans="1:23" x14ac:dyDescent="0.25">
      <c r="A2996" s="76"/>
      <c r="B2996" s="76"/>
      <c r="C2996" s="76"/>
      <c r="D2996" s="76"/>
      <c r="E2996" s="76"/>
      <c r="F2996" s="76"/>
      <c r="G2996" s="76"/>
      <c r="H2996" s="76"/>
      <c r="I2996" s="76"/>
      <c r="J2996" s="76"/>
      <c r="K2996" s="76"/>
      <c r="L2996" s="76"/>
      <c r="M2996" s="76"/>
      <c r="N2996" s="76"/>
      <c r="O2996" s="76"/>
      <c r="P2996" s="76"/>
      <c r="Q2996" s="76"/>
      <c r="V2996" s="76"/>
      <c r="W2996" s="76"/>
    </row>
    <row r="2997" spans="1:23" x14ac:dyDescent="0.25">
      <c r="A2997" s="76"/>
      <c r="B2997" s="76"/>
      <c r="C2997" s="76"/>
      <c r="D2997" s="76"/>
      <c r="E2997" s="76"/>
      <c r="F2997" s="76"/>
      <c r="G2997" s="76"/>
      <c r="H2997" s="76"/>
      <c r="I2997" s="76"/>
      <c r="J2997" s="76"/>
      <c r="K2997" s="76"/>
      <c r="L2997" s="76"/>
      <c r="M2997" s="76"/>
      <c r="N2997" s="76"/>
      <c r="O2997" s="76"/>
      <c r="P2997" s="76"/>
      <c r="Q2997" s="76"/>
      <c r="V2997" s="76"/>
      <c r="W2997" s="76"/>
    </row>
    <row r="2998" spans="1:23" x14ac:dyDescent="0.25">
      <c r="A2998" s="76"/>
      <c r="B2998" s="76"/>
      <c r="C2998" s="76"/>
      <c r="D2998" s="76"/>
      <c r="E2998" s="76"/>
      <c r="F2998" s="76"/>
      <c r="G2998" s="76"/>
      <c r="H2998" s="76"/>
      <c r="I2998" s="76"/>
      <c r="J2998" s="76"/>
      <c r="K2998" s="76"/>
      <c r="L2998" s="76"/>
      <c r="M2998" s="76"/>
      <c r="N2998" s="76"/>
      <c r="O2998" s="76"/>
      <c r="P2998" s="76"/>
      <c r="Q2998" s="76"/>
      <c r="V2998" s="76"/>
      <c r="W2998" s="76"/>
    </row>
    <row r="2999" spans="1:23" x14ac:dyDescent="0.25">
      <c r="A2999" s="76"/>
      <c r="B2999" s="76"/>
      <c r="C2999" s="76"/>
      <c r="D2999" s="76"/>
      <c r="E2999" s="76"/>
      <c r="F2999" s="76"/>
      <c r="G2999" s="76"/>
      <c r="H2999" s="76"/>
      <c r="I2999" s="76"/>
      <c r="J2999" s="76"/>
      <c r="K2999" s="76"/>
      <c r="L2999" s="76"/>
      <c r="M2999" s="76"/>
      <c r="N2999" s="76"/>
      <c r="O2999" s="76"/>
      <c r="P2999" s="76"/>
      <c r="Q2999" s="76"/>
      <c r="V2999" s="76"/>
      <c r="W2999" s="76"/>
    </row>
    <row r="3000" spans="1:23" x14ac:dyDescent="0.25">
      <c r="A3000" s="76"/>
      <c r="B3000" s="76"/>
      <c r="C3000" s="76"/>
      <c r="D3000" s="76"/>
      <c r="E3000" s="76"/>
      <c r="F3000" s="76"/>
      <c r="G3000" s="76"/>
      <c r="H3000" s="76"/>
      <c r="I3000" s="76"/>
      <c r="J3000" s="76"/>
      <c r="K3000" s="76"/>
      <c r="L3000" s="76"/>
      <c r="M3000" s="76"/>
      <c r="N3000" s="76"/>
      <c r="O3000" s="76"/>
      <c r="P3000" s="76"/>
      <c r="Q3000" s="76"/>
      <c r="V3000" s="76"/>
      <c r="W3000" s="76"/>
    </row>
    <row r="3001" spans="1:23" x14ac:dyDescent="0.25">
      <c r="A3001" s="76"/>
      <c r="B3001" s="76"/>
      <c r="C3001" s="76"/>
      <c r="D3001" s="76"/>
      <c r="E3001" s="76"/>
      <c r="F3001" s="76"/>
      <c r="G3001" s="76"/>
      <c r="H3001" s="76"/>
      <c r="I3001" s="76"/>
      <c r="J3001" s="76"/>
      <c r="K3001" s="76"/>
      <c r="L3001" s="76"/>
      <c r="M3001" s="76"/>
      <c r="N3001" s="76"/>
      <c r="O3001" s="76"/>
      <c r="P3001" s="76"/>
      <c r="Q3001" s="76"/>
      <c r="V3001" s="76"/>
      <c r="W3001" s="76"/>
    </row>
    <row r="3002" spans="1:23" x14ac:dyDescent="0.25">
      <c r="A3002" s="76"/>
      <c r="B3002" s="76"/>
      <c r="C3002" s="76"/>
      <c r="D3002" s="76"/>
      <c r="E3002" s="76"/>
      <c r="F3002" s="76"/>
      <c r="G3002" s="76"/>
      <c r="H3002" s="76"/>
      <c r="I3002" s="76"/>
      <c r="J3002" s="76"/>
      <c r="K3002" s="76"/>
      <c r="L3002" s="76"/>
      <c r="M3002" s="76"/>
      <c r="N3002" s="76"/>
      <c r="O3002" s="76"/>
      <c r="P3002" s="76"/>
      <c r="Q3002" s="76"/>
      <c r="V3002" s="76"/>
      <c r="W3002" s="76"/>
    </row>
    <row r="3003" spans="1:23" x14ac:dyDescent="0.25">
      <c r="A3003" s="76"/>
      <c r="B3003" s="76"/>
      <c r="C3003" s="76"/>
      <c r="D3003" s="76"/>
      <c r="E3003" s="76"/>
      <c r="F3003" s="76"/>
      <c r="G3003" s="76"/>
      <c r="H3003" s="76"/>
      <c r="I3003" s="76"/>
      <c r="J3003" s="76"/>
      <c r="K3003" s="76"/>
      <c r="L3003" s="76"/>
      <c r="M3003" s="76"/>
      <c r="N3003" s="76"/>
      <c r="O3003" s="76"/>
      <c r="P3003" s="76"/>
      <c r="Q3003" s="76"/>
      <c r="V3003" s="76"/>
      <c r="W3003" s="76"/>
    </row>
    <row r="3004" spans="1:23" x14ac:dyDescent="0.25">
      <c r="A3004" s="76"/>
      <c r="B3004" s="76"/>
      <c r="C3004" s="76"/>
      <c r="D3004" s="76"/>
      <c r="E3004" s="76"/>
      <c r="F3004" s="76"/>
      <c r="G3004" s="76"/>
      <c r="H3004" s="76"/>
      <c r="I3004" s="76"/>
      <c r="J3004" s="76"/>
      <c r="K3004" s="76"/>
      <c r="L3004" s="76"/>
      <c r="M3004" s="76"/>
      <c r="N3004" s="76"/>
      <c r="O3004" s="76"/>
      <c r="P3004" s="76"/>
      <c r="Q3004" s="76"/>
      <c r="V3004" s="76"/>
      <c r="W3004" s="76"/>
    </row>
    <row r="3005" spans="1:23" x14ac:dyDescent="0.25">
      <c r="A3005" s="76"/>
      <c r="B3005" s="76"/>
      <c r="C3005" s="76"/>
      <c r="D3005" s="76"/>
      <c r="E3005" s="76"/>
      <c r="F3005" s="76"/>
      <c r="G3005" s="76"/>
      <c r="H3005" s="76"/>
      <c r="I3005" s="76"/>
      <c r="J3005" s="76"/>
      <c r="K3005" s="76"/>
      <c r="L3005" s="76"/>
      <c r="M3005" s="76"/>
      <c r="N3005" s="76"/>
      <c r="O3005" s="76"/>
      <c r="P3005" s="76"/>
      <c r="Q3005" s="76"/>
      <c r="V3005" s="76"/>
      <c r="W3005" s="76"/>
    </row>
    <row r="3006" spans="1:23" x14ac:dyDescent="0.25">
      <c r="A3006" s="76"/>
      <c r="B3006" s="76"/>
      <c r="C3006" s="76"/>
      <c r="D3006" s="76"/>
      <c r="E3006" s="76"/>
      <c r="F3006" s="76"/>
      <c r="G3006" s="76"/>
      <c r="H3006" s="76"/>
      <c r="I3006" s="76"/>
      <c r="J3006" s="76"/>
      <c r="K3006" s="76"/>
      <c r="L3006" s="76"/>
      <c r="M3006" s="76"/>
      <c r="N3006" s="76"/>
      <c r="O3006" s="76"/>
      <c r="P3006" s="76"/>
      <c r="Q3006" s="76"/>
      <c r="V3006" s="76"/>
      <c r="W3006" s="76"/>
    </row>
    <row r="3007" spans="1:23" x14ac:dyDescent="0.25">
      <c r="A3007" s="76"/>
      <c r="B3007" s="76"/>
      <c r="C3007" s="76"/>
      <c r="D3007" s="76"/>
      <c r="E3007" s="76"/>
      <c r="F3007" s="76"/>
      <c r="G3007" s="76"/>
      <c r="H3007" s="76"/>
      <c r="I3007" s="76"/>
      <c r="J3007" s="76"/>
      <c r="K3007" s="76"/>
      <c r="L3007" s="76"/>
      <c r="M3007" s="76"/>
      <c r="N3007" s="76"/>
      <c r="O3007" s="76"/>
      <c r="P3007" s="76"/>
      <c r="Q3007" s="76"/>
      <c r="V3007" s="76"/>
      <c r="W3007" s="76"/>
    </row>
    <row r="3008" spans="1:23" x14ac:dyDescent="0.25">
      <c r="A3008" s="76"/>
      <c r="B3008" s="76"/>
      <c r="C3008" s="76"/>
      <c r="D3008" s="76"/>
      <c r="E3008" s="76"/>
      <c r="F3008" s="76"/>
      <c r="G3008" s="76"/>
      <c r="H3008" s="76"/>
      <c r="I3008" s="76"/>
      <c r="J3008" s="76"/>
      <c r="K3008" s="76"/>
      <c r="L3008" s="76"/>
      <c r="M3008" s="76"/>
      <c r="N3008" s="76"/>
      <c r="O3008" s="76"/>
      <c r="P3008" s="76"/>
      <c r="Q3008" s="76"/>
      <c r="V3008" s="76"/>
      <c r="W3008" s="76"/>
    </row>
    <row r="3009" spans="1:23" x14ac:dyDescent="0.25">
      <c r="A3009" s="76"/>
      <c r="B3009" s="76"/>
      <c r="C3009" s="76"/>
      <c r="D3009" s="76"/>
      <c r="E3009" s="76"/>
      <c r="F3009" s="76"/>
      <c r="G3009" s="76"/>
      <c r="H3009" s="76"/>
      <c r="I3009" s="76"/>
      <c r="J3009" s="76"/>
      <c r="K3009" s="76"/>
      <c r="L3009" s="76"/>
      <c r="M3009" s="76"/>
      <c r="N3009" s="76"/>
      <c r="O3009" s="76"/>
      <c r="P3009" s="76"/>
      <c r="Q3009" s="76"/>
      <c r="V3009" s="76"/>
      <c r="W3009" s="76"/>
    </row>
    <row r="3010" spans="1:23" x14ac:dyDescent="0.25">
      <c r="A3010" s="76"/>
      <c r="B3010" s="76"/>
      <c r="C3010" s="76"/>
      <c r="D3010" s="76"/>
      <c r="E3010" s="76"/>
      <c r="F3010" s="76"/>
      <c r="G3010" s="76"/>
      <c r="H3010" s="76"/>
      <c r="I3010" s="76"/>
      <c r="J3010" s="76"/>
      <c r="K3010" s="76"/>
      <c r="L3010" s="76"/>
      <c r="M3010" s="76"/>
      <c r="N3010" s="76"/>
      <c r="O3010" s="76"/>
      <c r="P3010" s="76"/>
      <c r="Q3010" s="76"/>
      <c r="V3010" s="76"/>
      <c r="W3010" s="76"/>
    </row>
    <row r="3011" spans="1:23" x14ac:dyDescent="0.25">
      <c r="A3011" s="76"/>
      <c r="B3011" s="76"/>
      <c r="C3011" s="76"/>
      <c r="D3011" s="76"/>
      <c r="E3011" s="76"/>
      <c r="F3011" s="76"/>
      <c r="G3011" s="76"/>
      <c r="H3011" s="76"/>
      <c r="I3011" s="76"/>
      <c r="J3011" s="76"/>
      <c r="K3011" s="76"/>
      <c r="L3011" s="76"/>
      <c r="M3011" s="76"/>
      <c r="N3011" s="76"/>
      <c r="O3011" s="76"/>
      <c r="P3011" s="76"/>
      <c r="Q3011" s="76"/>
      <c r="V3011" s="76"/>
      <c r="W3011" s="76"/>
    </row>
    <row r="3012" spans="1:23" x14ac:dyDescent="0.25">
      <c r="A3012" s="76"/>
      <c r="B3012" s="76"/>
      <c r="C3012" s="76"/>
      <c r="D3012" s="76"/>
      <c r="E3012" s="76"/>
      <c r="F3012" s="76"/>
      <c r="G3012" s="76"/>
      <c r="H3012" s="76"/>
      <c r="I3012" s="76"/>
      <c r="J3012" s="76"/>
      <c r="K3012" s="76"/>
      <c r="L3012" s="76"/>
      <c r="M3012" s="76"/>
      <c r="N3012" s="76"/>
      <c r="O3012" s="76"/>
      <c r="P3012" s="76"/>
      <c r="Q3012" s="76"/>
      <c r="V3012" s="76"/>
      <c r="W3012" s="76"/>
    </row>
    <row r="3013" spans="1:23" x14ac:dyDescent="0.25">
      <c r="A3013" s="76"/>
      <c r="B3013" s="76"/>
      <c r="C3013" s="76"/>
      <c r="D3013" s="76"/>
      <c r="E3013" s="76"/>
      <c r="F3013" s="76"/>
      <c r="G3013" s="76"/>
      <c r="H3013" s="76"/>
      <c r="I3013" s="76"/>
      <c r="J3013" s="76"/>
      <c r="K3013" s="76"/>
      <c r="L3013" s="76"/>
      <c r="M3013" s="76"/>
      <c r="N3013" s="76"/>
      <c r="O3013" s="76"/>
      <c r="P3013" s="76"/>
      <c r="Q3013" s="76"/>
      <c r="V3013" s="76"/>
      <c r="W3013" s="76"/>
    </row>
    <row r="3014" spans="1:23" x14ac:dyDescent="0.25">
      <c r="A3014" s="76"/>
      <c r="B3014" s="76"/>
      <c r="C3014" s="76"/>
      <c r="D3014" s="76"/>
      <c r="E3014" s="76"/>
      <c r="F3014" s="76"/>
      <c r="G3014" s="76"/>
      <c r="H3014" s="76"/>
      <c r="I3014" s="76"/>
      <c r="J3014" s="76"/>
      <c r="K3014" s="76"/>
      <c r="L3014" s="76"/>
      <c r="M3014" s="76"/>
      <c r="N3014" s="76"/>
      <c r="O3014" s="76"/>
      <c r="P3014" s="76"/>
      <c r="Q3014" s="76"/>
      <c r="V3014" s="76"/>
      <c r="W3014" s="76"/>
    </row>
    <row r="3015" spans="1:23" x14ac:dyDescent="0.25">
      <c r="A3015" s="76"/>
      <c r="B3015" s="76"/>
      <c r="C3015" s="76"/>
      <c r="D3015" s="76"/>
      <c r="E3015" s="76"/>
      <c r="F3015" s="76"/>
      <c r="G3015" s="76"/>
      <c r="H3015" s="76"/>
      <c r="I3015" s="76"/>
      <c r="J3015" s="76"/>
      <c r="K3015" s="76"/>
      <c r="L3015" s="76"/>
      <c r="M3015" s="76"/>
      <c r="N3015" s="76"/>
      <c r="O3015" s="76"/>
      <c r="P3015" s="76"/>
      <c r="Q3015" s="76"/>
      <c r="V3015" s="76"/>
      <c r="W3015" s="76"/>
    </row>
    <row r="3016" spans="1:23" x14ac:dyDescent="0.25">
      <c r="A3016" s="76"/>
      <c r="B3016" s="76"/>
      <c r="C3016" s="76"/>
      <c r="D3016" s="76"/>
      <c r="E3016" s="76"/>
      <c r="F3016" s="76"/>
      <c r="G3016" s="76"/>
      <c r="H3016" s="76"/>
      <c r="I3016" s="76"/>
      <c r="J3016" s="76"/>
      <c r="K3016" s="76"/>
      <c r="L3016" s="76"/>
      <c r="M3016" s="76"/>
      <c r="N3016" s="76"/>
      <c r="O3016" s="76"/>
      <c r="P3016" s="76"/>
      <c r="Q3016" s="76"/>
      <c r="V3016" s="76"/>
      <c r="W3016" s="76"/>
    </row>
    <row r="3017" spans="1:23" x14ac:dyDescent="0.25">
      <c r="A3017" s="76"/>
      <c r="B3017" s="76"/>
      <c r="C3017" s="76"/>
      <c r="D3017" s="76"/>
      <c r="E3017" s="76"/>
      <c r="F3017" s="76"/>
      <c r="G3017" s="76"/>
      <c r="H3017" s="76"/>
      <c r="I3017" s="76"/>
      <c r="J3017" s="76"/>
      <c r="K3017" s="76"/>
      <c r="L3017" s="76"/>
      <c r="M3017" s="76"/>
      <c r="N3017" s="76"/>
      <c r="O3017" s="76"/>
      <c r="P3017" s="76"/>
      <c r="Q3017" s="76"/>
      <c r="V3017" s="76"/>
      <c r="W3017" s="76"/>
    </row>
    <row r="3018" spans="1:23" x14ac:dyDescent="0.25">
      <c r="A3018" s="76"/>
      <c r="B3018" s="76"/>
      <c r="C3018" s="76"/>
      <c r="D3018" s="76"/>
      <c r="E3018" s="76"/>
      <c r="F3018" s="76"/>
      <c r="G3018" s="76"/>
      <c r="H3018" s="76"/>
      <c r="I3018" s="76"/>
      <c r="J3018" s="76"/>
      <c r="K3018" s="76"/>
      <c r="L3018" s="76"/>
      <c r="M3018" s="76"/>
      <c r="N3018" s="76"/>
      <c r="O3018" s="76"/>
      <c r="P3018" s="76"/>
      <c r="Q3018" s="76"/>
      <c r="V3018" s="76"/>
      <c r="W3018" s="76"/>
    </row>
    <row r="3019" spans="1:23" x14ac:dyDescent="0.25">
      <c r="A3019" s="76"/>
      <c r="B3019" s="76"/>
      <c r="C3019" s="76"/>
      <c r="D3019" s="76"/>
      <c r="E3019" s="76"/>
      <c r="F3019" s="76"/>
      <c r="G3019" s="76"/>
      <c r="H3019" s="76"/>
      <c r="I3019" s="76"/>
      <c r="J3019" s="76"/>
      <c r="K3019" s="76"/>
      <c r="L3019" s="76"/>
      <c r="M3019" s="76"/>
      <c r="N3019" s="76"/>
      <c r="O3019" s="76"/>
      <c r="P3019" s="76"/>
      <c r="Q3019" s="76"/>
      <c r="V3019" s="76"/>
      <c r="W3019" s="76"/>
    </row>
    <row r="3020" spans="1:23" x14ac:dyDescent="0.25">
      <c r="A3020" s="76"/>
      <c r="B3020" s="76"/>
      <c r="C3020" s="76"/>
      <c r="D3020" s="76"/>
      <c r="E3020" s="76"/>
      <c r="F3020" s="76"/>
      <c r="G3020" s="76"/>
      <c r="H3020" s="76"/>
      <c r="I3020" s="76"/>
      <c r="J3020" s="76"/>
      <c r="K3020" s="76"/>
      <c r="L3020" s="76"/>
      <c r="M3020" s="76"/>
      <c r="N3020" s="76"/>
      <c r="O3020" s="76"/>
      <c r="P3020" s="76"/>
      <c r="Q3020" s="76"/>
      <c r="V3020" s="76"/>
      <c r="W3020" s="76"/>
    </row>
    <row r="3021" spans="1:23" x14ac:dyDescent="0.25">
      <c r="A3021" s="76"/>
      <c r="B3021" s="76"/>
      <c r="C3021" s="76"/>
      <c r="D3021" s="76"/>
      <c r="E3021" s="76"/>
      <c r="F3021" s="76"/>
      <c r="G3021" s="76"/>
      <c r="H3021" s="76"/>
      <c r="I3021" s="76"/>
      <c r="J3021" s="76"/>
      <c r="K3021" s="76"/>
      <c r="L3021" s="76"/>
      <c r="M3021" s="76"/>
      <c r="N3021" s="76"/>
      <c r="O3021" s="76"/>
      <c r="P3021" s="76"/>
      <c r="Q3021" s="76"/>
      <c r="V3021" s="76"/>
      <c r="W3021" s="76"/>
    </row>
    <row r="3022" spans="1:23" x14ac:dyDescent="0.25">
      <c r="A3022" s="76"/>
      <c r="B3022" s="76"/>
      <c r="C3022" s="76"/>
      <c r="D3022" s="76"/>
      <c r="E3022" s="76"/>
      <c r="F3022" s="76"/>
      <c r="G3022" s="76"/>
      <c r="H3022" s="76"/>
      <c r="I3022" s="76"/>
      <c r="J3022" s="76"/>
      <c r="K3022" s="76"/>
      <c r="L3022" s="76"/>
      <c r="M3022" s="76"/>
      <c r="N3022" s="76"/>
      <c r="O3022" s="76"/>
      <c r="P3022" s="76"/>
      <c r="Q3022" s="76"/>
      <c r="V3022" s="76"/>
      <c r="W3022" s="76"/>
    </row>
    <row r="3023" spans="1:23" x14ac:dyDescent="0.25">
      <c r="A3023" s="76"/>
      <c r="B3023" s="76"/>
      <c r="C3023" s="76"/>
      <c r="D3023" s="76"/>
      <c r="E3023" s="76"/>
      <c r="F3023" s="76"/>
      <c r="G3023" s="76"/>
      <c r="H3023" s="76"/>
      <c r="I3023" s="76"/>
      <c r="J3023" s="76"/>
      <c r="K3023" s="76"/>
      <c r="L3023" s="76"/>
      <c r="M3023" s="76"/>
      <c r="N3023" s="76"/>
      <c r="O3023" s="76"/>
      <c r="P3023" s="76"/>
      <c r="Q3023" s="76"/>
      <c r="V3023" s="76"/>
      <c r="W3023" s="76"/>
    </row>
    <row r="3024" spans="1:23" x14ac:dyDescent="0.25">
      <c r="A3024" s="76"/>
      <c r="B3024" s="76"/>
      <c r="C3024" s="76"/>
      <c r="D3024" s="76"/>
      <c r="E3024" s="76"/>
      <c r="F3024" s="76"/>
      <c r="G3024" s="76"/>
      <c r="H3024" s="76"/>
      <c r="I3024" s="76"/>
      <c r="J3024" s="76"/>
      <c r="K3024" s="76"/>
      <c r="L3024" s="76"/>
      <c r="M3024" s="76"/>
      <c r="N3024" s="76"/>
      <c r="O3024" s="76"/>
      <c r="P3024" s="76"/>
      <c r="Q3024" s="76"/>
      <c r="V3024" s="76"/>
      <c r="W3024" s="76"/>
    </row>
    <row r="3025" spans="1:23" x14ac:dyDescent="0.25">
      <c r="A3025" s="76"/>
      <c r="B3025" s="76"/>
      <c r="C3025" s="76"/>
      <c r="D3025" s="76"/>
      <c r="E3025" s="76"/>
      <c r="F3025" s="76"/>
      <c r="G3025" s="76"/>
      <c r="H3025" s="76"/>
      <c r="I3025" s="76"/>
      <c r="J3025" s="76"/>
      <c r="K3025" s="76"/>
      <c r="L3025" s="76"/>
      <c r="M3025" s="76"/>
      <c r="N3025" s="76"/>
      <c r="O3025" s="76"/>
      <c r="P3025" s="76"/>
      <c r="Q3025" s="76"/>
      <c r="V3025" s="76"/>
      <c r="W3025" s="76"/>
    </row>
    <row r="3026" spans="1:23" x14ac:dyDescent="0.25">
      <c r="A3026" s="76"/>
      <c r="B3026" s="76"/>
      <c r="C3026" s="76"/>
      <c r="D3026" s="76"/>
      <c r="E3026" s="76"/>
      <c r="F3026" s="76"/>
      <c r="G3026" s="76"/>
      <c r="H3026" s="76"/>
      <c r="I3026" s="76"/>
      <c r="J3026" s="76"/>
      <c r="K3026" s="76"/>
      <c r="L3026" s="76"/>
      <c r="M3026" s="76"/>
      <c r="N3026" s="76"/>
      <c r="O3026" s="76"/>
      <c r="P3026" s="76"/>
      <c r="Q3026" s="76"/>
      <c r="V3026" s="76"/>
      <c r="W3026" s="76"/>
    </row>
    <row r="3027" spans="1:23" x14ac:dyDescent="0.25">
      <c r="A3027" s="76"/>
      <c r="B3027" s="76"/>
      <c r="C3027" s="76"/>
      <c r="D3027" s="76"/>
      <c r="E3027" s="76"/>
      <c r="F3027" s="76"/>
      <c r="G3027" s="76"/>
      <c r="H3027" s="76"/>
      <c r="I3027" s="76"/>
      <c r="J3027" s="76"/>
      <c r="K3027" s="76"/>
      <c r="L3027" s="76"/>
      <c r="M3027" s="76"/>
      <c r="N3027" s="76"/>
      <c r="O3027" s="76"/>
      <c r="P3027" s="76"/>
      <c r="Q3027" s="76"/>
      <c r="V3027" s="76"/>
      <c r="W3027" s="76"/>
    </row>
    <row r="3028" spans="1:23" x14ac:dyDescent="0.25">
      <c r="A3028" s="76"/>
      <c r="B3028" s="76"/>
      <c r="C3028" s="76"/>
      <c r="D3028" s="76"/>
      <c r="E3028" s="76"/>
      <c r="F3028" s="76"/>
      <c r="G3028" s="76"/>
      <c r="H3028" s="76"/>
      <c r="I3028" s="76"/>
      <c r="J3028" s="76"/>
      <c r="K3028" s="76"/>
      <c r="L3028" s="76"/>
      <c r="M3028" s="76"/>
      <c r="N3028" s="76"/>
      <c r="O3028" s="76"/>
      <c r="P3028" s="76"/>
      <c r="Q3028" s="76"/>
      <c r="V3028" s="76"/>
      <c r="W3028" s="76"/>
    </row>
    <row r="3029" spans="1:23" x14ac:dyDescent="0.25">
      <c r="A3029" s="76"/>
      <c r="B3029" s="76"/>
      <c r="C3029" s="76"/>
      <c r="D3029" s="76"/>
      <c r="E3029" s="76"/>
      <c r="F3029" s="76"/>
      <c r="G3029" s="76"/>
      <c r="H3029" s="76"/>
      <c r="I3029" s="76"/>
      <c r="J3029" s="76"/>
      <c r="K3029" s="76"/>
      <c r="L3029" s="76"/>
      <c r="M3029" s="76"/>
      <c r="N3029" s="76"/>
      <c r="O3029" s="76"/>
      <c r="P3029" s="76"/>
      <c r="Q3029" s="76"/>
      <c r="V3029" s="76"/>
      <c r="W3029" s="76"/>
    </row>
    <row r="3030" spans="1:23" x14ac:dyDescent="0.25">
      <c r="A3030" s="76"/>
      <c r="B3030" s="76"/>
      <c r="C3030" s="76"/>
      <c r="D3030" s="76"/>
      <c r="E3030" s="76"/>
      <c r="F3030" s="76"/>
      <c r="G3030" s="76"/>
      <c r="H3030" s="76"/>
      <c r="I3030" s="76"/>
      <c r="J3030" s="76"/>
      <c r="K3030" s="76"/>
      <c r="L3030" s="76"/>
      <c r="M3030" s="76"/>
      <c r="N3030" s="76"/>
      <c r="O3030" s="76"/>
      <c r="P3030" s="76"/>
      <c r="Q3030" s="76"/>
      <c r="V3030" s="76"/>
      <c r="W3030" s="76"/>
    </row>
    <row r="3031" spans="1:23" x14ac:dyDescent="0.25">
      <c r="A3031" s="76"/>
      <c r="B3031" s="76"/>
      <c r="C3031" s="76"/>
      <c r="D3031" s="76"/>
      <c r="E3031" s="76"/>
      <c r="F3031" s="76"/>
      <c r="G3031" s="76"/>
      <c r="H3031" s="76"/>
      <c r="I3031" s="76"/>
      <c r="J3031" s="76"/>
      <c r="K3031" s="76"/>
      <c r="L3031" s="76"/>
      <c r="M3031" s="76"/>
      <c r="N3031" s="76"/>
      <c r="O3031" s="76"/>
      <c r="P3031" s="76"/>
      <c r="Q3031" s="76"/>
      <c r="V3031" s="76"/>
      <c r="W3031" s="76"/>
    </row>
    <row r="3032" spans="1:23" x14ac:dyDescent="0.25">
      <c r="A3032" s="76"/>
      <c r="B3032" s="76"/>
      <c r="C3032" s="76"/>
      <c r="D3032" s="76"/>
      <c r="E3032" s="76"/>
      <c r="F3032" s="76"/>
      <c r="G3032" s="76"/>
      <c r="H3032" s="76"/>
      <c r="I3032" s="76"/>
      <c r="J3032" s="76"/>
      <c r="K3032" s="76"/>
      <c r="L3032" s="76"/>
      <c r="M3032" s="76"/>
      <c r="N3032" s="76"/>
      <c r="O3032" s="76"/>
      <c r="P3032" s="76"/>
      <c r="Q3032" s="76"/>
      <c r="V3032" s="76"/>
      <c r="W3032" s="76"/>
    </row>
    <row r="3033" spans="1:23" x14ac:dyDescent="0.25">
      <c r="A3033" s="76"/>
      <c r="B3033" s="76"/>
      <c r="C3033" s="76"/>
      <c r="D3033" s="76"/>
      <c r="E3033" s="76"/>
      <c r="F3033" s="76"/>
      <c r="G3033" s="76"/>
      <c r="H3033" s="76"/>
      <c r="I3033" s="76"/>
      <c r="J3033" s="76"/>
      <c r="K3033" s="76"/>
      <c r="L3033" s="76"/>
      <c r="M3033" s="76"/>
      <c r="N3033" s="76"/>
      <c r="O3033" s="76"/>
      <c r="P3033" s="76"/>
      <c r="Q3033" s="76"/>
      <c r="V3033" s="76"/>
      <c r="W3033" s="76"/>
    </row>
    <row r="3034" spans="1:23" x14ac:dyDescent="0.25">
      <c r="A3034" s="76"/>
      <c r="B3034" s="76"/>
      <c r="C3034" s="76"/>
      <c r="D3034" s="76"/>
      <c r="E3034" s="76"/>
      <c r="F3034" s="76"/>
      <c r="G3034" s="76"/>
      <c r="H3034" s="76"/>
      <c r="I3034" s="76"/>
      <c r="J3034" s="76"/>
      <c r="K3034" s="76"/>
      <c r="L3034" s="76"/>
      <c r="M3034" s="76"/>
      <c r="N3034" s="76"/>
      <c r="O3034" s="76"/>
      <c r="P3034" s="76"/>
      <c r="Q3034" s="76"/>
      <c r="V3034" s="76"/>
      <c r="W3034" s="76"/>
    </row>
    <row r="3035" spans="1:23" x14ac:dyDescent="0.25">
      <c r="A3035" s="76"/>
      <c r="B3035" s="76"/>
      <c r="C3035" s="76"/>
      <c r="D3035" s="76"/>
      <c r="E3035" s="76"/>
      <c r="F3035" s="76"/>
      <c r="G3035" s="76"/>
      <c r="H3035" s="76"/>
      <c r="I3035" s="76"/>
      <c r="J3035" s="76"/>
      <c r="K3035" s="76"/>
      <c r="L3035" s="76"/>
      <c r="M3035" s="76"/>
      <c r="N3035" s="76"/>
      <c r="O3035" s="76"/>
      <c r="P3035" s="76"/>
      <c r="Q3035" s="76"/>
      <c r="V3035" s="76"/>
      <c r="W3035" s="76"/>
    </row>
    <row r="3036" spans="1:23" x14ac:dyDescent="0.25">
      <c r="A3036" s="76"/>
      <c r="B3036" s="76"/>
      <c r="C3036" s="76"/>
      <c r="D3036" s="76"/>
      <c r="E3036" s="76"/>
      <c r="F3036" s="76"/>
      <c r="G3036" s="76"/>
      <c r="H3036" s="76"/>
      <c r="I3036" s="76"/>
      <c r="J3036" s="76"/>
      <c r="K3036" s="76"/>
      <c r="L3036" s="76"/>
      <c r="M3036" s="76"/>
      <c r="N3036" s="76"/>
      <c r="O3036" s="76"/>
      <c r="P3036" s="76"/>
      <c r="Q3036" s="76"/>
      <c r="V3036" s="76"/>
      <c r="W3036" s="76"/>
    </row>
    <row r="3037" spans="1:23" x14ac:dyDescent="0.25">
      <c r="A3037" s="76"/>
      <c r="B3037" s="76"/>
      <c r="C3037" s="76"/>
      <c r="D3037" s="76"/>
      <c r="E3037" s="76"/>
      <c r="F3037" s="76"/>
      <c r="G3037" s="76"/>
      <c r="H3037" s="76"/>
      <c r="I3037" s="76"/>
      <c r="J3037" s="76"/>
      <c r="K3037" s="76"/>
      <c r="L3037" s="76"/>
      <c r="M3037" s="76"/>
      <c r="N3037" s="76"/>
      <c r="O3037" s="76"/>
      <c r="P3037" s="76"/>
      <c r="Q3037" s="76"/>
      <c r="V3037" s="76"/>
      <c r="W3037" s="76"/>
    </row>
    <row r="3038" spans="1:23" x14ac:dyDescent="0.25">
      <c r="A3038" s="76"/>
      <c r="B3038" s="76"/>
      <c r="C3038" s="76"/>
      <c r="D3038" s="76"/>
      <c r="E3038" s="76"/>
      <c r="F3038" s="76"/>
      <c r="G3038" s="76"/>
      <c r="H3038" s="76"/>
      <c r="I3038" s="76"/>
      <c r="J3038" s="76"/>
      <c r="K3038" s="76"/>
      <c r="L3038" s="76"/>
      <c r="M3038" s="76"/>
      <c r="N3038" s="76"/>
      <c r="O3038" s="76"/>
      <c r="P3038" s="76"/>
      <c r="Q3038" s="76"/>
      <c r="V3038" s="76"/>
      <c r="W3038" s="76"/>
    </row>
    <row r="3039" spans="1:23" x14ac:dyDescent="0.25">
      <c r="A3039" s="76"/>
      <c r="B3039" s="76"/>
      <c r="C3039" s="76"/>
      <c r="D3039" s="76"/>
      <c r="E3039" s="76"/>
      <c r="F3039" s="76"/>
      <c r="G3039" s="76"/>
      <c r="H3039" s="76"/>
      <c r="I3039" s="76"/>
      <c r="J3039" s="76"/>
      <c r="K3039" s="76"/>
      <c r="L3039" s="76"/>
      <c r="M3039" s="76"/>
      <c r="N3039" s="76"/>
      <c r="O3039" s="76"/>
      <c r="P3039" s="76"/>
      <c r="Q3039" s="76"/>
      <c r="V3039" s="76"/>
      <c r="W3039" s="76"/>
    </row>
    <row r="3040" spans="1:23" x14ac:dyDescent="0.25">
      <c r="A3040" s="76"/>
      <c r="B3040" s="76"/>
      <c r="C3040" s="76"/>
      <c r="D3040" s="76"/>
      <c r="E3040" s="76"/>
      <c r="F3040" s="76"/>
      <c r="G3040" s="76"/>
      <c r="H3040" s="76"/>
      <c r="I3040" s="76"/>
      <c r="J3040" s="76"/>
      <c r="K3040" s="76"/>
      <c r="L3040" s="76"/>
      <c r="M3040" s="76"/>
      <c r="N3040" s="76"/>
      <c r="O3040" s="76"/>
      <c r="P3040" s="76"/>
      <c r="Q3040" s="76"/>
      <c r="V3040" s="76"/>
      <c r="W3040" s="76"/>
    </row>
    <row r="3041" spans="1:23" x14ac:dyDescent="0.25">
      <c r="A3041" s="76"/>
      <c r="B3041" s="76"/>
      <c r="C3041" s="76"/>
      <c r="D3041" s="76"/>
      <c r="E3041" s="76"/>
      <c r="F3041" s="76"/>
      <c r="G3041" s="76"/>
      <c r="H3041" s="76"/>
      <c r="I3041" s="76"/>
      <c r="J3041" s="76"/>
      <c r="K3041" s="76"/>
      <c r="L3041" s="76"/>
      <c r="M3041" s="76"/>
      <c r="N3041" s="76"/>
      <c r="O3041" s="76"/>
      <c r="P3041" s="76"/>
      <c r="Q3041" s="76"/>
      <c r="V3041" s="76"/>
      <c r="W3041" s="76"/>
    </row>
    <row r="3042" spans="1:23" x14ac:dyDescent="0.25">
      <c r="A3042" s="76"/>
      <c r="B3042" s="76"/>
      <c r="C3042" s="76"/>
      <c r="D3042" s="76"/>
      <c r="E3042" s="76"/>
      <c r="F3042" s="76"/>
      <c r="G3042" s="76"/>
      <c r="H3042" s="76"/>
      <c r="I3042" s="76"/>
      <c r="J3042" s="76"/>
      <c r="K3042" s="76"/>
      <c r="L3042" s="76"/>
      <c r="M3042" s="76"/>
      <c r="N3042" s="76"/>
      <c r="O3042" s="76"/>
      <c r="P3042" s="76"/>
      <c r="Q3042" s="76"/>
      <c r="V3042" s="76"/>
      <c r="W3042" s="76"/>
    </row>
    <row r="3043" spans="1:23" x14ac:dyDescent="0.25">
      <c r="A3043" s="76"/>
      <c r="B3043" s="76"/>
      <c r="C3043" s="76"/>
      <c r="D3043" s="76"/>
      <c r="E3043" s="76"/>
      <c r="F3043" s="76"/>
      <c r="G3043" s="76"/>
      <c r="H3043" s="76"/>
      <c r="I3043" s="76"/>
      <c r="J3043" s="76"/>
      <c r="K3043" s="76"/>
      <c r="L3043" s="76"/>
      <c r="M3043" s="76"/>
      <c r="N3043" s="76"/>
      <c r="O3043" s="76"/>
      <c r="P3043" s="76"/>
      <c r="Q3043" s="76"/>
      <c r="V3043" s="76"/>
      <c r="W3043" s="76"/>
    </row>
    <row r="3044" spans="1:23" x14ac:dyDescent="0.25">
      <c r="A3044" s="76"/>
      <c r="B3044" s="76"/>
      <c r="C3044" s="76"/>
      <c r="D3044" s="76"/>
      <c r="E3044" s="76"/>
      <c r="F3044" s="76"/>
      <c r="G3044" s="76"/>
      <c r="H3044" s="76"/>
      <c r="I3044" s="76"/>
      <c r="J3044" s="76"/>
      <c r="K3044" s="76"/>
      <c r="L3044" s="76"/>
      <c r="M3044" s="76"/>
      <c r="N3044" s="76"/>
      <c r="O3044" s="76"/>
      <c r="P3044" s="76"/>
      <c r="Q3044" s="76"/>
      <c r="V3044" s="76"/>
      <c r="W3044" s="76"/>
    </row>
    <row r="3045" spans="1:23" x14ac:dyDescent="0.25">
      <c r="A3045" s="76"/>
      <c r="B3045" s="76"/>
      <c r="C3045" s="76"/>
      <c r="D3045" s="76"/>
      <c r="E3045" s="76"/>
      <c r="F3045" s="76"/>
      <c r="G3045" s="76"/>
      <c r="H3045" s="76"/>
      <c r="I3045" s="76"/>
      <c r="J3045" s="76"/>
      <c r="K3045" s="76"/>
      <c r="L3045" s="76"/>
      <c r="M3045" s="76"/>
      <c r="N3045" s="76"/>
      <c r="O3045" s="76"/>
      <c r="P3045" s="76"/>
      <c r="Q3045" s="76"/>
      <c r="V3045" s="76"/>
      <c r="W3045" s="76"/>
    </row>
    <row r="3046" spans="1:23" x14ac:dyDescent="0.25">
      <c r="A3046" s="76"/>
      <c r="B3046" s="76"/>
      <c r="C3046" s="76"/>
      <c r="D3046" s="76"/>
      <c r="E3046" s="76"/>
      <c r="F3046" s="76"/>
      <c r="G3046" s="76"/>
      <c r="H3046" s="76"/>
      <c r="I3046" s="76"/>
      <c r="J3046" s="76"/>
      <c r="K3046" s="76"/>
      <c r="L3046" s="76"/>
      <c r="M3046" s="76"/>
      <c r="N3046" s="76"/>
      <c r="O3046" s="76"/>
      <c r="P3046" s="76"/>
      <c r="Q3046" s="76"/>
      <c r="V3046" s="76"/>
      <c r="W3046" s="76"/>
    </row>
    <row r="3047" spans="1:23" x14ac:dyDescent="0.25">
      <c r="A3047" s="76"/>
      <c r="B3047" s="76"/>
      <c r="C3047" s="76"/>
      <c r="D3047" s="76"/>
      <c r="E3047" s="76"/>
      <c r="F3047" s="76"/>
      <c r="G3047" s="76"/>
      <c r="H3047" s="76"/>
      <c r="I3047" s="76"/>
      <c r="J3047" s="76"/>
      <c r="K3047" s="76"/>
      <c r="L3047" s="76"/>
      <c r="M3047" s="76"/>
      <c r="N3047" s="76"/>
      <c r="O3047" s="76"/>
      <c r="P3047" s="76"/>
      <c r="Q3047" s="76"/>
      <c r="V3047" s="76"/>
      <c r="W3047" s="76"/>
    </row>
    <row r="3048" spans="1:23" x14ac:dyDescent="0.25">
      <c r="A3048" s="76"/>
      <c r="B3048" s="76"/>
      <c r="C3048" s="76"/>
      <c r="D3048" s="76"/>
      <c r="E3048" s="76"/>
      <c r="F3048" s="76"/>
      <c r="G3048" s="76"/>
      <c r="H3048" s="76"/>
      <c r="I3048" s="76"/>
      <c r="J3048" s="76"/>
      <c r="K3048" s="76"/>
      <c r="L3048" s="76"/>
      <c r="M3048" s="76"/>
      <c r="N3048" s="76"/>
      <c r="O3048" s="76"/>
      <c r="P3048" s="76"/>
      <c r="Q3048" s="76"/>
      <c r="V3048" s="76"/>
      <c r="W3048" s="76"/>
    </row>
    <row r="3049" spans="1:23" x14ac:dyDescent="0.25">
      <c r="A3049" s="76"/>
      <c r="B3049" s="76"/>
      <c r="C3049" s="76"/>
      <c r="D3049" s="76"/>
      <c r="E3049" s="76"/>
      <c r="F3049" s="76"/>
      <c r="G3049" s="76"/>
      <c r="H3049" s="76"/>
      <c r="I3049" s="76"/>
      <c r="J3049" s="76"/>
      <c r="K3049" s="76"/>
      <c r="L3049" s="76"/>
      <c r="M3049" s="76"/>
      <c r="N3049" s="76"/>
      <c r="O3049" s="76"/>
      <c r="P3049" s="76"/>
      <c r="Q3049" s="76"/>
      <c r="V3049" s="76"/>
      <c r="W3049" s="76"/>
    </row>
    <row r="3050" spans="1:23" x14ac:dyDescent="0.25">
      <c r="A3050" s="76"/>
      <c r="B3050" s="76"/>
      <c r="C3050" s="76"/>
      <c r="D3050" s="76"/>
      <c r="E3050" s="76"/>
      <c r="F3050" s="76"/>
      <c r="G3050" s="76"/>
      <c r="H3050" s="76"/>
      <c r="I3050" s="76"/>
      <c r="J3050" s="76"/>
      <c r="K3050" s="76"/>
      <c r="L3050" s="76"/>
      <c r="M3050" s="76"/>
      <c r="N3050" s="76"/>
      <c r="O3050" s="76"/>
      <c r="P3050" s="76"/>
      <c r="Q3050" s="76"/>
      <c r="V3050" s="76"/>
      <c r="W3050" s="76"/>
    </row>
    <row r="3051" spans="1:23" x14ac:dyDescent="0.25">
      <c r="A3051" s="76"/>
      <c r="B3051" s="76"/>
      <c r="C3051" s="76"/>
      <c r="D3051" s="76"/>
      <c r="E3051" s="76"/>
      <c r="F3051" s="76"/>
      <c r="G3051" s="76"/>
      <c r="H3051" s="76"/>
      <c r="I3051" s="76"/>
      <c r="J3051" s="76"/>
      <c r="K3051" s="76"/>
      <c r="L3051" s="76"/>
      <c r="M3051" s="76"/>
      <c r="N3051" s="76"/>
      <c r="O3051" s="76"/>
      <c r="P3051" s="76"/>
      <c r="Q3051" s="76"/>
      <c r="V3051" s="76"/>
      <c r="W3051" s="76"/>
    </row>
    <row r="3052" spans="1:23" x14ac:dyDescent="0.25">
      <c r="A3052" s="76"/>
      <c r="B3052" s="76"/>
      <c r="C3052" s="76"/>
      <c r="D3052" s="76"/>
      <c r="E3052" s="76"/>
      <c r="F3052" s="76"/>
      <c r="G3052" s="76"/>
      <c r="H3052" s="76"/>
      <c r="I3052" s="76"/>
      <c r="J3052" s="76"/>
      <c r="K3052" s="76"/>
      <c r="L3052" s="76"/>
      <c r="M3052" s="76"/>
      <c r="N3052" s="76"/>
      <c r="O3052" s="76"/>
      <c r="P3052" s="76"/>
      <c r="Q3052" s="76"/>
      <c r="V3052" s="76"/>
      <c r="W3052" s="76"/>
    </row>
    <row r="3053" spans="1:23" x14ac:dyDescent="0.25">
      <c r="A3053" s="76"/>
      <c r="B3053" s="76"/>
      <c r="C3053" s="76"/>
      <c r="D3053" s="76"/>
      <c r="E3053" s="76"/>
      <c r="F3053" s="76"/>
      <c r="G3053" s="76"/>
      <c r="H3053" s="76"/>
      <c r="I3053" s="76"/>
      <c r="J3053" s="76"/>
      <c r="K3053" s="76"/>
      <c r="L3053" s="76"/>
      <c r="M3053" s="76"/>
      <c r="N3053" s="76"/>
      <c r="O3053" s="76"/>
      <c r="P3053" s="76"/>
      <c r="Q3053" s="76"/>
      <c r="V3053" s="76"/>
      <c r="W3053" s="76"/>
    </row>
    <row r="3054" spans="1:23" x14ac:dyDescent="0.25">
      <c r="A3054" s="76"/>
      <c r="B3054" s="76"/>
      <c r="C3054" s="76"/>
      <c r="D3054" s="76"/>
      <c r="E3054" s="76"/>
      <c r="F3054" s="76"/>
      <c r="G3054" s="76"/>
      <c r="H3054" s="76"/>
      <c r="I3054" s="76"/>
      <c r="J3054" s="76"/>
      <c r="K3054" s="76"/>
      <c r="L3054" s="76"/>
      <c r="M3054" s="76"/>
      <c r="N3054" s="76"/>
      <c r="O3054" s="76"/>
      <c r="P3054" s="76"/>
      <c r="Q3054" s="76"/>
      <c r="V3054" s="76"/>
      <c r="W3054" s="76"/>
    </row>
    <row r="3055" spans="1:23" x14ac:dyDescent="0.25">
      <c r="A3055" s="76"/>
      <c r="B3055" s="76"/>
      <c r="C3055" s="76"/>
      <c r="D3055" s="76"/>
      <c r="E3055" s="76"/>
      <c r="F3055" s="76"/>
      <c r="G3055" s="76"/>
      <c r="H3055" s="76"/>
      <c r="I3055" s="76"/>
      <c r="J3055" s="76"/>
      <c r="K3055" s="76"/>
      <c r="L3055" s="76"/>
      <c r="M3055" s="76"/>
      <c r="N3055" s="76"/>
      <c r="O3055" s="76"/>
      <c r="P3055" s="76"/>
      <c r="Q3055" s="76"/>
      <c r="V3055" s="76"/>
      <c r="W3055" s="76"/>
    </row>
    <row r="3056" spans="1:23" x14ac:dyDescent="0.25">
      <c r="A3056" s="76"/>
      <c r="B3056" s="76"/>
      <c r="C3056" s="76"/>
      <c r="D3056" s="76"/>
      <c r="E3056" s="76"/>
      <c r="F3056" s="76"/>
      <c r="G3056" s="76"/>
      <c r="H3056" s="76"/>
      <c r="I3056" s="76"/>
      <c r="J3056" s="76"/>
      <c r="K3056" s="76"/>
      <c r="L3056" s="76"/>
      <c r="M3056" s="76"/>
      <c r="N3056" s="76"/>
      <c r="O3056" s="76"/>
      <c r="P3056" s="76"/>
      <c r="Q3056" s="76"/>
      <c r="V3056" s="76"/>
      <c r="W3056" s="76"/>
    </row>
    <row r="3057" spans="1:23" x14ac:dyDescent="0.25">
      <c r="A3057" s="76"/>
      <c r="B3057" s="76"/>
      <c r="C3057" s="76"/>
      <c r="D3057" s="76"/>
      <c r="E3057" s="76"/>
      <c r="F3057" s="76"/>
      <c r="G3057" s="76"/>
      <c r="H3057" s="76"/>
      <c r="I3057" s="76"/>
      <c r="J3057" s="76"/>
      <c r="K3057" s="76"/>
      <c r="L3057" s="76"/>
      <c r="M3057" s="76"/>
      <c r="N3057" s="76"/>
      <c r="O3057" s="76"/>
      <c r="P3057" s="76"/>
      <c r="Q3057" s="76"/>
      <c r="V3057" s="76"/>
      <c r="W3057" s="76"/>
    </row>
    <row r="3058" spans="1:23" x14ac:dyDescent="0.25">
      <c r="A3058" s="76"/>
      <c r="B3058" s="76"/>
      <c r="C3058" s="76"/>
      <c r="D3058" s="76"/>
      <c r="E3058" s="76"/>
      <c r="F3058" s="76"/>
      <c r="G3058" s="76"/>
      <c r="H3058" s="76"/>
      <c r="I3058" s="76"/>
      <c r="J3058" s="76"/>
      <c r="K3058" s="76"/>
      <c r="L3058" s="76"/>
      <c r="M3058" s="76"/>
      <c r="N3058" s="76"/>
      <c r="O3058" s="76"/>
      <c r="P3058" s="76"/>
      <c r="Q3058" s="76"/>
      <c r="V3058" s="76"/>
      <c r="W3058" s="76"/>
    </row>
    <row r="3059" spans="1:23" x14ac:dyDescent="0.25">
      <c r="A3059" s="76"/>
      <c r="B3059" s="76"/>
      <c r="C3059" s="76"/>
      <c r="D3059" s="76"/>
      <c r="E3059" s="76"/>
      <c r="F3059" s="76"/>
      <c r="G3059" s="76"/>
      <c r="H3059" s="76"/>
      <c r="I3059" s="76"/>
      <c r="J3059" s="76"/>
      <c r="K3059" s="76"/>
      <c r="L3059" s="76"/>
      <c r="M3059" s="76"/>
      <c r="N3059" s="76"/>
      <c r="O3059" s="76"/>
      <c r="P3059" s="76"/>
      <c r="Q3059" s="76"/>
      <c r="V3059" s="76"/>
      <c r="W3059" s="76"/>
    </row>
    <row r="3060" spans="1:23" x14ac:dyDescent="0.25">
      <c r="A3060" s="76"/>
      <c r="B3060" s="76"/>
      <c r="C3060" s="76"/>
      <c r="D3060" s="76"/>
      <c r="E3060" s="76"/>
      <c r="F3060" s="76"/>
      <c r="G3060" s="76"/>
      <c r="H3060" s="76"/>
      <c r="I3060" s="76"/>
      <c r="J3060" s="76"/>
      <c r="K3060" s="76"/>
      <c r="L3060" s="76"/>
      <c r="M3060" s="76"/>
      <c r="N3060" s="76"/>
      <c r="O3060" s="76"/>
      <c r="P3060" s="76"/>
      <c r="Q3060" s="76"/>
      <c r="V3060" s="76"/>
      <c r="W3060" s="76"/>
    </row>
    <row r="3061" spans="1:23" x14ac:dyDescent="0.25">
      <c r="A3061" s="76"/>
      <c r="B3061" s="76"/>
      <c r="C3061" s="76"/>
      <c r="D3061" s="76"/>
      <c r="E3061" s="76"/>
      <c r="F3061" s="76"/>
      <c r="G3061" s="76"/>
      <c r="H3061" s="76"/>
      <c r="I3061" s="76"/>
      <c r="J3061" s="76"/>
      <c r="K3061" s="76"/>
      <c r="L3061" s="76"/>
      <c r="M3061" s="76"/>
      <c r="N3061" s="76"/>
      <c r="O3061" s="76"/>
      <c r="P3061" s="76"/>
      <c r="Q3061" s="76"/>
      <c r="V3061" s="76"/>
      <c r="W3061" s="76"/>
    </row>
    <row r="3062" spans="1:23" x14ac:dyDescent="0.25">
      <c r="A3062" s="76"/>
      <c r="B3062" s="76"/>
      <c r="C3062" s="76"/>
      <c r="D3062" s="76"/>
      <c r="E3062" s="76"/>
      <c r="F3062" s="76"/>
      <c r="G3062" s="76"/>
      <c r="H3062" s="76"/>
      <c r="I3062" s="76"/>
      <c r="J3062" s="76"/>
      <c r="K3062" s="76"/>
      <c r="L3062" s="76"/>
      <c r="M3062" s="76"/>
      <c r="N3062" s="76"/>
      <c r="O3062" s="76"/>
      <c r="P3062" s="76"/>
      <c r="Q3062" s="76"/>
      <c r="V3062" s="76"/>
      <c r="W3062" s="76"/>
    </row>
    <row r="3063" spans="1:23" x14ac:dyDescent="0.25">
      <c r="A3063" s="76"/>
      <c r="B3063" s="76"/>
      <c r="C3063" s="76"/>
      <c r="D3063" s="76"/>
      <c r="E3063" s="76"/>
      <c r="F3063" s="76"/>
      <c r="G3063" s="76"/>
      <c r="H3063" s="76"/>
      <c r="I3063" s="76"/>
      <c r="J3063" s="76"/>
      <c r="K3063" s="76"/>
      <c r="L3063" s="76"/>
      <c r="M3063" s="76"/>
      <c r="N3063" s="76"/>
      <c r="O3063" s="76"/>
      <c r="P3063" s="76"/>
      <c r="Q3063" s="76"/>
      <c r="V3063" s="76"/>
      <c r="W3063" s="76"/>
    </row>
    <row r="3064" spans="1:23" x14ac:dyDescent="0.25">
      <c r="A3064" s="76"/>
      <c r="B3064" s="76"/>
      <c r="C3064" s="76"/>
      <c r="D3064" s="76"/>
      <c r="E3064" s="76"/>
      <c r="F3064" s="76"/>
      <c r="G3064" s="76"/>
      <c r="H3064" s="76"/>
      <c r="I3064" s="76"/>
      <c r="J3064" s="76"/>
      <c r="K3064" s="76"/>
      <c r="L3064" s="76"/>
      <c r="M3064" s="76"/>
      <c r="N3064" s="76"/>
      <c r="O3064" s="76"/>
      <c r="P3064" s="76"/>
      <c r="Q3064" s="76"/>
      <c r="V3064" s="76"/>
      <c r="W3064" s="76"/>
    </row>
    <row r="3065" spans="1:23" x14ac:dyDescent="0.25">
      <c r="A3065" s="76"/>
      <c r="B3065" s="76"/>
      <c r="C3065" s="76"/>
      <c r="D3065" s="76"/>
      <c r="E3065" s="76"/>
      <c r="F3065" s="76"/>
      <c r="G3065" s="76"/>
      <c r="H3065" s="76"/>
      <c r="I3065" s="76"/>
      <c r="J3065" s="76"/>
      <c r="K3065" s="76"/>
      <c r="L3065" s="76"/>
      <c r="M3065" s="76"/>
      <c r="N3065" s="76"/>
      <c r="O3065" s="76"/>
      <c r="P3065" s="76"/>
      <c r="Q3065" s="76"/>
      <c r="V3065" s="76"/>
      <c r="W3065" s="76"/>
    </row>
    <row r="3066" spans="1:23" x14ac:dyDescent="0.25">
      <c r="A3066" s="76"/>
      <c r="B3066" s="76"/>
      <c r="C3066" s="76"/>
      <c r="D3066" s="76"/>
      <c r="E3066" s="76"/>
      <c r="F3066" s="76"/>
      <c r="G3066" s="76"/>
      <c r="H3066" s="76"/>
      <c r="I3066" s="76"/>
      <c r="J3066" s="76"/>
      <c r="K3066" s="76"/>
      <c r="L3066" s="76"/>
      <c r="M3066" s="76"/>
      <c r="N3066" s="76"/>
      <c r="O3066" s="76"/>
      <c r="P3066" s="76"/>
      <c r="Q3066" s="76"/>
      <c r="V3066" s="76"/>
      <c r="W3066" s="76"/>
    </row>
    <row r="3067" spans="1:23" x14ac:dyDescent="0.25">
      <c r="A3067" s="76"/>
      <c r="B3067" s="76"/>
      <c r="C3067" s="76"/>
      <c r="D3067" s="76"/>
      <c r="E3067" s="76"/>
      <c r="F3067" s="76"/>
      <c r="G3067" s="76"/>
      <c r="H3067" s="76"/>
      <c r="I3067" s="76"/>
      <c r="J3067" s="76"/>
      <c r="K3067" s="76"/>
      <c r="L3067" s="76"/>
      <c r="M3067" s="76"/>
      <c r="N3067" s="76"/>
      <c r="O3067" s="76"/>
      <c r="P3067" s="76"/>
      <c r="Q3067" s="76"/>
      <c r="V3067" s="76"/>
      <c r="W3067" s="76"/>
    </row>
    <row r="3068" spans="1:23" x14ac:dyDescent="0.25">
      <c r="A3068" s="76"/>
      <c r="B3068" s="76"/>
      <c r="C3068" s="76"/>
      <c r="D3068" s="76"/>
      <c r="E3068" s="76"/>
      <c r="F3068" s="76"/>
      <c r="G3068" s="76"/>
      <c r="H3068" s="76"/>
      <c r="I3068" s="76"/>
      <c r="J3068" s="76"/>
      <c r="K3068" s="76"/>
      <c r="L3068" s="76"/>
      <c r="M3068" s="76"/>
      <c r="N3068" s="76"/>
      <c r="O3068" s="76"/>
      <c r="P3068" s="76"/>
      <c r="Q3068" s="76"/>
      <c r="V3068" s="76"/>
      <c r="W3068" s="76"/>
    </row>
    <row r="3069" spans="1:23" x14ac:dyDescent="0.25">
      <c r="A3069" s="76"/>
      <c r="B3069" s="76"/>
      <c r="C3069" s="76"/>
      <c r="D3069" s="76"/>
      <c r="E3069" s="76"/>
      <c r="F3069" s="76"/>
      <c r="G3069" s="76"/>
      <c r="H3069" s="76"/>
      <c r="I3069" s="76"/>
      <c r="J3069" s="76"/>
      <c r="K3069" s="76"/>
      <c r="L3069" s="76"/>
      <c r="M3069" s="76"/>
      <c r="N3069" s="76"/>
      <c r="O3069" s="76"/>
      <c r="P3069" s="76"/>
      <c r="Q3069" s="76"/>
      <c r="V3069" s="76"/>
      <c r="W3069" s="76"/>
    </row>
    <row r="3070" spans="1:23" x14ac:dyDescent="0.25">
      <c r="A3070" s="76"/>
      <c r="B3070" s="76"/>
      <c r="C3070" s="76"/>
      <c r="D3070" s="76"/>
      <c r="E3070" s="76"/>
      <c r="F3070" s="76"/>
      <c r="G3070" s="76"/>
      <c r="H3070" s="76"/>
      <c r="I3070" s="76"/>
      <c r="J3070" s="76"/>
      <c r="K3070" s="76"/>
      <c r="L3070" s="76"/>
      <c r="M3070" s="76"/>
      <c r="N3070" s="76"/>
      <c r="O3070" s="76"/>
      <c r="P3070" s="76"/>
      <c r="Q3070" s="76"/>
      <c r="V3070" s="76"/>
      <c r="W3070" s="76"/>
    </row>
    <row r="3071" spans="1:23" x14ac:dyDescent="0.25">
      <c r="A3071" s="76"/>
      <c r="B3071" s="76"/>
      <c r="C3071" s="76"/>
      <c r="D3071" s="76"/>
      <c r="E3071" s="76"/>
      <c r="F3071" s="76"/>
      <c r="G3071" s="76"/>
      <c r="H3071" s="76"/>
      <c r="I3071" s="76"/>
      <c r="J3071" s="76"/>
      <c r="K3071" s="76"/>
      <c r="L3071" s="76"/>
      <c r="M3071" s="76"/>
      <c r="N3071" s="76"/>
      <c r="O3071" s="76"/>
      <c r="P3071" s="76"/>
      <c r="Q3071" s="76"/>
      <c r="V3071" s="76"/>
      <c r="W3071" s="76"/>
    </row>
    <row r="3072" spans="1:23" x14ac:dyDescent="0.25">
      <c r="A3072" s="76"/>
      <c r="B3072" s="76"/>
      <c r="C3072" s="76"/>
      <c r="D3072" s="76"/>
      <c r="E3072" s="76"/>
      <c r="F3072" s="76"/>
      <c r="G3072" s="76"/>
      <c r="H3072" s="76"/>
      <c r="I3072" s="76"/>
      <c r="J3072" s="76"/>
      <c r="K3072" s="76"/>
      <c r="L3072" s="76"/>
      <c r="M3072" s="76"/>
      <c r="N3072" s="76"/>
      <c r="O3072" s="76"/>
      <c r="P3072" s="76"/>
      <c r="Q3072" s="76"/>
      <c r="V3072" s="76"/>
      <c r="W3072" s="76"/>
    </row>
    <row r="3073" spans="1:23" x14ac:dyDescent="0.25">
      <c r="A3073" s="76"/>
      <c r="B3073" s="76"/>
      <c r="C3073" s="76"/>
      <c r="D3073" s="76"/>
      <c r="E3073" s="76"/>
      <c r="F3073" s="76"/>
      <c r="G3073" s="76"/>
      <c r="H3073" s="76"/>
      <c r="I3073" s="76"/>
      <c r="J3073" s="76"/>
      <c r="K3073" s="76"/>
      <c r="L3073" s="76"/>
      <c r="M3073" s="76"/>
      <c r="N3073" s="76"/>
      <c r="O3073" s="76"/>
      <c r="P3073" s="76"/>
      <c r="Q3073" s="76"/>
      <c r="V3073" s="76"/>
      <c r="W3073" s="76"/>
    </row>
    <row r="3074" spans="1:23" x14ac:dyDescent="0.25">
      <c r="A3074" s="76"/>
      <c r="B3074" s="76"/>
      <c r="C3074" s="76"/>
      <c r="D3074" s="76"/>
      <c r="E3074" s="76"/>
      <c r="F3074" s="76"/>
      <c r="G3074" s="76"/>
      <c r="H3074" s="76"/>
      <c r="I3074" s="76"/>
      <c r="J3074" s="76"/>
      <c r="K3074" s="76"/>
      <c r="L3074" s="76"/>
      <c r="M3074" s="76"/>
      <c r="N3074" s="76"/>
      <c r="O3074" s="76"/>
      <c r="P3074" s="76"/>
      <c r="Q3074" s="76"/>
      <c r="V3074" s="76"/>
      <c r="W3074" s="76"/>
    </row>
    <row r="3075" spans="1:23" x14ac:dyDescent="0.25">
      <c r="A3075" s="76"/>
      <c r="B3075" s="76"/>
      <c r="C3075" s="76"/>
      <c r="D3075" s="76"/>
      <c r="E3075" s="76"/>
      <c r="F3075" s="76"/>
      <c r="G3075" s="76"/>
      <c r="H3075" s="76"/>
      <c r="I3075" s="76"/>
      <c r="J3075" s="76"/>
      <c r="K3075" s="76"/>
      <c r="L3075" s="76"/>
      <c r="M3075" s="76"/>
      <c r="N3075" s="76"/>
      <c r="O3075" s="76"/>
      <c r="P3075" s="76"/>
      <c r="Q3075" s="76"/>
      <c r="V3075" s="76"/>
      <c r="W3075" s="76"/>
    </row>
    <row r="3076" spans="1:23" x14ac:dyDescent="0.25">
      <c r="A3076" s="76"/>
      <c r="B3076" s="76"/>
      <c r="C3076" s="76"/>
      <c r="D3076" s="76"/>
      <c r="E3076" s="76"/>
      <c r="F3076" s="76"/>
      <c r="G3076" s="76"/>
      <c r="H3076" s="76"/>
      <c r="I3076" s="76"/>
      <c r="J3076" s="76"/>
      <c r="K3076" s="76"/>
      <c r="L3076" s="76"/>
      <c r="M3076" s="76"/>
      <c r="N3076" s="76"/>
      <c r="O3076" s="76"/>
      <c r="P3076" s="76"/>
      <c r="Q3076" s="76"/>
      <c r="V3076" s="76"/>
      <c r="W3076" s="76"/>
    </row>
    <row r="3077" spans="1:23" x14ac:dyDescent="0.25">
      <c r="A3077" s="76"/>
      <c r="B3077" s="76"/>
      <c r="C3077" s="76"/>
      <c r="D3077" s="76"/>
      <c r="E3077" s="76"/>
      <c r="F3077" s="76"/>
      <c r="G3077" s="76"/>
      <c r="H3077" s="76"/>
      <c r="I3077" s="76"/>
      <c r="J3077" s="76"/>
      <c r="K3077" s="76"/>
      <c r="L3077" s="76"/>
      <c r="M3077" s="76"/>
      <c r="N3077" s="76"/>
      <c r="O3077" s="76"/>
      <c r="P3077" s="76"/>
      <c r="Q3077" s="76"/>
      <c r="V3077" s="76"/>
      <c r="W3077" s="76"/>
    </row>
    <row r="3078" spans="1:23" x14ac:dyDescent="0.25">
      <c r="A3078" s="76"/>
      <c r="B3078" s="76"/>
      <c r="C3078" s="76"/>
      <c r="D3078" s="76"/>
      <c r="E3078" s="76"/>
      <c r="F3078" s="76"/>
      <c r="G3078" s="76"/>
      <c r="H3078" s="76"/>
      <c r="I3078" s="76"/>
      <c r="J3078" s="76"/>
      <c r="K3078" s="76"/>
      <c r="L3078" s="76"/>
      <c r="M3078" s="76"/>
      <c r="N3078" s="76"/>
      <c r="O3078" s="76"/>
      <c r="P3078" s="76"/>
      <c r="Q3078" s="76"/>
      <c r="V3078" s="76"/>
      <c r="W3078" s="76"/>
    </row>
    <row r="3079" spans="1:23" x14ac:dyDescent="0.25">
      <c r="A3079" s="76"/>
      <c r="B3079" s="76"/>
      <c r="C3079" s="76"/>
      <c r="D3079" s="76"/>
      <c r="E3079" s="76"/>
      <c r="F3079" s="76"/>
      <c r="G3079" s="76"/>
      <c r="H3079" s="76"/>
      <c r="I3079" s="76"/>
      <c r="J3079" s="76"/>
      <c r="K3079" s="76"/>
      <c r="L3079" s="76"/>
      <c r="M3079" s="76"/>
      <c r="N3079" s="76"/>
      <c r="O3079" s="76"/>
      <c r="P3079" s="76"/>
      <c r="Q3079" s="76"/>
      <c r="V3079" s="76"/>
      <c r="W3079" s="76"/>
    </row>
    <row r="3080" spans="1:23" x14ac:dyDescent="0.25">
      <c r="A3080" s="76"/>
      <c r="B3080" s="76"/>
      <c r="C3080" s="76"/>
      <c r="D3080" s="76"/>
      <c r="E3080" s="76"/>
      <c r="F3080" s="76"/>
      <c r="G3080" s="76"/>
      <c r="H3080" s="76"/>
      <c r="I3080" s="76"/>
      <c r="J3080" s="76"/>
      <c r="K3080" s="76"/>
      <c r="L3080" s="76"/>
      <c r="M3080" s="76"/>
      <c r="N3080" s="76"/>
      <c r="O3080" s="76"/>
      <c r="P3080" s="76"/>
      <c r="Q3080" s="76"/>
      <c r="V3080" s="76"/>
      <c r="W3080" s="76"/>
    </row>
    <row r="3081" spans="1:23" x14ac:dyDescent="0.25">
      <c r="A3081" s="76"/>
      <c r="B3081" s="76"/>
      <c r="C3081" s="76"/>
      <c r="D3081" s="76"/>
      <c r="E3081" s="76"/>
      <c r="F3081" s="76"/>
      <c r="G3081" s="76"/>
      <c r="H3081" s="76"/>
      <c r="I3081" s="76"/>
      <c r="J3081" s="76"/>
      <c r="K3081" s="76"/>
      <c r="L3081" s="76"/>
      <c r="M3081" s="76"/>
      <c r="N3081" s="76"/>
      <c r="O3081" s="76"/>
      <c r="P3081" s="76"/>
      <c r="Q3081" s="76"/>
      <c r="V3081" s="76"/>
      <c r="W3081" s="76"/>
    </row>
    <row r="3082" spans="1:23" x14ac:dyDescent="0.25">
      <c r="A3082" s="76"/>
      <c r="B3082" s="76"/>
      <c r="C3082" s="76"/>
      <c r="D3082" s="76"/>
      <c r="E3082" s="76"/>
      <c r="F3082" s="76"/>
      <c r="G3082" s="76"/>
      <c r="H3082" s="76"/>
      <c r="I3082" s="76"/>
      <c r="J3082" s="76"/>
      <c r="K3082" s="76"/>
      <c r="L3082" s="76"/>
      <c r="M3082" s="76"/>
      <c r="N3082" s="76"/>
      <c r="O3082" s="76"/>
      <c r="P3082" s="76"/>
      <c r="Q3082" s="76"/>
      <c r="V3082" s="76"/>
      <c r="W3082" s="76"/>
    </row>
    <row r="3083" spans="1:23" x14ac:dyDescent="0.25">
      <c r="A3083" s="76"/>
      <c r="B3083" s="76"/>
      <c r="C3083" s="76"/>
      <c r="D3083" s="76"/>
      <c r="E3083" s="76"/>
      <c r="F3083" s="76"/>
      <c r="G3083" s="76"/>
      <c r="H3083" s="76"/>
      <c r="I3083" s="76"/>
      <c r="J3083" s="76"/>
      <c r="K3083" s="76"/>
      <c r="L3083" s="76"/>
      <c r="M3083" s="76"/>
      <c r="N3083" s="76"/>
      <c r="O3083" s="76"/>
      <c r="P3083" s="76"/>
      <c r="Q3083" s="76"/>
      <c r="V3083" s="76"/>
      <c r="W3083" s="76"/>
    </row>
    <row r="3084" spans="1:23" x14ac:dyDescent="0.25">
      <c r="A3084" s="76"/>
      <c r="B3084" s="76"/>
      <c r="C3084" s="76"/>
      <c r="D3084" s="76"/>
      <c r="E3084" s="76"/>
      <c r="F3084" s="76"/>
      <c r="G3084" s="76"/>
      <c r="H3084" s="76"/>
      <c r="I3084" s="76"/>
      <c r="J3084" s="76"/>
      <c r="K3084" s="76"/>
      <c r="L3084" s="76"/>
      <c r="M3084" s="76"/>
      <c r="N3084" s="76"/>
      <c r="O3084" s="76"/>
      <c r="P3084" s="76"/>
      <c r="Q3084" s="76"/>
      <c r="V3084" s="76"/>
      <c r="W3084" s="76"/>
    </row>
    <row r="3085" spans="1:23" x14ac:dyDescent="0.25">
      <c r="A3085" s="76"/>
      <c r="B3085" s="76"/>
      <c r="C3085" s="76"/>
      <c r="D3085" s="76"/>
      <c r="E3085" s="76"/>
      <c r="F3085" s="76"/>
      <c r="G3085" s="76"/>
      <c r="H3085" s="76"/>
      <c r="I3085" s="76"/>
      <c r="J3085" s="76"/>
      <c r="K3085" s="76"/>
      <c r="L3085" s="76"/>
      <c r="M3085" s="76"/>
      <c r="N3085" s="76"/>
      <c r="O3085" s="76"/>
      <c r="P3085" s="76"/>
      <c r="Q3085" s="76"/>
      <c r="V3085" s="76"/>
      <c r="W3085" s="76"/>
    </row>
    <row r="3086" spans="1:23" x14ac:dyDescent="0.25">
      <c r="A3086" s="76"/>
      <c r="B3086" s="76"/>
      <c r="C3086" s="76"/>
      <c r="D3086" s="76"/>
      <c r="E3086" s="76"/>
      <c r="F3086" s="76"/>
      <c r="G3086" s="76"/>
      <c r="H3086" s="76"/>
      <c r="I3086" s="76"/>
      <c r="J3086" s="76"/>
      <c r="K3086" s="76"/>
      <c r="L3086" s="76"/>
      <c r="M3086" s="76"/>
      <c r="N3086" s="76"/>
      <c r="O3086" s="76"/>
      <c r="P3086" s="76"/>
      <c r="Q3086" s="76"/>
      <c r="V3086" s="76"/>
      <c r="W3086" s="76"/>
    </row>
    <row r="3087" spans="1:23" x14ac:dyDescent="0.25">
      <c r="A3087" s="76"/>
      <c r="B3087" s="76"/>
      <c r="C3087" s="76"/>
      <c r="D3087" s="76"/>
      <c r="E3087" s="76"/>
      <c r="F3087" s="76"/>
      <c r="G3087" s="76"/>
      <c r="H3087" s="76"/>
      <c r="I3087" s="76"/>
      <c r="J3087" s="76"/>
      <c r="K3087" s="76"/>
      <c r="L3087" s="76"/>
      <c r="M3087" s="76"/>
      <c r="N3087" s="76"/>
      <c r="O3087" s="76"/>
      <c r="P3087" s="76"/>
      <c r="Q3087" s="76"/>
      <c r="V3087" s="76"/>
      <c r="W3087" s="76"/>
    </row>
    <row r="3088" spans="1:23" x14ac:dyDescent="0.25">
      <c r="A3088" s="76"/>
      <c r="B3088" s="76"/>
      <c r="C3088" s="76"/>
      <c r="D3088" s="76"/>
      <c r="E3088" s="76"/>
      <c r="F3088" s="76"/>
      <c r="G3088" s="76"/>
      <c r="H3088" s="76"/>
      <c r="I3088" s="76"/>
      <c r="J3088" s="76"/>
      <c r="K3088" s="76"/>
      <c r="L3088" s="76"/>
      <c r="M3088" s="76"/>
      <c r="N3088" s="76"/>
      <c r="O3088" s="76"/>
      <c r="P3088" s="76"/>
      <c r="Q3088" s="76"/>
      <c r="V3088" s="76"/>
      <c r="W3088" s="76"/>
    </row>
    <row r="3089" spans="1:23" x14ac:dyDescent="0.25">
      <c r="A3089" s="76"/>
      <c r="B3089" s="76"/>
      <c r="C3089" s="76"/>
      <c r="D3089" s="76"/>
      <c r="E3089" s="76"/>
      <c r="F3089" s="76"/>
      <c r="G3089" s="76"/>
      <c r="H3089" s="76"/>
      <c r="I3089" s="76"/>
      <c r="J3089" s="76"/>
      <c r="K3089" s="76"/>
      <c r="L3089" s="76"/>
      <c r="M3089" s="76"/>
      <c r="N3089" s="76"/>
      <c r="O3089" s="76"/>
      <c r="P3089" s="76"/>
      <c r="Q3089" s="76"/>
      <c r="V3089" s="76"/>
      <c r="W3089" s="76"/>
    </row>
    <row r="3090" spans="1:23" x14ac:dyDescent="0.25">
      <c r="A3090" s="76"/>
      <c r="B3090" s="76"/>
      <c r="C3090" s="76"/>
      <c r="D3090" s="76"/>
      <c r="E3090" s="76"/>
      <c r="F3090" s="76"/>
      <c r="G3090" s="76"/>
      <c r="H3090" s="76"/>
      <c r="I3090" s="76"/>
      <c r="J3090" s="76"/>
      <c r="K3090" s="76"/>
      <c r="L3090" s="76"/>
      <c r="M3090" s="76"/>
      <c r="N3090" s="76"/>
      <c r="O3090" s="76"/>
      <c r="P3090" s="76"/>
      <c r="Q3090" s="76"/>
      <c r="V3090" s="76"/>
      <c r="W3090" s="76"/>
    </row>
    <row r="3091" spans="1:23" x14ac:dyDescent="0.25">
      <c r="A3091" s="76"/>
      <c r="B3091" s="76"/>
      <c r="C3091" s="76"/>
      <c r="D3091" s="76"/>
      <c r="E3091" s="76"/>
      <c r="F3091" s="76"/>
      <c r="G3091" s="76"/>
      <c r="H3091" s="76"/>
      <c r="I3091" s="76"/>
      <c r="J3091" s="76"/>
      <c r="K3091" s="76"/>
      <c r="L3091" s="76"/>
      <c r="M3091" s="76"/>
      <c r="N3091" s="76"/>
      <c r="O3091" s="76"/>
      <c r="P3091" s="76"/>
      <c r="Q3091" s="76"/>
      <c r="V3091" s="76"/>
      <c r="W3091" s="76"/>
    </row>
    <row r="3092" spans="1:23" x14ac:dyDescent="0.25">
      <c r="A3092" s="76"/>
      <c r="B3092" s="76"/>
      <c r="C3092" s="76"/>
      <c r="D3092" s="76"/>
      <c r="E3092" s="76"/>
      <c r="F3092" s="76"/>
      <c r="G3092" s="76"/>
      <c r="H3092" s="76"/>
      <c r="I3092" s="76"/>
      <c r="J3092" s="76"/>
      <c r="K3092" s="76"/>
      <c r="L3092" s="76"/>
      <c r="M3092" s="76"/>
      <c r="N3092" s="76"/>
      <c r="O3092" s="76"/>
      <c r="P3092" s="76"/>
      <c r="Q3092" s="76"/>
      <c r="V3092" s="76"/>
      <c r="W3092" s="76"/>
    </row>
    <row r="3093" spans="1:23" x14ac:dyDescent="0.25">
      <c r="A3093" s="76"/>
      <c r="B3093" s="76"/>
      <c r="C3093" s="76"/>
      <c r="D3093" s="76"/>
      <c r="E3093" s="76"/>
      <c r="F3093" s="76"/>
      <c r="G3093" s="76"/>
      <c r="H3093" s="76"/>
      <c r="I3093" s="76"/>
      <c r="J3093" s="76"/>
      <c r="K3093" s="76"/>
      <c r="L3093" s="76"/>
      <c r="M3093" s="76"/>
      <c r="N3093" s="76"/>
      <c r="O3093" s="76"/>
      <c r="P3093" s="76"/>
      <c r="Q3093" s="76"/>
      <c r="V3093" s="76"/>
      <c r="W3093" s="76"/>
    </row>
    <row r="3094" spans="1:23" x14ac:dyDescent="0.25">
      <c r="A3094" s="76"/>
      <c r="B3094" s="76"/>
      <c r="C3094" s="76"/>
      <c r="D3094" s="76"/>
      <c r="E3094" s="76"/>
      <c r="F3094" s="76"/>
      <c r="G3094" s="76"/>
      <c r="H3094" s="76"/>
      <c r="I3094" s="76"/>
      <c r="J3094" s="76"/>
      <c r="K3094" s="76"/>
      <c r="L3094" s="76"/>
      <c r="M3094" s="76"/>
      <c r="N3094" s="76"/>
      <c r="O3094" s="76"/>
      <c r="P3094" s="76"/>
      <c r="Q3094" s="76"/>
      <c r="V3094" s="76"/>
      <c r="W3094" s="76"/>
    </row>
    <row r="3095" spans="1:23" x14ac:dyDescent="0.25">
      <c r="A3095" s="76"/>
      <c r="B3095" s="76"/>
      <c r="C3095" s="76"/>
      <c r="D3095" s="76"/>
      <c r="E3095" s="76"/>
      <c r="F3095" s="76"/>
      <c r="G3095" s="76"/>
      <c r="H3095" s="76"/>
      <c r="I3095" s="76"/>
      <c r="J3095" s="76"/>
      <c r="K3095" s="76"/>
      <c r="L3095" s="76"/>
      <c r="M3095" s="76"/>
      <c r="N3095" s="76"/>
      <c r="O3095" s="76"/>
      <c r="P3095" s="76"/>
      <c r="Q3095" s="76"/>
      <c r="V3095" s="76"/>
      <c r="W3095" s="76"/>
    </row>
    <row r="3096" spans="1:23" x14ac:dyDescent="0.25">
      <c r="A3096" s="76"/>
      <c r="B3096" s="76"/>
      <c r="C3096" s="76"/>
      <c r="D3096" s="76"/>
      <c r="E3096" s="76"/>
      <c r="F3096" s="76"/>
      <c r="G3096" s="76"/>
      <c r="H3096" s="76"/>
      <c r="I3096" s="76"/>
      <c r="J3096" s="76"/>
      <c r="K3096" s="76"/>
      <c r="L3096" s="76"/>
      <c r="M3096" s="76"/>
      <c r="N3096" s="76"/>
      <c r="O3096" s="76"/>
      <c r="P3096" s="76"/>
      <c r="Q3096" s="76"/>
      <c r="V3096" s="76"/>
      <c r="W3096" s="76"/>
    </row>
    <row r="3097" spans="1:23" x14ac:dyDescent="0.25">
      <c r="A3097" s="76"/>
      <c r="B3097" s="76"/>
      <c r="C3097" s="76"/>
      <c r="D3097" s="76"/>
      <c r="E3097" s="76"/>
      <c r="F3097" s="76"/>
      <c r="G3097" s="76"/>
      <c r="H3097" s="76"/>
      <c r="I3097" s="76"/>
      <c r="J3097" s="76"/>
      <c r="K3097" s="76"/>
      <c r="L3097" s="76"/>
      <c r="M3097" s="76"/>
      <c r="N3097" s="76"/>
      <c r="O3097" s="76"/>
      <c r="P3097" s="76"/>
      <c r="Q3097" s="76"/>
      <c r="V3097" s="76"/>
      <c r="W3097" s="76"/>
    </row>
    <row r="3098" spans="1:23" x14ac:dyDescent="0.25">
      <c r="A3098" s="76"/>
      <c r="B3098" s="76"/>
      <c r="C3098" s="76"/>
      <c r="D3098" s="76"/>
      <c r="E3098" s="76"/>
      <c r="F3098" s="76"/>
      <c r="G3098" s="76"/>
      <c r="H3098" s="76"/>
      <c r="I3098" s="76"/>
      <c r="J3098" s="76"/>
      <c r="K3098" s="76"/>
      <c r="L3098" s="76"/>
      <c r="M3098" s="76"/>
      <c r="N3098" s="76"/>
      <c r="O3098" s="76"/>
      <c r="P3098" s="76"/>
      <c r="Q3098" s="76"/>
      <c r="V3098" s="76"/>
      <c r="W3098" s="76"/>
    </row>
    <row r="3099" spans="1:23" x14ac:dyDescent="0.25">
      <c r="A3099" s="76"/>
      <c r="B3099" s="76"/>
      <c r="C3099" s="76"/>
      <c r="D3099" s="76"/>
      <c r="E3099" s="76"/>
      <c r="F3099" s="76"/>
      <c r="G3099" s="76"/>
      <c r="H3099" s="76"/>
      <c r="I3099" s="76"/>
      <c r="J3099" s="76"/>
      <c r="K3099" s="76"/>
      <c r="L3099" s="76"/>
      <c r="M3099" s="76"/>
      <c r="N3099" s="76"/>
      <c r="O3099" s="76"/>
      <c r="P3099" s="76"/>
      <c r="Q3099" s="76"/>
      <c r="V3099" s="76"/>
      <c r="W3099" s="76"/>
    </row>
    <row r="3100" spans="1:23" x14ac:dyDescent="0.25">
      <c r="A3100" s="76"/>
      <c r="B3100" s="76"/>
      <c r="C3100" s="76"/>
      <c r="D3100" s="76"/>
      <c r="E3100" s="76"/>
      <c r="F3100" s="76"/>
      <c r="G3100" s="76"/>
      <c r="H3100" s="76"/>
      <c r="I3100" s="76"/>
      <c r="J3100" s="76"/>
      <c r="K3100" s="76"/>
      <c r="L3100" s="76"/>
      <c r="M3100" s="76"/>
      <c r="N3100" s="76"/>
      <c r="O3100" s="76"/>
      <c r="P3100" s="76"/>
      <c r="Q3100" s="76"/>
      <c r="V3100" s="76"/>
      <c r="W3100" s="76"/>
    </row>
    <row r="3101" spans="1:23" x14ac:dyDescent="0.25">
      <c r="A3101" s="76"/>
      <c r="B3101" s="76"/>
      <c r="C3101" s="76"/>
      <c r="D3101" s="76"/>
      <c r="E3101" s="76"/>
      <c r="F3101" s="76"/>
      <c r="G3101" s="76"/>
      <c r="H3101" s="76"/>
      <c r="I3101" s="76"/>
      <c r="J3101" s="76"/>
      <c r="K3101" s="76"/>
      <c r="L3101" s="76"/>
      <c r="M3101" s="76"/>
      <c r="N3101" s="76"/>
      <c r="O3101" s="76"/>
      <c r="P3101" s="76"/>
      <c r="Q3101" s="76"/>
      <c r="V3101" s="76"/>
      <c r="W3101" s="76"/>
    </row>
    <row r="3102" spans="1:23" x14ac:dyDescent="0.25">
      <c r="A3102" s="76"/>
      <c r="B3102" s="76"/>
      <c r="C3102" s="76"/>
      <c r="D3102" s="76"/>
      <c r="E3102" s="76"/>
      <c r="F3102" s="76"/>
      <c r="G3102" s="76"/>
      <c r="H3102" s="76"/>
      <c r="I3102" s="76"/>
      <c r="J3102" s="76"/>
      <c r="K3102" s="76"/>
      <c r="L3102" s="76"/>
      <c r="M3102" s="76"/>
      <c r="N3102" s="76"/>
      <c r="O3102" s="76"/>
      <c r="P3102" s="76"/>
      <c r="Q3102" s="76"/>
      <c r="V3102" s="76"/>
      <c r="W3102" s="76"/>
    </row>
    <row r="3103" spans="1:23" x14ac:dyDescent="0.25">
      <c r="A3103" s="76"/>
      <c r="B3103" s="76"/>
      <c r="C3103" s="76"/>
      <c r="D3103" s="76"/>
      <c r="E3103" s="76"/>
      <c r="F3103" s="76"/>
      <c r="G3103" s="76"/>
      <c r="H3103" s="76"/>
      <c r="I3103" s="76"/>
      <c r="J3103" s="76"/>
      <c r="K3103" s="76"/>
      <c r="L3103" s="76"/>
      <c r="M3103" s="76"/>
      <c r="N3103" s="76"/>
      <c r="O3103" s="76"/>
      <c r="P3103" s="76"/>
      <c r="Q3103" s="76"/>
      <c r="V3103" s="76"/>
      <c r="W3103" s="76"/>
    </row>
    <row r="3104" spans="1:23" x14ac:dyDescent="0.25">
      <c r="A3104" s="76"/>
      <c r="B3104" s="76"/>
      <c r="C3104" s="76"/>
      <c r="D3104" s="76"/>
      <c r="E3104" s="76"/>
      <c r="F3104" s="76"/>
      <c r="G3104" s="76"/>
      <c r="H3104" s="76"/>
      <c r="I3104" s="76"/>
      <c r="J3104" s="76"/>
      <c r="K3104" s="76"/>
      <c r="L3104" s="76"/>
      <c r="M3104" s="76"/>
      <c r="N3104" s="76"/>
      <c r="O3104" s="76"/>
      <c r="P3104" s="76"/>
      <c r="Q3104" s="76"/>
      <c r="V3104" s="76"/>
      <c r="W3104" s="76"/>
    </row>
    <row r="3105" spans="1:23" x14ac:dyDescent="0.25">
      <c r="A3105" s="76"/>
      <c r="B3105" s="76"/>
      <c r="C3105" s="76"/>
      <c r="D3105" s="76"/>
      <c r="E3105" s="76"/>
      <c r="F3105" s="76"/>
      <c r="G3105" s="76"/>
      <c r="H3105" s="76"/>
      <c r="I3105" s="76"/>
      <c r="J3105" s="76"/>
      <c r="K3105" s="76"/>
      <c r="L3105" s="76"/>
      <c r="M3105" s="76"/>
      <c r="N3105" s="76"/>
      <c r="O3105" s="76"/>
      <c r="P3105" s="76"/>
      <c r="Q3105" s="76"/>
      <c r="V3105" s="76"/>
      <c r="W3105" s="76"/>
    </row>
    <row r="3106" spans="1:23" x14ac:dyDescent="0.25">
      <c r="A3106" s="76"/>
      <c r="B3106" s="76"/>
      <c r="C3106" s="76"/>
      <c r="D3106" s="76"/>
      <c r="E3106" s="76"/>
      <c r="F3106" s="76"/>
      <c r="G3106" s="76"/>
      <c r="H3106" s="76"/>
      <c r="I3106" s="76"/>
      <c r="J3106" s="76"/>
      <c r="K3106" s="76"/>
      <c r="L3106" s="76"/>
      <c r="M3106" s="76"/>
      <c r="N3106" s="76"/>
      <c r="O3106" s="76"/>
      <c r="P3106" s="76"/>
      <c r="Q3106" s="76"/>
      <c r="V3106" s="76"/>
      <c r="W3106" s="76"/>
    </row>
    <row r="3107" spans="1:23" x14ac:dyDescent="0.25">
      <c r="A3107" s="76"/>
      <c r="B3107" s="76"/>
      <c r="C3107" s="76"/>
      <c r="D3107" s="76"/>
      <c r="E3107" s="76"/>
      <c r="F3107" s="76"/>
      <c r="G3107" s="76"/>
      <c r="H3107" s="76"/>
      <c r="I3107" s="76"/>
      <c r="J3107" s="76"/>
      <c r="K3107" s="76"/>
      <c r="L3107" s="76"/>
      <c r="M3107" s="76"/>
      <c r="N3107" s="76"/>
      <c r="O3107" s="76"/>
      <c r="P3107" s="76"/>
      <c r="Q3107" s="76"/>
      <c r="V3107" s="76"/>
      <c r="W3107" s="76"/>
    </row>
    <row r="3108" spans="1:23" x14ac:dyDescent="0.25">
      <c r="A3108" s="76"/>
      <c r="B3108" s="76"/>
      <c r="C3108" s="76"/>
      <c r="D3108" s="76"/>
      <c r="E3108" s="76"/>
      <c r="F3108" s="76"/>
      <c r="G3108" s="76"/>
      <c r="H3108" s="76"/>
      <c r="I3108" s="76"/>
      <c r="J3108" s="76"/>
      <c r="K3108" s="76"/>
      <c r="L3108" s="76"/>
      <c r="M3108" s="76"/>
      <c r="N3108" s="76"/>
      <c r="O3108" s="76"/>
      <c r="P3108" s="76"/>
      <c r="Q3108" s="76"/>
      <c r="V3108" s="76"/>
      <c r="W3108" s="76"/>
    </row>
    <row r="3109" spans="1:23" x14ac:dyDescent="0.25">
      <c r="A3109" s="76"/>
      <c r="B3109" s="76"/>
      <c r="C3109" s="76"/>
      <c r="D3109" s="76"/>
      <c r="E3109" s="76"/>
      <c r="F3109" s="76"/>
      <c r="G3109" s="76"/>
      <c r="H3109" s="76"/>
      <c r="I3109" s="76"/>
      <c r="J3109" s="76"/>
      <c r="K3109" s="76"/>
      <c r="L3109" s="76"/>
      <c r="M3109" s="76"/>
      <c r="N3109" s="76"/>
      <c r="O3109" s="76"/>
      <c r="P3109" s="76"/>
      <c r="Q3109" s="76"/>
      <c r="V3109" s="76"/>
      <c r="W3109" s="76"/>
    </row>
    <row r="3110" spans="1:23" x14ac:dyDescent="0.25">
      <c r="A3110" s="76"/>
      <c r="B3110" s="76"/>
      <c r="C3110" s="76"/>
      <c r="D3110" s="76"/>
      <c r="E3110" s="76"/>
      <c r="F3110" s="76"/>
      <c r="G3110" s="76"/>
      <c r="H3110" s="76"/>
      <c r="I3110" s="76"/>
      <c r="J3110" s="76"/>
      <c r="K3110" s="76"/>
      <c r="L3110" s="76"/>
      <c r="M3110" s="76"/>
      <c r="N3110" s="76"/>
      <c r="O3110" s="76"/>
      <c r="P3110" s="76"/>
      <c r="Q3110" s="76"/>
      <c r="V3110" s="76"/>
      <c r="W3110" s="76"/>
    </row>
    <row r="3111" spans="1:23" x14ac:dyDescent="0.25">
      <c r="A3111" s="76"/>
      <c r="B3111" s="76"/>
      <c r="C3111" s="76"/>
      <c r="D3111" s="76"/>
      <c r="E3111" s="76"/>
      <c r="F3111" s="76"/>
      <c r="G3111" s="76"/>
      <c r="H3111" s="76"/>
      <c r="I3111" s="76"/>
      <c r="J3111" s="76"/>
      <c r="K3111" s="76"/>
      <c r="L3111" s="76"/>
      <c r="M3111" s="76"/>
      <c r="N3111" s="76"/>
      <c r="O3111" s="76"/>
      <c r="P3111" s="76"/>
      <c r="Q3111" s="76"/>
      <c r="V3111" s="76"/>
      <c r="W3111" s="76"/>
    </row>
    <row r="3112" spans="1:23" x14ac:dyDescent="0.25">
      <c r="A3112" s="76"/>
      <c r="B3112" s="76"/>
      <c r="C3112" s="76"/>
      <c r="D3112" s="76"/>
      <c r="E3112" s="76"/>
      <c r="F3112" s="76"/>
      <c r="G3112" s="76"/>
      <c r="H3112" s="76"/>
      <c r="I3112" s="76"/>
      <c r="J3112" s="76"/>
      <c r="K3112" s="76"/>
      <c r="L3112" s="76"/>
      <c r="M3112" s="76"/>
      <c r="N3112" s="76"/>
      <c r="O3112" s="76"/>
      <c r="P3112" s="76"/>
      <c r="Q3112" s="76"/>
      <c r="V3112" s="76"/>
      <c r="W3112" s="76"/>
    </row>
    <row r="3113" spans="1:23" x14ac:dyDescent="0.25">
      <c r="A3113" s="76"/>
      <c r="B3113" s="76"/>
      <c r="C3113" s="76"/>
      <c r="D3113" s="76"/>
      <c r="E3113" s="76"/>
      <c r="F3113" s="76"/>
      <c r="G3113" s="76"/>
      <c r="H3113" s="76"/>
      <c r="I3113" s="76"/>
      <c r="J3113" s="76"/>
      <c r="K3113" s="76"/>
      <c r="L3113" s="76"/>
      <c r="M3113" s="76"/>
      <c r="N3113" s="76"/>
      <c r="O3113" s="76"/>
      <c r="P3113" s="76"/>
      <c r="Q3113" s="76"/>
      <c r="V3113" s="76"/>
      <c r="W3113" s="76"/>
    </row>
    <row r="3114" spans="1:23" x14ac:dyDescent="0.25">
      <c r="A3114" s="76"/>
      <c r="B3114" s="76"/>
      <c r="C3114" s="76"/>
      <c r="D3114" s="76"/>
      <c r="E3114" s="76"/>
      <c r="F3114" s="76"/>
      <c r="G3114" s="76"/>
      <c r="H3114" s="76"/>
      <c r="I3114" s="76"/>
      <c r="J3114" s="76"/>
      <c r="K3114" s="76"/>
      <c r="L3114" s="76"/>
      <c r="M3114" s="76"/>
      <c r="N3114" s="76"/>
      <c r="O3114" s="76"/>
      <c r="P3114" s="76"/>
      <c r="Q3114" s="76"/>
      <c r="V3114" s="76"/>
      <c r="W3114" s="76"/>
    </row>
    <row r="3115" spans="1:23" x14ac:dyDescent="0.25">
      <c r="A3115" s="76"/>
      <c r="B3115" s="76"/>
      <c r="C3115" s="76"/>
      <c r="D3115" s="76"/>
      <c r="E3115" s="76"/>
      <c r="F3115" s="76"/>
      <c r="G3115" s="76"/>
      <c r="H3115" s="76"/>
      <c r="I3115" s="76"/>
      <c r="J3115" s="76"/>
      <c r="K3115" s="76"/>
      <c r="L3115" s="76"/>
      <c r="M3115" s="76"/>
      <c r="N3115" s="76"/>
      <c r="O3115" s="76"/>
      <c r="P3115" s="76"/>
      <c r="Q3115" s="76"/>
      <c r="V3115" s="76"/>
      <c r="W3115" s="76"/>
    </row>
    <row r="3116" spans="1:23" x14ac:dyDescent="0.25">
      <c r="A3116" s="76"/>
      <c r="B3116" s="76"/>
      <c r="C3116" s="76"/>
      <c r="D3116" s="76"/>
      <c r="E3116" s="76"/>
      <c r="F3116" s="76"/>
      <c r="G3116" s="76"/>
      <c r="H3116" s="76"/>
      <c r="I3116" s="76"/>
      <c r="J3116" s="76"/>
      <c r="K3116" s="76"/>
      <c r="L3116" s="76"/>
      <c r="M3116" s="76"/>
      <c r="N3116" s="76"/>
      <c r="O3116" s="76"/>
      <c r="P3116" s="76"/>
      <c r="Q3116" s="76"/>
      <c r="V3116" s="76"/>
      <c r="W3116" s="76"/>
    </row>
    <row r="3117" spans="1:23" x14ac:dyDescent="0.25">
      <c r="A3117" s="76"/>
      <c r="B3117" s="76"/>
      <c r="C3117" s="76"/>
      <c r="D3117" s="76"/>
      <c r="E3117" s="76"/>
      <c r="F3117" s="76"/>
      <c r="G3117" s="76"/>
      <c r="H3117" s="76"/>
      <c r="I3117" s="76"/>
      <c r="J3117" s="76"/>
      <c r="K3117" s="76"/>
      <c r="L3117" s="76"/>
      <c r="M3117" s="76"/>
      <c r="N3117" s="76"/>
      <c r="O3117" s="76"/>
      <c r="P3117" s="76"/>
      <c r="Q3117" s="76"/>
      <c r="V3117" s="76"/>
      <c r="W3117" s="76"/>
    </row>
    <row r="3118" spans="1:23" x14ac:dyDescent="0.25">
      <c r="A3118" s="76"/>
      <c r="B3118" s="76"/>
      <c r="C3118" s="76"/>
      <c r="D3118" s="76"/>
      <c r="E3118" s="76"/>
      <c r="F3118" s="76"/>
      <c r="G3118" s="76"/>
      <c r="H3118" s="76"/>
      <c r="I3118" s="76"/>
      <c r="J3118" s="76"/>
      <c r="K3118" s="76"/>
      <c r="L3118" s="76"/>
      <c r="M3118" s="76"/>
      <c r="N3118" s="76"/>
      <c r="O3118" s="76"/>
      <c r="P3118" s="76"/>
      <c r="Q3118" s="76"/>
      <c r="V3118" s="76"/>
      <c r="W3118" s="76"/>
    </row>
    <row r="3119" spans="1:23" x14ac:dyDescent="0.25">
      <c r="A3119" s="76"/>
      <c r="B3119" s="76"/>
      <c r="C3119" s="76"/>
      <c r="D3119" s="76"/>
      <c r="E3119" s="76"/>
      <c r="F3119" s="76"/>
      <c r="G3119" s="76"/>
      <c r="H3119" s="76"/>
      <c r="I3119" s="76"/>
      <c r="J3119" s="76"/>
      <c r="K3119" s="76"/>
      <c r="L3119" s="76"/>
      <c r="M3119" s="76"/>
      <c r="N3119" s="76"/>
      <c r="O3119" s="76"/>
      <c r="P3119" s="76"/>
      <c r="Q3119" s="76"/>
      <c r="V3119" s="76"/>
      <c r="W3119" s="76"/>
    </row>
    <row r="3120" spans="1:23" x14ac:dyDescent="0.25">
      <c r="A3120" s="76"/>
      <c r="B3120" s="76"/>
      <c r="C3120" s="76"/>
      <c r="D3120" s="76"/>
      <c r="E3120" s="76"/>
      <c r="F3120" s="76"/>
      <c r="G3120" s="76"/>
      <c r="H3120" s="76"/>
      <c r="I3120" s="76"/>
      <c r="J3120" s="76"/>
      <c r="K3120" s="76"/>
      <c r="L3120" s="76"/>
      <c r="M3120" s="76"/>
      <c r="N3120" s="76"/>
      <c r="O3120" s="76"/>
      <c r="P3120" s="76"/>
      <c r="Q3120" s="76"/>
      <c r="V3120" s="76"/>
      <c r="W3120" s="76"/>
    </row>
    <row r="3121" spans="1:23" x14ac:dyDescent="0.25">
      <c r="A3121" s="76"/>
      <c r="B3121" s="76"/>
      <c r="C3121" s="76"/>
      <c r="D3121" s="76"/>
      <c r="E3121" s="76"/>
      <c r="F3121" s="76"/>
      <c r="G3121" s="76"/>
      <c r="H3121" s="76"/>
      <c r="I3121" s="76"/>
      <c r="J3121" s="76"/>
      <c r="K3121" s="76"/>
      <c r="L3121" s="76"/>
      <c r="M3121" s="76"/>
      <c r="N3121" s="76"/>
      <c r="O3121" s="76"/>
      <c r="P3121" s="76"/>
      <c r="Q3121" s="76"/>
      <c r="V3121" s="76"/>
      <c r="W3121" s="76"/>
    </row>
    <row r="3122" spans="1:23" x14ac:dyDescent="0.25">
      <c r="A3122" s="76"/>
      <c r="B3122" s="76"/>
      <c r="C3122" s="76"/>
      <c r="D3122" s="76"/>
      <c r="E3122" s="76"/>
      <c r="F3122" s="76"/>
      <c r="G3122" s="76"/>
      <c r="H3122" s="76"/>
      <c r="I3122" s="76"/>
      <c r="J3122" s="76"/>
      <c r="K3122" s="76"/>
      <c r="L3122" s="76"/>
      <c r="M3122" s="76"/>
      <c r="N3122" s="76"/>
      <c r="O3122" s="76"/>
      <c r="P3122" s="76"/>
      <c r="Q3122" s="76"/>
      <c r="V3122" s="76"/>
      <c r="W3122" s="76"/>
    </row>
    <row r="3123" spans="1:23" x14ac:dyDescent="0.25">
      <c r="A3123" s="76"/>
      <c r="B3123" s="76"/>
      <c r="C3123" s="76"/>
      <c r="D3123" s="76"/>
      <c r="E3123" s="76"/>
      <c r="F3123" s="76"/>
      <c r="G3123" s="76"/>
      <c r="H3123" s="76"/>
      <c r="I3123" s="76"/>
      <c r="J3123" s="76"/>
      <c r="K3123" s="76"/>
      <c r="L3123" s="76"/>
      <c r="M3123" s="76"/>
      <c r="N3123" s="76"/>
      <c r="O3123" s="76"/>
      <c r="P3123" s="76"/>
      <c r="Q3123" s="76"/>
      <c r="V3123" s="76"/>
      <c r="W3123" s="76"/>
    </row>
    <row r="3124" spans="1:23" x14ac:dyDescent="0.25">
      <c r="A3124" s="76"/>
      <c r="B3124" s="76"/>
      <c r="C3124" s="76"/>
      <c r="D3124" s="76"/>
      <c r="E3124" s="76"/>
      <c r="F3124" s="76"/>
      <c r="G3124" s="76"/>
      <c r="H3124" s="76"/>
      <c r="I3124" s="76"/>
      <c r="J3124" s="76"/>
      <c r="K3124" s="76"/>
      <c r="L3124" s="76"/>
      <c r="M3124" s="76"/>
      <c r="N3124" s="76"/>
      <c r="O3124" s="76"/>
      <c r="P3124" s="76"/>
      <c r="Q3124" s="76"/>
      <c r="V3124" s="76"/>
      <c r="W3124" s="76"/>
    </row>
    <row r="3125" spans="1:23" x14ac:dyDescent="0.25">
      <c r="A3125" s="76"/>
      <c r="B3125" s="76"/>
      <c r="C3125" s="76"/>
      <c r="D3125" s="76"/>
      <c r="E3125" s="76"/>
      <c r="F3125" s="76"/>
      <c r="G3125" s="76"/>
      <c r="H3125" s="76"/>
      <c r="I3125" s="76"/>
      <c r="J3125" s="76"/>
      <c r="K3125" s="76"/>
      <c r="L3125" s="76"/>
      <c r="M3125" s="76"/>
      <c r="N3125" s="76"/>
      <c r="O3125" s="76"/>
      <c r="P3125" s="76"/>
      <c r="Q3125" s="76"/>
      <c r="V3125" s="76"/>
      <c r="W3125" s="76"/>
    </row>
    <row r="3126" spans="1:23" x14ac:dyDescent="0.25">
      <c r="A3126" s="76"/>
      <c r="B3126" s="76"/>
      <c r="C3126" s="76"/>
      <c r="D3126" s="76"/>
      <c r="E3126" s="76"/>
      <c r="F3126" s="76"/>
      <c r="G3126" s="76"/>
      <c r="H3126" s="76"/>
      <c r="I3126" s="76"/>
      <c r="J3126" s="76"/>
      <c r="K3126" s="76"/>
      <c r="L3126" s="76"/>
      <c r="M3126" s="76"/>
      <c r="N3126" s="76"/>
      <c r="O3126" s="76"/>
      <c r="P3126" s="76"/>
      <c r="Q3126" s="76"/>
      <c r="V3126" s="76"/>
      <c r="W3126" s="76"/>
    </row>
    <row r="3127" spans="1:23" x14ac:dyDescent="0.25">
      <c r="A3127" s="76"/>
      <c r="B3127" s="76"/>
      <c r="C3127" s="76"/>
      <c r="D3127" s="76"/>
      <c r="E3127" s="76"/>
      <c r="F3127" s="76"/>
      <c r="G3127" s="76"/>
      <c r="H3127" s="76"/>
      <c r="I3127" s="76"/>
      <c r="J3127" s="76"/>
      <c r="K3127" s="76"/>
      <c r="L3127" s="76"/>
      <c r="M3127" s="76"/>
      <c r="N3127" s="76"/>
      <c r="O3127" s="76"/>
      <c r="P3127" s="76"/>
      <c r="Q3127" s="76"/>
      <c r="V3127" s="76"/>
      <c r="W3127" s="76"/>
    </row>
    <row r="3128" spans="1:23" x14ac:dyDescent="0.25">
      <c r="A3128" s="76"/>
      <c r="B3128" s="76"/>
      <c r="C3128" s="76"/>
      <c r="D3128" s="76"/>
      <c r="E3128" s="76"/>
      <c r="F3128" s="76"/>
      <c r="G3128" s="76"/>
      <c r="H3128" s="76"/>
      <c r="I3128" s="76"/>
      <c r="J3128" s="76"/>
      <c r="K3128" s="76"/>
      <c r="L3128" s="76"/>
      <c r="M3128" s="76"/>
      <c r="N3128" s="76"/>
      <c r="O3128" s="76"/>
      <c r="P3128" s="76"/>
      <c r="Q3128" s="76"/>
      <c r="V3128" s="76"/>
      <c r="W3128" s="76"/>
    </row>
    <row r="3129" spans="1:23" x14ac:dyDescent="0.25">
      <c r="A3129" s="76"/>
      <c r="B3129" s="76"/>
      <c r="C3129" s="76"/>
      <c r="D3129" s="76"/>
      <c r="E3129" s="76"/>
      <c r="F3129" s="76"/>
      <c r="G3129" s="76"/>
      <c r="H3129" s="76"/>
      <c r="I3129" s="76"/>
      <c r="J3129" s="76"/>
      <c r="K3129" s="76"/>
      <c r="L3129" s="76"/>
      <c r="M3129" s="76"/>
      <c r="N3129" s="76"/>
      <c r="O3129" s="76"/>
      <c r="P3129" s="76"/>
      <c r="Q3129" s="76"/>
      <c r="V3129" s="76"/>
      <c r="W3129" s="76"/>
    </row>
    <row r="3130" spans="1:23" x14ac:dyDescent="0.25">
      <c r="A3130" s="76"/>
      <c r="B3130" s="76"/>
      <c r="C3130" s="76"/>
      <c r="D3130" s="76"/>
      <c r="E3130" s="76"/>
      <c r="F3130" s="76"/>
      <c r="G3130" s="76"/>
      <c r="H3130" s="76"/>
      <c r="I3130" s="76"/>
      <c r="J3130" s="76"/>
      <c r="K3130" s="76"/>
      <c r="L3130" s="76"/>
      <c r="M3130" s="76"/>
      <c r="N3130" s="76"/>
      <c r="O3130" s="76"/>
      <c r="P3130" s="76"/>
      <c r="Q3130" s="76"/>
      <c r="V3130" s="76"/>
      <c r="W3130" s="76"/>
    </row>
    <row r="3131" spans="1:23" x14ac:dyDescent="0.25">
      <c r="A3131" s="76"/>
      <c r="B3131" s="76"/>
      <c r="C3131" s="76"/>
      <c r="D3131" s="76"/>
      <c r="E3131" s="76"/>
      <c r="F3131" s="76"/>
      <c r="G3131" s="76"/>
      <c r="H3131" s="76"/>
      <c r="I3131" s="76"/>
      <c r="J3131" s="76"/>
      <c r="K3131" s="76"/>
      <c r="L3131" s="76"/>
      <c r="M3131" s="76"/>
      <c r="N3131" s="76"/>
      <c r="O3131" s="76"/>
      <c r="P3131" s="76"/>
      <c r="Q3131" s="76"/>
      <c r="V3131" s="76"/>
      <c r="W3131" s="76"/>
    </row>
    <row r="3132" spans="1:23" x14ac:dyDescent="0.25">
      <c r="A3132" s="76"/>
      <c r="B3132" s="76"/>
      <c r="C3132" s="76"/>
      <c r="D3132" s="76"/>
      <c r="E3132" s="76"/>
      <c r="F3132" s="76"/>
      <c r="G3132" s="76"/>
      <c r="H3132" s="76"/>
      <c r="I3132" s="76"/>
      <c r="J3132" s="76"/>
      <c r="K3132" s="76"/>
      <c r="L3132" s="76"/>
      <c r="M3132" s="76"/>
      <c r="N3132" s="76"/>
      <c r="O3132" s="76"/>
      <c r="P3132" s="76"/>
      <c r="Q3132" s="76"/>
      <c r="V3132" s="76"/>
      <c r="W3132" s="76"/>
    </row>
    <row r="3133" spans="1:23" x14ac:dyDescent="0.25">
      <c r="A3133" s="76"/>
      <c r="B3133" s="76"/>
      <c r="C3133" s="76"/>
      <c r="D3133" s="76"/>
      <c r="E3133" s="76"/>
      <c r="F3133" s="76"/>
      <c r="G3133" s="76"/>
      <c r="H3133" s="76"/>
      <c r="I3133" s="76"/>
      <c r="J3133" s="76"/>
      <c r="K3133" s="76"/>
      <c r="L3133" s="76"/>
      <c r="M3133" s="76"/>
      <c r="N3133" s="76"/>
      <c r="O3133" s="76"/>
      <c r="P3133" s="76"/>
      <c r="Q3133" s="76"/>
      <c r="V3133" s="76"/>
      <c r="W3133" s="76"/>
    </row>
    <row r="3134" spans="1:23" x14ac:dyDescent="0.25">
      <c r="A3134" s="76"/>
      <c r="B3134" s="76"/>
      <c r="C3134" s="76"/>
      <c r="D3134" s="76"/>
      <c r="E3134" s="76"/>
      <c r="F3134" s="76"/>
      <c r="G3134" s="76"/>
      <c r="H3134" s="76"/>
      <c r="I3134" s="76"/>
      <c r="J3134" s="76"/>
      <c r="K3134" s="76"/>
      <c r="L3134" s="76"/>
      <c r="M3134" s="76"/>
      <c r="N3134" s="76"/>
      <c r="O3134" s="76"/>
      <c r="P3134" s="76"/>
      <c r="Q3134" s="76"/>
      <c r="V3134" s="76"/>
      <c r="W3134" s="76"/>
    </row>
    <row r="3135" spans="1:23" x14ac:dyDescent="0.25">
      <c r="A3135" s="76"/>
      <c r="B3135" s="76"/>
      <c r="C3135" s="76"/>
      <c r="D3135" s="76"/>
      <c r="E3135" s="76"/>
      <c r="F3135" s="76"/>
      <c r="G3135" s="76"/>
      <c r="H3135" s="76"/>
      <c r="I3135" s="76"/>
      <c r="J3135" s="76"/>
      <c r="K3135" s="76"/>
      <c r="L3135" s="76"/>
      <c r="M3135" s="76"/>
      <c r="N3135" s="76"/>
      <c r="O3135" s="76"/>
      <c r="P3135" s="76"/>
      <c r="Q3135" s="76"/>
      <c r="V3135" s="76"/>
      <c r="W3135" s="76"/>
    </row>
    <row r="3136" spans="1:23" x14ac:dyDescent="0.25">
      <c r="A3136" s="76"/>
      <c r="B3136" s="76"/>
      <c r="C3136" s="76"/>
      <c r="D3136" s="76"/>
      <c r="E3136" s="76"/>
      <c r="F3136" s="76"/>
      <c r="G3136" s="76"/>
      <c r="H3136" s="76"/>
      <c r="I3136" s="76"/>
      <c r="J3136" s="76"/>
      <c r="K3136" s="76"/>
      <c r="L3136" s="76"/>
      <c r="M3136" s="76"/>
      <c r="N3136" s="76"/>
      <c r="O3136" s="76"/>
      <c r="P3136" s="76"/>
      <c r="Q3136" s="76"/>
      <c r="V3136" s="76"/>
      <c r="W3136" s="76"/>
    </row>
    <row r="3137" spans="1:23" x14ac:dyDescent="0.25">
      <c r="A3137" s="76"/>
      <c r="B3137" s="76"/>
      <c r="C3137" s="76"/>
      <c r="D3137" s="76"/>
      <c r="E3137" s="76"/>
      <c r="F3137" s="76"/>
      <c r="G3137" s="76"/>
      <c r="H3137" s="76"/>
      <c r="I3137" s="76"/>
      <c r="J3137" s="76"/>
      <c r="K3137" s="76"/>
      <c r="L3137" s="76"/>
      <c r="M3137" s="76"/>
      <c r="N3137" s="76"/>
      <c r="O3137" s="76"/>
      <c r="P3137" s="76"/>
      <c r="Q3137" s="76"/>
      <c r="V3137" s="76"/>
      <c r="W3137" s="76"/>
    </row>
    <row r="3138" spans="1:23" x14ac:dyDescent="0.25">
      <c r="A3138" s="76"/>
      <c r="B3138" s="76"/>
      <c r="C3138" s="76"/>
      <c r="D3138" s="76"/>
      <c r="E3138" s="76"/>
      <c r="F3138" s="76"/>
      <c r="G3138" s="76"/>
      <c r="H3138" s="76"/>
      <c r="I3138" s="76"/>
      <c r="J3138" s="76"/>
      <c r="K3138" s="76"/>
      <c r="L3138" s="76"/>
      <c r="M3138" s="76"/>
      <c r="N3138" s="76"/>
      <c r="O3138" s="76"/>
      <c r="P3138" s="76"/>
      <c r="Q3138" s="76"/>
      <c r="V3138" s="76"/>
      <c r="W3138" s="76"/>
    </row>
    <row r="3139" spans="1:23" x14ac:dyDescent="0.25">
      <c r="A3139" s="76"/>
      <c r="B3139" s="76"/>
      <c r="C3139" s="76"/>
      <c r="D3139" s="76"/>
      <c r="E3139" s="76"/>
      <c r="F3139" s="76"/>
      <c r="G3139" s="76"/>
      <c r="H3139" s="76"/>
      <c r="I3139" s="76"/>
      <c r="J3139" s="76"/>
      <c r="K3139" s="76"/>
      <c r="L3139" s="76"/>
      <c r="M3139" s="76"/>
      <c r="N3139" s="76"/>
      <c r="O3139" s="76"/>
      <c r="P3139" s="76"/>
      <c r="Q3139" s="76"/>
      <c r="V3139" s="76"/>
      <c r="W3139" s="76"/>
    </row>
    <row r="3140" spans="1:23" x14ac:dyDescent="0.25">
      <c r="A3140" s="76"/>
      <c r="B3140" s="76"/>
      <c r="C3140" s="76"/>
      <c r="D3140" s="76"/>
      <c r="E3140" s="76"/>
      <c r="F3140" s="76"/>
      <c r="G3140" s="76"/>
      <c r="H3140" s="76"/>
      <c r="I3140" s="76"/>
      <c r="J3140" s="76"/>
      <c r="K3140" s="76"/>
      <c r="L3140" s="76"/>
      <c r="M3140" s="76"/>
      <c r="N3140" s="76"/>
      <c r="O3140" s="76"/>
      <c r="P3140" s="76"/>
      <c r="Q3140" s="76"/>
      <c r="V3140" s="76"/>
      <c r="W3140" s="76"/>
    </row>
    <row r="3141" spans="1:23" x14ac:dyDescent="0.25">
      <c r="A3141" s="76"/>
      <c r="B3141" s="76"/>
      <c r="C3141" s="76"/>
      <c r="D3141" s="76"/>
      <c r="E3141" s="76"/>
      <c r="F3141" s="76"/>
      <c r="G3141" s="76"/>
      <c r="H3141" s="76"/>
      <c r="I3141" s="76"/>
      <c r="J3141" s="76"/>
      <c r="K3141" s="76"/>
      <c r="L3141" s="76"/>
      <c r="M3141" s="76"/>
      <c r="N3141" s="76"/>
      <c r="O3141" s="76"/>
      <c r="P3141" s="76"/>
      <c r="Q3141" s="76"/>
      <c r="V3141" s="76"/>
      <c r="W3141" s="76"/>
    </row>
    <row r="3142" spans="1:23" x14ac:dyDescent="0.25">
      <c r="A3142" s="76"/>
      <c r="B3142" s="76"/>
      <c r="C3142" s="76"/>
      <c r="D3142" s="76"/>
      <c r="E3142" s="76"/>
      <c r="F3142" s="76"/>
      <c r="G3142" s="76"/>
      <c r="H3142" s="76"/>
      <c r="I3142" s="76"/>
      <c r="J3142" s="76"/>
      <c r="K3142" s="76"/>
      <c r="L3142" s="76"/>
      <c r="M3142" s="76"/>
      <c r="N3142" s="76"/>
      <c r="O3142" s="76"/>
      <c r="P3142" s="76"/>
      <c r="Q3142" s="76"/>
      <c r="V3142" s="76"/>
      <c r="W3142" s="76"/>
    </row>
    <row r="3143" spans="1:23" x14ac:dyDescent="0.25">
      <c r="A3143" s="76"/>
      <c r="B3143" s="76"/>
      <c r="C3143" s="76"/>
      <c r="D3143" s="76"/>
      <c r="E3143" s="76"/>
      <c r="F3143" s="76"/>
      <c r="G3143" s="76"/>
      <c r="H3143" s="76"/>
      <c r="I3143" s="76"/>
      <c r="J3143" s="76"/>
      <c r="K3143" s="76"/>
      <c r="L3143" s="76"/>
      <c r="M3143" s="76"/>
      <c r="N3143" s="76"/>
      <c r="O3143" s="76"/>
      <c r="P3143" s="76"/>
      <c r="Q3143" s="76"/>
      <c r="V3143" s="76"/>
      <c r="W3143" s="76"/>
    </row>
    <row r="3144" spans="1:23" x14ac:dyDescent="0.25">
      <c r="A3144" s="76"/>
      <c r="B3144" s="76"/>
      <c r="C3144" s="76"/>
      <c r="D3144" s="76"/>
      <c r="E3144" s="76"/>
      <c r="F3144" s="76"/>
      <c r="G3144" s="76"/>
      <c r="H3144" s="76"/>
      <c r="I3144" s="76"/>
      <c r="J3144" s="76"/>
      <c r="K3144" s="76"/>
      <c r="L3144" s="76"/>
      <c r="M3144" s="76"/>
      <c r="N3144" s="76"/>
      <c r="O3144" s="76"/>
      <c r="P3144" s="76"/>
      <c r="Q3144" s="76"/>
      <c r="V3144" s="76"/>
      <c r="W3144" s="76"/>
    </row>
    <row r="3145" spans="1:23" x14ac:dyDescent="0.25">
      <c r="A3145" s="76"/>
      <c r="B3145" s="76"/>
      <c r="C3145" s="76"/>
      <c r="D3145" s="76"/>
      <c r="E3145" s="76"/>
      <c r="F3145" s="76"/>
      <c r="G3145" s="76"/>
      <c r="H3145" s="76"/>
      <c r="I3145" s="76"/>
      <c r="J3145" s="76"/>
      <c r="K3145" s="76"/>
      <c r="L3145" s="76"/>
      <c r="M3145" s="76"/>
      <c r="N3145" s="76"/>
      <c r="O3145" s="76"/>
      <c r="P3145" s="76"/>
      <c r="Q3145" s="76"/>
      <c r="V3145" s="76"/>
      <c r="W3145" s="76"/>
    </row>
    <row r="3146" spans="1:23" x14ac:dyDescent="0.25">
      <c r="A3146" s="76"/>
      <c r="B3146" s="76"/>
      <c r="C3146" s="76"/>
      <c r="D3146" s="76"/>
      <c r="E3146" s="76"/>
      <c r="F3146" s="76"/>
      <c r="G3146" s="76"/>
      <c r="H3146" s="76"/>
      <c r="I3146" s="76"/>
      <c r="J3146" s="76"/>
      <c r="K3146" s="76"/>
      <c r="L3146" s="76"/>
      <c r="M3146" s="76"/>
      <c r="N3146" s="76"/>
      <c r="O3146" s="76"/>
      <c r="P3146" s="76"/>
      <c r="Q3146" s="76"/>
      <c r="V3146" s="76"/>
      <c r="W3146" s="76"/>
    </row>
    <row r="3147" spans="1:23" x14ac:dyDescent="0.25">
      <c r="A3147" s="76"/>
      <c r="B3147" s="76"/>
      <c r="C3147" s="76"/>
      <c r="D3147" s="76"/>
      <c r="E3147" s="76"/>
      <c r="F3147" s="76"/>
      <c r="G3147" s="76"/>
      <c r="H3147" s="76"/>
      <c r="I3147" s="76"/>
      <c r="J3147" s="76"/>
      <c r="K3147" s="76"/>
      <c r="L3147" s="76"/>
      <c r="M3147" s="76"/>
      <c r="N3147" s="76"/>
      <c r="O3147" s="76"/>
      <c r="P3147" s="76"/>
      <c r="Q3147" s="76"/>
      <c r="V3147" s="76"/>
      <c r="W3147" s="76"/>
    </row>
    <row r="3148" spans="1:23" x14ac:dyDescent="0.25">
      <c r="A3148" s="76"/>
      <c r="B3148" s="76"/>
      <c r="C3148" s="76"/>
      <c r="D3148" s="76"/>
      <c r="E3148" s="76"/>
      <c r="F3148" s="76"/>
      <c r="G3148" s="76"/>
      <c r="H3148" s="76"/>
      <c r="I3148" s="76"/>
      <c r="J3148" s="76"/>
      <c r="K3148" s="76"/>
      <c r="L3148" s="76"/>
      <c r="M3148" s="76"/>
      <c r="N3148" s="76"/>
      <c r="O3148" s="76"/>
      <c r="P3148" s="76"/>
      <c r="Q3148" s="76"/>
      <c r="V3148" s="76"/>
      <c r="W3148" s="76"/>
    </row>
    <row r="3149" spans="1:23" x14ac:dyDescent="0.25">
      <c r="A3149" s="76"/>
      <c r="B3149" s="76"/>
      <c r="C3149" s="76"/>
      <c r="D3149" s="76"/>
      <c r="E3149" s="76"/>
      <c r="F3149" s="76"/>
      <c r="G3149" s="76"/>
      <c r="H3149" s="76"/>
      <c r="I3149" s="76"/>
      <c r="J3149" s="76"/>
      <c r="K3149" s="76"/>
      <c r="L3149" s="76"/>
      <c r="M3149" s="76"/>
      <c r="N3149" s="76"/>
      <c r="O3149" s="76"/>
      <c r="P3149" s="76"/>
      <c r="Q3149" s="76"/>
      <c r="V3149" s="76"/>
      <c r="W3149" s="76"/>
    </row>
    <row r="3150" spans="1:23" x14ac:dyDescent="0.25">
      <c r="A3150" s="76"/>
      <c r="B3150" s="76"/>
      <c r="C3150" s="76"/>
      <c r="D3150" s="76"/>
      <c r="E3150" s="76"/>
      <c r="F3150" s="76"/>
      <c r="G3150" s="76"/>
      <c r="H3150" s="76"/>
      <c r="I3150" s="76"/>
      <c r="J3150" s="76"/>
      <c r="K3150" s="76"/>
      <c r="L3150" s="76"/>
      <c r="M3150" s="76"/>
      <c r="N3150" s="76"/>
      <c r="O3150" s="76"/>
      <c r="P3150" s="76"/>
      <c r="Q3150" s="76"/>
      <c r="V3150" s="76"/>
      <c r="W3150" s="76"/>
    </row>
    <row r="3151" spans="1:23" x14ac:dyDescent="0.25">
      <c r="A3151" s="76"/>
      <c r="B3151" s="76"/>
      <c r="C3151" s="76"/>
      <c r="D3151" s="76"/>
      <c r="E3151" s="76"/>
      <c r="F3151" s="76"/>
      <c r="G3151" s="76"/>
      <c r="H3151" s="76"/>
      <c r="I3151" s="76"/>
      <c r="J3151" s="76"/>
      <c r="K3151" s="76"/>
      <c r="L3151" s="76"/>
      <c r="M3151" s="76"/>
      <c r="N3151" s="76"/>
      <c r="O3151" s="76"/>
      <c r="P3151" s="76"/>
      <c r="Q3151" s="76"/>
      <c r="V3151" s="76"/>
      <c r="W3151" s="76"/>
    </row>
    <row r="3152" spans="1:23" x14ac:dyDescent="0.25">
      <c r="A3152" s="76"/>
      <c r="B3152" s="76"/>
      <c r="C3152" s="76"/>
      <c r="D3152" s="76"/>
      <c r="E3152" s="76"/>
      <c r="F3152" s="76"/>
      <c r="G3152" s="76"/>
      <c r="H3152" s="76"/>
      <c r="I3152" s="76"/>
      <c r="J3152" s="76"/>
      <c r="K3152" s="76"/>
      <c r="L3152" s="76"/>
      <c r="M3152" s="76"/>
      <c r="N3152" s="76"/>
      <c r="O3152" s="76"/>
      <c r="P3152" s="76"/>
      <c r="Q3152" s="76"/>
      <c r="V3152" s="76"/>
      <c r="W3152" s="76"/>
    </row>
    <row r="3153" spans="1:23" x14ac:dyDescent="0.25">
      <c r="A3153" s="76"/>
      <c r="B3153" s="76"/>
      <c r="C3153" s="76"/>
      <c r="D3153" s="76"/>
      <c r="E3153" s="76"/>
      <c r="F3153" s="76"/>
      <c r="G3153" s="76"/>
      <c r="H3153" s="76"/>
      <c r="I3153" s="76"/>
      <c r="J3153" s="76"/>
      <c r="K3153" s="76"/>
      <c r="L3153" s="76"/>
      <c r="M3153" s="76"/>
      <c r="N3153" s="76"/>
      <c r="O3153" s="76"/>
      <c r="P3153" s="76"/>
      <c r="Q3153" s="76"/>
      <c r="V3153" s="76"/>
      <c r="W3153" s="76"/>
    </row>
    <row r="3154" spans="1:23" x14ac:dyDescent="0.25">
      <c r="A3154" s="76"/>
      <c r="B3154" s="76"/>
      <c r="C3154" s="76"/>
      <c r="D3154" s="76"/>
      <c r="E3154" s="76"/>
      <c r="F3154" s="76"/>
      <c r="G3154" s="76"/>
      <c r="H3154" s="76"/>
      <c r="I3154" s="76"/>
      <c r="J3154" s="76"/>
      <c r="K3154" s="76"/>
      <c r="L3154" s="76"/>
      <c r="M3154" s="76"/>
      <c r="N3154" s="76"/>
      <c r="O3154" s="76"/>
      <c r="P3154" s="76"/>
      <c r="Q3154" s="76"/>
      <c r="V3154" s="76"/>
      <c r="W3154" s="76"/>
    </row>
    <row r="3155" spans="1:23" x14ac:dyDescent="0.25">
      <c r="A3155" s="76"/>
      <c r="B3155" s="76"/>
      <c r="C3155" s="76"/>
      <c r="D3155" s="76"/>
      <c r="E3155" s="76"/>
      <c r="F3155" s="76"/>
      <c r="G3155" s="76"/>
      <c r="H3155" s="76"/>
      <c r="I3155" s="76"/>
      <c r="J3155" s="76"/>
      <c r="K3155" s="76"/>
      <c r="L3155" s="76"/>
      <c r="M3155" s="76"/>
      <c r="N3155" s="76"/>
      <c r="O3155" s="76"/>
      <c r="P3155" s="76"/>
      <c r="Q3155" s="76"/>
      <c r="V3155" s="76"/>
      <c r="W3155" s="76"/>
    </row>
    <row r="3156" spans="1:23" x14ac:dyDescent="0.25">
      <c r="A3156" s="76"/>
      <c r="B3156" s="76"/>
      <c r="C3156" s="76"/>
      <c r="D3156" s="76"/>
      <c r="E3156" s="76"/>
      <c r="F3156" s="76"/>
      <c r="G3156" s="76"/>
      <c r="H3156" s="76"/>
      <c r="I3156" s="76"/>
      <c r="J3156" s="76"/>
      <c r="K3156" s="76"/>
      <c r="L3156" s="76"/>
      <c r="M3156" s="76"/>
      <c r="N3156" s="76"/>
      <c r="O3156" s="76"/>
      <c r="P3156" s="76"/>
      <c r="Q3156" s="76"/>
      <c r="V3156" s="76"/>
      <c r="W3156" s="76"/>
    </row>
    <row r="3157" spans="1:23" x14ac:dyDescent="0.25">
      <c r="A3157" s="76"/>
      <c r="B3157" s="76"/>
      <c r="C3157" s="76"/>
      <c r="D3157" s="76"/>
      <c r="E3157" s="76"/>
      <c r="F3157" s="76"/>
      <c r="G3157" s="76"/>
      <c r="H3157" s="76"/>
      <c r="I3157" s="76"/>
      <c r="J3157" s="76"/>
      <c r="K3157" s="76"/>
      <c r="L3157" s="76"/>
      <c r="M3157" s="76"/>
      <c r="N3157" s="76"/>
      <c r="O3157" s="76"/>
      <c r="P3157" s="76"/>
      <c r="Q3157" s="76"/>
      <c r="V3157" s="76"/>
      <c r="W3157" s="76"/>
    </row>
    <row r="3158" spans="1:23" x14ac:dyDescent="0.25">
      <c r="A3158" s="76"/>
      <c r="B3158" s="76"/>
      <c r="C3158" s="76"/>
      <c r="D3158" s="76"/>
      <c r="E3158" s="76"/>
      <c r="F3158" s="76"/>
      <c r="G3158" s="76"/>
      <c r="H3158" s="76"/>
      <c r="I3158" s="76"/>
      <c r="J3158" s="76"/>
      <c r="K3158" s="76"/>
      <c r="L3158" s="76"/>
      <c r="M3158" s="76"/>
      <c r="N3158" s="76"/>
      <c r="O3158" s="76"/>
      <c r="P3158" s="76"/>
      <c r="Q3158" s="76"/>
      <c r="V3158" s="76"/>
      <c r="W3158" s="76"/>
    </row>
    <row r="3159" spans="1:23" x14ac:dyDescent="0.25">
      <c r="A3159" s="76"/>
      <c r="B3159" s="76"/>
      <c r="C3159" s="76"/>
      <c r="D3159" s="76"/>
      <c r="E3159" s="76"/>
      <c r="F3159" s="76"/>
      <c r="G3159" s="76"/>
      <c r="H3159" s="76"/>
      <c r="I3159" s="76"/>
      <c r="J3159" s="76"/>
      <c r="K3159" s="76"/>
      <c r="L3159" s="76"/>
      <c r="M3159" s="76"/>
      <c r="N3159" s="76"/>
      <c r="O3159" s="76"/>
      <c r="P3159" s="76"/>
      <c r="Q3159" s="76"/>
      <c r="V3159" s="76"/>
      <c r="W3159" s="76"/>
    </row>
    <row r="3160" spans="1:23" x14ac:dyDescent="0.25">
      <c r="A3160" s="76"/>
      <c r="B3160" s="76"/>
      <c r="C3160" s="76"/>
      <c r="D3160" s="76"/>
      <c r="E3160" s="76"/>
      <c r="F3160" s="76"/>
      <c r="G3160" s="76"/>
      <c r="H3160" s="76"/>
      <c r="I3160" s="76"/>
      <c r="J3160" s="76"/>
      <c r="K3160" s="76"/>
      <c r="L3160" s="76"/>
      <c r="M3160" s="76"/>
      <c r="N3160" s="76"/>
      <c r="O3160" s="76"/>
      <c r="P3160" s="76"/>
      <c r="Q3160" s="76"/>
      <c r="V3160" s="76"/>
      <c r="W3160" s="76"/>
    </row>
    <row r="3161" spans="1:23" x14ac:dyDescent="0.25">
      <c r="A3161" s="76"/>
      <c r="B3161" s="76"/>
      <c r="C3161" s="76"/>
      <c r="D3161" s="76"/>
      <c r="E3161" s="76"/>
      <c r="F3161" s="76"/>
      <c r="G3161" s="76"/>
      <c r="H3161" s="76"/>
      <c r="I3161" s="76"/>
      <c r="J3161" s="76"/>
      <c r="K3161" s="76"/>
      <c r="L3161" s="76"/>
      <c r="M3161" s="76"/>
      <c r="N3161" s="76"/>
      <c r="O3161" s="76"/>
      <c r="P3161" s="76"/>
      <c r="Q3161" s="76"/>
      <c r="V3161" s="76"/>
      <c r="W3161" s="76"/>
    </row>
    <row r="3162" spans="1:23" x14ac:dyDescent="0.25">
      <c r="A3162" s="76"/>
      <c r="B3162" s="76"/>
      <c r="C3162" s="76"/>
      <c r="D3162" s="76"/>
      <c r="E3162" s="76"/>
      <c r="F3162" s="76"/>
      <c r="G3162" s="76"/>
      <c r="H3162" s="76"/>
      <c r="I3162" s="76"/>
      <c r="J3162" s="76"/>
      <c r="K3162" s="76"/>
      <c r="L3162" s="76"/>
      <c r="M3162" s="76"/>
      <c r="N3162" s="76"/>
      <c r="O3162" s="76"/>
      <c r="P3162" s="76"/>
      <c r="Q3162" s="76"/>
      <c r="V3162" s="76"/>
      <c r="W3162" s="76"/>
    </row>
    <row r="3163" spans="1:23" x14ac:dyDescent="0.25">
      <c r="A3163" s="76"/>
      <c r="B3163" s="76"/>
      <c r="C3163" s="76"/>
      <c r="D3163" s="76"/>
      <c r="E3163" s="76"/>
      <c r="F3163" s="76"/>
      <c r="G3163" s="76"/>
      <c r="H3163" s="76"/>
      <c r="I3163" s="76"/>
      <c r="J3163" s="76"/>
      <c r="K3163" s="76"/>
      <c r="L3163" s="76"/>
      <c r="M3163" s="76"/>
      <c r="N3163" s="76"/>
      <c r="O3163" s="76"/>
      <c r="P3163" s="76"/>
      <c r="Q3163" s="76"/>
      <c r="V3163" s="76"/>
      <c r="W3163" s="76"/>
    </row>
    <row r="3164" spans="1:23" x14ac:dyDescent="0.25">
      <c r="A3164" s="76"/>
      <c r="B3164" s="76"/>
      <c r="C3164" s="76"/>
      <c r="D3164" s="76"/>
      <c r="E3164" s="76"/>
      <c r="F3164" s="76"/>
      <c r="G3164" s="76"/>
      <c r="H3164" s="76"/>
      <c r="I3164" s="76"/>
      <c r="J3164" s="76"/>
      <c r="K3164" s="76"/>
      <c r="L3164" s="76"/>
      <c r="M3164" s="76"/>
      <c r="N3164" s="76"/>
      <c r="O3164" s="76"/>
      <c r="P3164" s="76"/>
      <c r="Q3164" s="76"/>
      <c r="V3164" s="76"/>
      <c r="W3164" s="76"/>
    </row>
    <row r="3165" spans="1:23" x14ac:dyDescent="0.25">
      <c r="A3165" s="76"/>
      <c r="B3165" s="76"/>
      <c r="C3165" s="76"/>
      <c r="D3165" s="76"/>
      <c r="E3165" s="76"/>
      <c r="F3165" s="76"/>
      <c r="G3165" s="76"/>
      <c r="H3165" s="76"/>
      <c r="I3165" s="76"/>
      <c r="J3165" s="76"/>
      <c r="K3165" s="76"/>
      <c r="L3165" s="76"/>
      <c r="M3165" s="76"/>
      <c r="N3165" s="76"/>
      <c r="O3165" s="76"/>
      <c r="P3165" s="76"/>
      <c r="Q3165" s="76"/>
      <c r="V3165" s="76"/>
      <c r="W3165" s="76"/>
    </row>
    <row r="3166" spans="1:23" x14ac:dyDescent="0.25">
      <c r="A3166" s="76"/>
      <c r="B3166" s="76"/>
      <c r="C3166" s="76"/>
      <c r="D3166" s="76"/>
      <c r="E3166" s="76"/>
      <c r="F3166" s="76"/>
      <c r="G3166" s="76"/>
      <c r="H3166" s="76"/>
      <c r="I3166" s="76"/>
      <c r="J3166" s="76"/>
      <c r="K3166" s="76"/>
      <c r="L3166" s="76"/>
      <c r="M3166" s="76"/>
      <c r="N3166" s="76"/>
      <c r="O3166" s="76"/>
      <c r="P3166" s="76"/>
      <c r="Q3166" s="76"/>
      <c r="V3166" s="76"/>
      <c r="W3166" s="76"/>
    </row>
    <row r="3167" spans="1:23" x14ac:dyDescent="0.25">
      <c r="A3167" s="76"/>
      <c r="B3167" s="76"/>
      <c r="C3167" s="76"/>
      <c r="D3167" s="76"/>
      <c r="E3167" s="76"/>
      <c r="F3167" s="76"/>
      <c r="G3167" s="76"/>
      <c r="H3167" s="76"/>
      <c r="I3167" s="76"/>
      <c r="J3167" s="76"/>
      <c r="K3167" s="76"/>
      <c r="L3167" s="76"/>
      <c r="M3167" s="76"/>
      <c r="N3167" s="76"/>
      <c r="O3167" s="76"/>
      <c r="P3167" s="76"/>
      <c r="Q3167" s="76"/>
      <c r="V3167" s="76"/>
      <c r="W3167" s="76"/>
    </row>
    <row r="3168" spans="1:23" x14ac:dyDescent="0.25">
      <c r="A3168" s="76"/>
      <c r="B3168" s="76"/>
      <c r="C3168" s="76"/>
      <c r="D3168" s="76"/>
      <c r="E3168" s="76"/>
      <c r="F3168" s="76"/>
      <c r="G3168" s="76"/>
      <c r="H3168" s="76"/>
      <c r="I3168" s="76"/>
      <c r="J3168" s="76"/>
      <c r="K3168" s="76"/>
      <c r="L3168" s="76"/>
      <c r="M3168" s="76"/>
      <c r="N3168" s="76"/>
      <c r="O3168" s="76"/>
      <c r="P3168" s="76"/>
      <c r="Q3168" s="76"/>
      <c r="V3168" s="76"/>
      <c r="W3168" s="76"/>
    </row>
    <row r="3169" spans="1:23" x14ac:dyDescent="0.25">
      <c r="A3169" s="76"/>
      <c r="B3169" s="76"/>
      <c r="C3169" s="76"/>
      <c r="D3169" s="76"/>
      <c r="E3169" s="76"/>
      <c r="F3169" s="76"/>
      <c r="G3169" s="76"/>
      <c r="H3169" s="76"/>
      <c r="I3169" s="76"/>
      <c r="J3169" s="76"/>
      <c r="K3169" s="76"/>
      <c r="L3169" s="76"/>
      <c r="M3169" s="76"/>
      <c r="N3169" s="76"/>
      <c r="O3169" s="76"/>
      <c r="P3169" s="76"/>
      <c r="Q3169" s="76"/>
      <c r="V3169" s="76"/>
      <c r="W3169" s="76"/>
    </row>
    <row r="3170" spans="1:23" x14ac:dyDescent="0.25">
      <c r="A3170" s="76"/>
      <c r="B3170" s="76"/>
      <c r="C3170" s="76"/>
      <c r="D3170" s="76"/>
      <c r="E3170" s="76"/>
      <c r="F3170" s="76"/>
      <c r="G3170" s="76"/>
      <c r="H3170" s="76"/>
      <c r="I3170" s="76"/>
      <c r="J3170" s="76"/>
      <c r="K3170" s="76"/>
      <c r="L3170" s="76"/>
      <c r="M3170" s="76"/>
      <c r="N3170" s="76"/>
      <c r="O3170" s="76"/>
      <c r="P3170" s="76"/>
      <c r="Q3170" s="76"/>
      <c r="V3170" s="76"/>
      <c r="W3170" s="76"/>
    </row>
    <row r="3171" spans="1:23" x14ac:dyDescent="0.25">
      <c r="A3171" s="76"/>
      <c r="B3171" s="76"/>
      <c r="C3171" s="76"/>
      <c r="D3171" s="76"/>
      <c r="E3171" s="76"/>
      <c r="F3171" s="76"/>
      <c r="G3171" s="76"/>
      <c r="H3171" s="76"/>
      <c r="I3171" s="76"/>
      <c r="J3171" s="76"/>
      <c r="K3171" s="76"/>
      <c r="L3171" s="76"/>
      <c r="M3171" s="76"/>
      <c r="N3171" s="76"/>
      <c r="O3171" s="76"/>
      <c r="P3171" s="76"/>
      <c r="Q3171" s="76"/>
      <c r="V3171" s="76"/>
      <c r="W3171" s="76"/>
    </row>
    <row r="3172" spans="1:23" x14ac:dyDescent="0.25">
      <c r="A3172" s="76"/>
      <c r="B3172" s="76"/>
      <c r="C3172" s="76"/>
      <c r="D3172" s="76"/>
      <c r="E3172" s="76"/>
      <c r="F3172" s="76"/>
      <c r="G3172" s="76"/>
      <c r="H3172" s="76"/>
      <c r="I3172" s="76"/>
      <c r="J3172" s="76"/>
      <c r="K3172" s="76"/>
      <c r="L3172" s="76"/>
      <c r="M3172" s="76"/>
      <c r="N3172" s="76"/>
      <c r="O3172" s="76"/>
      <c r="P3172" s="76"/>
      <c r="Q3172" s="76"/>
      <c r="V3172" s="76"/>
      <c r="W3172" s="76"/>
    </row>
    <row r="3173" spans="1:23" x14ac:dyDescent="0.25">
      <c r="A3173" s="76"/>
      <c r="B3173" s="76"/>
      <c r="C3173" s="76"/>
      <c r="D3173" s="76"/>
      <c r="E3173" s="76"/>
      <c r="F3173" s="76"/>
      <c r="G3173" s="76"/>
      <c r="H3173" s="76"/>
      <c r="I3173" s="76"/>
      <c r="J3173" s="76"/>
      <c r="K3173" s="76"/>
      <c r="L3173" s="76"/>
      <c r="M3173" s="76"/>
      <c r="N3173" s="76"/>
      <c r="O3173" s="76"/>
      <c r="P3173" s="76"/>
      <c r="Q3173" s="76"/>
      <c r="V3173" s="76"/>
      <c r="W3173" s="76"/>
    </row>
    <row r="3174" spans="1:23" x14ac:dyDescent="0.25">
      <c r="A3174" s="76"/>
      <c r="B3174" s="76"/>
      <c r="C3174" s="76"/>
      <c r="D3174" s="76"/>
      <c r="E3174" s="76"/>
      <c r="F3174" s="76"/>
      <c r="G3174" s="76"/>
      <c r="H3174" s="76"/>
      <c r="I3174" s="76"/>
      <c r="J3174" s="76"/>
      <c r="K3174" s="76"/>
      <c r="L3174" s="76"/>
      <c r="M3174" s="76"/>
      <c r="N3174" s="76"/>
      <c r="O3174" s="76"/>
      <c r="P3174" s="76"/>
      <c r="Q3174" s="76"/>
      <c r="V3174" s="76"/>
      <c r="W3174" s="76"/>
    </row>
    <row r="3175" spans="1:23" x14ac:dyDescent="0.25">
      <c r="A3175" s="76"/>
      <c r="B3175" s="76"/>
      <c r="C3175" s="76"/>
      <c r="D3175" s="76"/>
      <c r="E3175" s="76"/>
      <c r="F3175" s="76"/>
      <c r="G3175" s="76"/>
      <c r="H3175" s="76"/>
      <c r="I3175" s="76"/>
      <c r="J3175" s="76"/>
      <c r="K3175" s="76"/>
      <c r="L3175" s="76"/>
      <c r="M3175" s="76"/>
      <c r="N3175" s="76"/>
      <c r="O3175" s="76"/>
      <c r="P3175" s="76"/>
      <c r="Q3175" s="76"/>
      <c r="V3175" s="76"/>
      <c r="W3175" s="76"/>
    </row>
    <row r="3176" spans="1:23" x14ac:dyDescent="0.25">
      <c r="A3176" s="76"/>
      <c r="B3176" s="76"/>
      <c r="C3176" s="76"/>
      <c r="D3176" s="76"/>
      <c r="E3176" s="76"/>
      <c r="F3176" s="76"/>
      <c r="G3176" s="76"/>
      <c r="H3176" s="76"/>
      <c r="I3176" s="76"/>
      <c r="J3176" s="76"/>
      <c r="K3176" s="76"/>
      <c r="L3176" s="76"/>
      <c r="M3176" s="76"/>
      <c r="N3176" s="76"/>
      <c r="O3176" s="76"/>
      <c r="P3176" s="76"/>
      <c r="Q3176" s="76"/>
      <c r="V3176" s="76"/>
      <c r="W3176" s="76"/>
    </row>
    <row r="3177" spans="1:23" x14ac:dyDescent="0.25">
      <c r="A3177" s="76"/>
      <c r="B3177" s="76"/>
      <c r="C3177" s="76"/>
      <c r="D3177" s="76"/>
      <c r="E3177" s="76"/>
      <c r="F3177" s="76"/>
      <c r="G3177" s="76"/>
      <c r="H3177" s="76"/>
      <c r="I3177" s="76"/>
      <c r="J3177" s="76"/>
      <c r="K3177" s="76"/>
      <c r="L3177" s="76"/>
      <c r="M3177" s="76"/>
      <c r="N3177" s="76"/>
      <c r="O3177" s="76"/>
      <c r="P3177" s="76"/>
      <c r="Q3177" s="76"/>
      <c r="V3177" s="76"/>
      <c r="W3177" s="76"/>
    </row>
    <row r="3178" spans="1:23" x14ac:dyDescent="0.25">
      <c r="A3178" s="76"/>
      <c r="B3178" s="76"/>
      <c r="C3178" s="76"/>
      <c r="D3178" s="76"/>
      <c r="E3178" s="76"/>
      <c r="F3178" s="76"/>
      <c r="G3178" s="76"/>
      <c r="H3178" s="76"/>
      <c r="I3178" s="76"/>
      <c r="J3178" s="76"/>
      <c r="K3178" s="76"/>
      <c r="L3178" s="76"/>
      <c r="M3178" s="76"/>
      <c r="N3178" s="76"/>
      <c r="O3178" s="76"/>
      <c r="P3178" s="76"/>
      <c r="Q3178" s="76"/>
      <c r="V3178" s="76"/>
      <c r="W3178" s="76"/>
    </row>
    <row r="3179" spans="1:23" x14ac:dyDescent="0.25">
      <c r="A3179" s="76"/>
      <c r="B3179" s="76"/>
      <c r="C3179" s="76"/>
      <c r="D3179" s="76"/>
      <c r="E3179" s="76"/>
      <c r="F3179" s="76"/>
      <c r="G3179" s="76"/>
      <c r="H3179" s="76"/>
      <c r="I3179" s="76"/>
      <c r="J3179" s="76"/>
      <c r="K3179" s="76"/>
      <c r="L3179" s="76"/>
      <c r="M3179" s="76"/>
      <c r="N3179" s="76"/>
      <c r="O3179" s="76"/>
      <c r="P3179" s="76"/>
      <c r="Q3179" s="76"/>
      <c r="V3179" s="76"/>
      <c r="W3179" s="76"/>
    </row>
    <row r="3180" spans="1:23" x14ac:dyDescent="0.25">
      <c r="A3180" s="76"/>
      <c r="B3180" s="76"/>
      <c r="C3180" s="76"/>
      <c r="D3180" s="76"/>
      <c r="E3180" s="76"/>
      <c r="F3180" s="76"/>
      <c r="G3180" s="76"/>
      <c r="H3180" s="76"/>
      <c r="I3180" s="76"/>
      <c r="J3180" s="76"/>
      <c r="K3180" s="76"/>
      <c r="L3180" s="76"/>
      <c r="M3180" s="76"/>
      <c r="N3180" s="76"/>
      <c r="O3180" s="76"/>
      <c r="P3180" s="76"/>
      <c r="Q3180" s="76"/>
      <c r="V3180" s="76"/>
      <c r="W3180" s="76"/>
    </row>
    <row r="3181" spans="1:23" x14ac:dyDescent="0.25">
      <c r="A3181" s="76"/>
      <c r="B3181" s="76"/>
      <c r="C3181" s="76"/>
      <c r="D3181" s="76"/>
      <c r="E3181" s="76"/>
      <c r="F3181" s="76"/>
      <c r="G3181" s="76"/>
      <c r="H3181" s="76"/>
      <c r="I3181" s="76"/>
      <c r="J3181" s="76"/>
      <c r="K3181" s="76"/>
      <c r="L3181" s="76"/>
      <c r="M3181" s="76"/>
      <c r="N3181" s="76"/>
      <c r="O3181" s="76"/>
      <c r="P3181" s="76"/>
      <c r="Q3181" s="76"/>
      <c r="V3181" s="76"/>
      <c r="W3181" s="76"/>
    </row>
    <row r="3182" spans="1:23" x14ac:dyDescent="0.25">
      <c r="A3182" s="76"/>
      <c r="B3182" s="76"/>
      <c r="C3182" s="76"/>
      <c r="D3182" s="76"/>
      <c r="E3182" s="76"/>
      <c r="F3182" s="76"/>
      <c r="G3182" s="76"/>
      <c r="H3182" s="76"/>
      <c r="I3182" s="76"/>
      <c r="J3182" s="76"/>
      <c r="K3182" s="76"/>
      <c r="L3182" s="76"/>
      <c r="M3182" s="76"/>
      <c r="N3182" s="76"/>
      <c r="O3182" s="76"/>
      <c r="P3182" s="76"/>
      <c r="Q3182" s="76"/>
      <c r="V3182" s="76"/>
      <c r="W3182" s="76"/>
    </row>
    <row r="3183" spans="1:23" x14ac:dyDescent="0.25">
      <c r="A3183" s="76"/>
      <c r="B3183" s="76"/>
      <c r="C3183" s="76"/>
      <c r="D3183" s="76"/>
      <c r="E3183" s="76"/>
      <c r="F3183" s="76"/>
      <c r="G3183" s="76"/>
      <c r="H3183" s="76"/>
      <c r="I3183" s="76"/>
      <c r="J3183" s="76"/>
      <c r="K3183" s="76"/>
      <c r="L3183" s="76"/>
      <c r="M3183" s="76"/>
      <c r="N3183" s="76"/>
      <c r="O3183" s="76"/>
      <c r="P3183" s="76"/>
      <c r="Q3183" s="76"/>
      <c r="V3183" s="76"/>
      <c r="W3183" s="76"/>
    </row>
    <row r="3184" spans="1:23" x14ac:dyDescent="0.25">
      <c r="A3184" s="76"/>
      <c r="B3184" s="76"/>
      <c r="C3184" s="76"/>
      <c r="D3184" s="76"/>
      <c r="E3184" s="76"/>
      <c r="F3184" s="76"/>
      <c r="G3184" s="76"/>
      <c r="H3184" s="76"/>
      <c r="I3184" s="76"/>
      <c r="J3184" s="76"/>
      <c r="K3184" s="76"/>
      <c r="L3184" s="76"/>
      <c r="M3184" s="76"/>
      <c r="N3184" s="76"/>
      <c r="O3184" s="76"/>
      <c r="P3184" s="76"/>
      <c r="Q3184" s="76"/>
      <c r="V3184" s="76"/>
      <c r="W3184" s="76"/>
    </row>
    <row r="3185" spans="1:23" x14ac:dyDescent="0.25">
      <c r="A3185" s="76"/>
      <c r="B3185" s="76"/>
      <c r="C3185" s="76"/>
      <c r="D3185" s="76"/>
      <c r="E3185" s="76"/>
      <c r="F3185" s="76"/>
      <c r="G3185" s="76"/>
      <c r="H3185" s="76"/>
      <c r="I3185" s="76"/>
      <c r="J3185" s="76"/>
      <c r="K3185" s="76"/>
      <c r="L3185" s="76"/>
      <c r="M3185" s="76"/>
      <c r="N3185" s="76"/>
      <c r="O3185" s="76"/>
      <c r="P3185" s="76"/>
      <c r="Q3185" s="76"/>
      <c r="V3185" s="76"/>
      <c r="W3185" s="76"/>
    </row>
    <row r="3186" spans="1:23" x14ac:dyDescent="0.25">
      <c r="A3186" s="76"/>
      <c r="B3186" s="76"/>
      <c r="C3186" s="76"/>
      <c r="D3186" s="76"/>
      <c r="E3186" s="76"/>
      <c r="F3186" s="76"/>
      <c r="G3186" s="76"/>
      <c r="H3186" s="76"/>
      <c r="I3186" s="76"/>
      <c r="J3186" s="76"/>
      <c r="K3186" s="76"/>
      <c r="L3186" s="76"/>
      <c r="M3186" s="76"/>
      <c r="N3186" s="76"/>
      <c r="O3186" s="76"/>
      <c r="P3186" s="76"/>
      <c r="Q3186" s="76"/>
      <c r="V3186" s="76"/>
      <c r="W3186" s="76"/>
    </row>
    <row r="3187" spans="1:23" x14ac:dyDescent="0.25">
      <c r="A3187" s="76"/>
      <c r="B3187" s="76"/>
      <c r="C3187" s="76"/>
      <c r="D3187" s="76"/>
      <c r="E3187" s="76"/>
      <c r="F3187" s="76"/>
      <c r="G3187" s="76"/>
      <c r="H3187" s="76"/>
      <c r="I3187" s="76"/>
      <c r="J3187" s="76"/>
      <c r="K3187" s="76"/>
      <c r="L3187" s="76"/>
      <c r="M3187" s="76"/>
      <c r="N3187" s="76"/>
      <c r="O3187" s="76"/>
      <c r="P3187" s="76"/>
      <c r="Q3187" s="76"/>
      <c r="V3187" s="76"/>
      <c r="W3187" s="76"/>
    </row>
    <row r="3188" spans="1:23" x14ac:dyDescent="0.25">
      <c r="A3188" s="76"/>
      <c r="B3188" s="76"/>
      <c r="C3188" s="76"/>
      <c r="D3188" s="76"/>
      <c r="E3188" s="76"/>
      <c r="F3188" s="76"/>
      <c r="G3188" s="76"/>
      <c r="H3188" s="76"/>
      <c r="I3188" s="76"/>
      <c r="J3188" s="76"/>
      <c r="K3188" s="76"/>
      <c r="L3188" s="76"/>
      <c r="M3188" s="76"/>
      <c r="N3188" s="76"/>
      <c r="O3188" s="76"/>
      <c r="P3188" s="76"/>
      <c r="Q3188" s="76"/>
      <c r="V3188" s="76"/>
      <c r="W3188" s="76"/>
    </row>
    <row r="3189" spans="1:23" x14ac:dyDescent="0.25">
      <c r="A3189" s="76"/>
      <c r="B3189" s="76"/>
      <c r="C3189" s="76"/>
      <c r="D3189" s="76"/>
      <c r="E3189" s="76"/>
      <c r="F3189" s="76"/>
      <c r="G3189" s="76"/>
      <c r="H3189" s="76"/>
      <c r="I3189" s="76"/>
      <c r="J3189" s="76"/>
      <c r="K3189" s="76"/>
      <c r="L3189" s="76"/>
      <c r="M3189" s="76"/>
      <c r="N3189" s="76"/>
      <c r="O3189" s="76"/>
      <c r="P3189" s="76"/>
      <c r="Q3189" s="76"/>
      <c r="V3189" s="76"/>
      <c r="W3189" s="76"/>
    </row>
    <row r="3190" spans="1:23" x14ac:dyDescent="0.25">
      <c r="A3190" s="76"/>
      <c r="B3190" s="76"/>
      <c r="C3190" s="76"/>
      <c r="D3190" s="76"/>
      <c r="E3190" s="76"/>
      <c r="F3190" s="76"/>
      <c r="G3190" s="76"/>
      <c r="H3190" s="76"/>
      <c r="I3190" s="76"/>
      <c r="J3190" s="76"/>
      <c r="K3190" s="76"/>
      <c r="L3190" s="76"/>
      <c r="M3190" s="76"/>
      <c r="N3190" s="76"/>
      <c r="O3190" s="76"/>
      <c r="P3190" s="76"/>
      <c r="Q3190" s="76"/>
      <c r="V3190" s="76"/>
      <c r="W3190" s="76"/>
    </row>
    <row r="3191" spans="1:23" x14ac:dyDescent="0.25">
      <c r="A3191" s="76"/>
      <c r="B3191" s="76"/>
      <c r="C3191" s="76"/>
      <c r="D3191" s="76"/>
      <c r="E3191" s="76"/>
      <c r="F3191" s="76"/>
      <c r="G3191" s="76"/>
      <c r="H3191" s="76"/>
      <c r="I3191" s="76"/>
      <c r="J3191" s="76"/>
      <c r="K3191" s="76"/>
      <c r="L3191" s="76"/>
      <c r="M3191" s="76"/>
      <c r="N3191" s="76"/>
      <c r="O3191" s="76"/>
      <c r="P3191" s="76"/>
      <c r="Q3191" s="76"/>
      <c r="V3191" s="76"/>
      <c r="W3191" s="76"/>
    </row>
    <row r="3192" spans="1:23" x14ac:dyDescent="0.25">
      <c r="A3192" s="76"/>
      <c r="B3192" s="76"/>
      <c r="C3192" s="76"/>
      <c r="D3192" s="76"/>
      <c r="E3192" s="76"/>
      <c r="F3192" s="76"/>
      <c r="G3192" s="76"/>
      <c r="H3192" s="76"/>
      <c r="I3192" s="76"/>
      <c r="J3192" s="76"/>
      <c r="K3192" s="76"/>
      <c r="L3192" s="76"/>
      <c r="M3192" s="76"/>
      <c r="N3192" s="76"/>
      <c r="O3192" s="76"/>
      <c r="P3192" s="76"/>
      <c r="Q3192" s="76"/>
      <c r="V3192" s="76"/>
      <c r="W3192" s="76"/>
    </row>
    <row r="3193" spans="1:23" x14ac:dyDescent="0.25">
      <c r="A3193" s="76"/>
      <c r="B3193" s="76"/>
      <c r="C3193" s="76"/>
      <c r="D3193" s="76"/>
      <c r="E3193" s="76"/>
      <c r="F3193" s="76"/>
      <c r="G3193" s="76"/>
      <c r="H3193" s="76"/>
      <c r="I3193" s="76"/>
      <c r="J3193" s="76"/>
      <c r="K3193" s="76"/>
      <c r="L3193" s="76"/>
      <c r="M3193" s="76"/>
      <c r="N3193" s="76"/>
      <c r="O3193" s="76"/>
      <c r="P3193" s="76"/>
      <c r="Q3193" s="76"/>
      <c r="V3193" s="76"/>
      <c r="W3193" s="76"/>
    </row>
    <row r="3194" spans="1:23" x14ac:dyDescent="0.25">
      <c r="A3194" s="76"/>
      <c r="B3194" s="76"/>
      <c r="C3194" s="76"/>
      <c r="D3194" s="76"/>
      <c r="E3194" s="76"/>
      <c r="F3194" s="76"/>
      <c r="G3194" s="76"/>
      <c r="H3194" s="76"/>
      <c r="I3194" s="76"/>
      <c r="J3194" s="76"/>
      <c r="K3194" s="76"/>
      <c r="L3194" s="76"/>
      <c r="M3194" s="76"/>
      <c r="N3194" s="76"/>
      <c r="O3194" s="76"/>
      <c r="P3194" s="76"/>
      <c r="Q3194" s="76"/>
      <c r="V3194" s="76"/>
      <c r="W3194" s="76"/>
    </row>
    <row r="3195" spans="1:23" x14ac:dyDescent="0.25">
      <c r="A3195" s="76"/>
      <c r="B3195" s="76"/>
      <c r="C3195" s="76"/>
      <c r="D3195" s="76"/>
      <c r="E3195" s="76"/>
      <c r="F3195" s="76"/>
      <c r="G3195" s="76"/>
      <c r="H3195" s="76"/>
      <c r="I3195" s="76"/>
      <c r="J3195" s="76"/>
      <c r="K3195" s="76"/>
      <c r="L3195" s="76"/>
      <c r="M3195" s="76"/>
      <c r="N3195" s="76"/>
      <c r="O3195" s="76"/>
      <c r="P3195" s="76"/>
      <c r="Q3195" s="76"/>
      <c r="V3195" s="76"/>
      <c r="W3195" s="76"/>
    </row>
    <row r="3196" spans="1:23" x14ac:dyDescent="0.25">
      <c r="A3196" s="76"/>
      <c r="B3196" s="76"/>
      <c r="C3196" s="76"/>
      <c r="D3196" s="76"/>
      <c r="E3196" s="76"/>
      <c r="F3196" s="76"/>
      <c r="G3196" s="76"/>
      <c r="H3196" s="76"/>
      <c r="I3196" s="76"/>
      <c r="J3196" s="76"/>
      <c r="K3196" s="76"/>
      <c r="L3196" s="76"/>
      <c r="M3196" s="76"/>
      <c r="N3196" s="76"/>
      <c r="O3196" s="76"/>
      <c r="P3196" s="76"/>
      <c r="Q3196" s="76"/>
      <c r="V3196" s="76"/>
      <c r="W3196" s="76"/>
    </row>
    <row r="3197" spans="1:23" x14ac:dyDescent="0.25">
      <c r="A3197" s="76"/>
      <c r="B3197" s="76"/>
      <c r="C3197" s="76"/>
      <c r="D3197" s="76"/>
      <c r="E3197" s="76"/>
      <c r="F3197" s="76"/>
      <c r="G3197" s="76"/>
      <c r="H3197" s="76"/>
      <c r="I3197" s="76"/>
      <c r="J3197" s="76"/>
      <c r="K3197" s="76"/>
      <c r="L3197" s="76"/>
      <c r="M3197" s="76"/>
      <c r="N3197" s="76"/>
      <c r="O3197" s="76"/>
      <c r="P3197" s="76"/>
      <c r="Q3197" s="76"/>
      <c r="V3197" s="76"/>
      <c r="W3197" s="76"/>
    </row>
    <row r="3198" spans="1:23" x14ac:dyDescent="0.25">
      <c r="A3198" s="76"/>
      <c r="B3198" s="76"/>
      <c r="C3198" s="76"/>
      <c r="D3198" s="76"/>
      <c r="E3198" s="76"/>
      <c r="F3198" s="76"/>
      <c r="G3198" s="76"/>
      <c r="H3198" s="76"/>
      <c r="I3198" s="76"/>
      <c r="J3198" s="76"/>
      <c r="K3198" s="76"/>
      <c r="L3198" s="76"/>
      <c r="M3198" s="76"/>
      <c r="N3198" s="76"/>
      <c r="O3198" s="76"/>
      <c r="P3198" s="76"/>
      <c r="Q3198" s="76"/>
      <c r="V3198" s="76"/>
      <c r="W3198" s="76"/>
    </row>
    <row r="3199" spans="1:23" x14ac:dyDescent="0.25">
      <c r="A3199" s="76"/>
      <c r="B3199" s="76"/>
      <c r="C3199" s="76"/>
      <c r="D3199" s="76"/>
      <c r="E3199" s="76"/>
      <c r="F3199" s="76"/>
      <c r="G3199" s="76"/>
      <c r="H3199" s="76"/>
      <c r="I3199" s="76"/>
      <c r="J3199" s="76"/>
      <c r="K3199" s="76"/>
      <c r="L3199" s="76"/>
      <c r="M3199" s="76"/>
      <c r="N3199" s="76"/>
      <c r="O3199" s="76"/>
      <c r="P3199" s="76"/>
      <c r="Q3199" s="76"/>
      <c r="V3199" s="76"/>
      <c r="W3199" s="76"/>
    </row>
    <row r="3200" spans="1:23" x14ac:dyDescent="0.25">
      <c r="A3200" s="76"/>
      <c r="B3200" s="76"/>
      <c r="C3200" s="76"/>
      <c r="D3200" s="76"/>
      <c r="E3200" s="76"/>
      <c r="F3200" s="76"/>
      <c r="G3200" s="76"/>
      <c r="H3200" s="76"/>
      <c r="I3200" s="76"/>
      <c r="J3200" s="76"/>
      <c r="K3200" s="76"/>
      <c r="L3200" s="76"/>
      <c r="M3200" s="76"/>
      <c r="N3200" s="76"/>
      <c r="O3200" s="76"/>
      <c r="P3200" s="76"/>
      <c r="Q3200" s="76"/>
      <c r="V3200" s="76"/>
      <c r="W3200" s="76"/>
    </row>
    <row r="3201" spans="1:23" x14ac:dyDescent="0.25">
      <c r="A3201" s="76"/>
      <c r="B3201" s="76"/>
      <c r="C3201" s="76"/>
      <c r="D3201" s="76"/>
      <c r="E3201" s="76"/>
      <c r="F3201" s="76"/>
      <c r="G3201" s="76"/>
      <c r="H3201" s="76"/>
      <c r="I3201" s="76"/>
      <c r="J3201" s="76"/>
      <c r="K3201" s="76"/>
      <c r="L3201" s="76"/>
      <c r="M3201" s="76"/>
      <c r="N3201" s="76"/>
      <c r="O3201" s="76"/>
      <c r="P3201" s="76"/>
      <c r="Q3201" s="76"/>
      <c r="V3201" s="76"/>
      <c r="W3201" s="76"/>
    </row>
    <row r="3202" spans="1:23" x14ac:dyDescent="0.25">
      <c r="A3202" s="76"/>
      <c r="B3202" s="76"/>
      <c r="C3202" s="76"/>
      <c r="D3202" s="76"/>
      <c r="E3202" s="76"/>
      <c r="F3202" s="76"/>
      <c r="G3202" s="76"/>
      <c r="H3202" s="76"/>
      <c r="I3202" s="76"/>
      <c r="J3202" s="76"/>
      <c r="K3202" s="76"/>
      <c r="L3202" s="76"/>
      <c r="M3202" s="76"/>
      <c r="N3202" s="76"/>
      <c r="O3202" s="76"/>
      <c r="P3202" s="76"/>
      <c r="Q3202" s="76"/>
      <c r="V3202" s="76"/>
      <c r="W3202" s="76"/>
    </row>
    <row r="3203" spans="1:23" x14ac:dyDescent="0.25">
      <c r="A3203" s="76"/>
      <c r="B3203" s="76"/>
      <c r="C3203" s="76"/>
      <c r="D3203" s="76"/>
      <c r="E3203" s="76"/>
      <c r="F3203" s="76"/>
      <c r="G3203" s="76"/>
      <c r="H3203" s="76"/>
      <c r="I3203" s="76"/>
      <c r="J3203" s="76"/>
      <c r="K3203" s="76"/>
      <c r="L3203" s="76"/>
      <c r="M3203" s="76"/>
      <c r="N3203" s="76"/>
      <c r="O3203" s="76"/>
      <c r="P3203" s="76"/>
      <c r="Q3203" s="76"/>
      <c r="V3203" s="76"/>
      <c r="W3203" s="76"/>
    </row>
    <row r="3204" spans="1:23" x14ac:dyDescent="0.25">
      <c r="A3204" s="76"/>
      <c r="B3204" s="76"/>
      <c r="C3204" s="76"/>
      <c r="D3204" s="76"/>
      <c r="E3204" s="76"/>
      <c r="F3204" s="76"/>
      <c r="G3204" s="76"/>
      <c r="H3204" s="76"/>
      <c r="I3204" s="76"/>
      <c r="J3204" s="76"/>
      <c r="K3204" s="76"/>
      <c r="L3204" s="76"/>
      <c r="M3204" s="76"/>
      <c r="N3204" s="76"/>
      <c r="O3204" s="76"/>
      <c r="P3204" s="76"/>
      <c r="Q3204" s="76"/>
      <c r="V3204" s="76"/>
      <c r="W3204" s="76"/>
    </row>
    <row r="3205" spans="1:23" x14ac:dyDescent="0.25">
      <c r="A3205" s="76"/>
      <c r="B3205" s="76"/>
      <c r="C3205" s="76"/>
      <c r="D3205" s="76"/>
      <c r="E3205" s="76"/>
      <c r="F3205" s="76"/>
      <c r="G3205" s="76"/>
      <c r="H3205" s="76"/>
      <c r="I3205" s="76"/>
      <c r="J3205" s="76"/>
      <c r="K3205" s="76"/>
      <c r="L3205" s="76"/>
      <c r="M3205" s="76"/>
      <c r="N3205" s="76"/>
      <c r="O3205" s="76"/>
      <c r="P3205" s="76"/>
      <c r="Q3205" s="76"/>
      <c r="V3205" s="76"/>
      <c r="W3205" s="76"/>
    </row>
    <row r="3206" spans="1:23" x14ac:dyDescent="0.25">
      <c r="A3206" s="76"/>
      <c r="B3206" s="76"/>
      <c r="C3206" s="76"/>
      <c r="D3206" s="76"/>
      <c r="E3206" s="76"/>
      <c r="F3206" s="76"/>
      <c r="G3206" s="76"/>
      <c r="H3206" s="76"/>
      <c r="I3206" s="76"/>
      <c r="J3206" s="76"/>
      <c r="K3206" s="76"/>
      <c r="L3206" s="76"/>
      <c r="M3206" s="76"/>
      <c r="N3206" s="76"/>
      <c r="O3206" s="76"/>
      <c r="P3206" s="76"/>
      <c r="Q3206" s="76"/>
      <c r="V3206" s="76"/>
      <c r="W3206" s="76"/>
    </row>
    <row r="3207" spans="1:23" x14ac:dyDescent="0.25">
      <c r="A3207" s="76"/>
      <c r="B3207" s="76"/>
      <c r="C3207" s="76"/>
      <c r="D3207" s="76"/>
      <c r="E3207" s="76"/>
      <c r="F3207" s="76"/>
      <c r="G3207" s="76"/>
      <c r="H3207" s="76"/>
      <c r="I3207" s="76"/>
      <c r="J3207" s="76"/>
      <c r="K3207" s="76"/>
      <c r="L3207" s="76"/>
      <c r="M3207" s="76"/>
      <c r="N3207" s="76"/>
      <c r="O3207" s="76"/>
      <c r="P3207" s="76"/>
      <c r="Q3207" s="76"/>
      <c r="V3207" s="76"/>
      <c r="W3207" s="76"/>
    </row>
    <row r="3208" spans="1:23" x14ac:dyDescent="0.25">
      <c r="A3208" s="76"/>
      <c r="B3208" s="76"/>
      <c r="C3208" s="76"/>
      <c r="D3208" s="76"/>
      <c r="E3208" s="76"/>
      <c r="F3208" s="76"/>
      <c r="G3208" s="76"/>
      <c r="H3208" s="76"/>
      <c r="I3208" s="76"/>
      <c r="J3208" s="76"/>
      <c r="K3208" s="76"/>
      <c r="L3208" s="76"/>
      <c r="M3208" s="76"/>
      <c r="N3208" s="76"/>
      <c r="O3208" s="76"/>
      <c r="P3208" s="76"/>
      <c r="Q3208" s="76"/>
      <c r="V3208" s="76"/>
      <c r="W3208" s="76"/>
    </row>
    <row r="3209" spans="1:23" x14ac:dyDescent="0.25">
      <c r="A3209" s="76"/>
      <c r="B3209" s="76"/>
      <c r="C3209" s="76"/>
      <c r="D3209" s="76"/>
      <c r="E3209" s="76"/>
      <c r="F3209" s="76"/>
      <c r="G3209" s="76"/>
      <c r="H3209" s="76"/>
      <c r="I3209" s="76"/>
      <c r="J3209" s="76"/>
      <c r="K3209" s="76"/>
      <c r="L3209" s="76"/>
      <c r="M3209" s="76"/>
      <c r="N3209" s="76"/>
      <c r="O3209" s="76"/>
      <c r="P3209" s="76"/>
      <c r="Q3209" s="76"/>
      <c r="V3209" s="76"/>
      <c r="W3209" s="76"/>
    </row>
    <row r="3210" spans="1:23" x14ac:dyDescent="0.25">
      <c r="A3210" s="76"/>
      <c r="B3210" s="76"/>
      <c r="C3210" s="76"/>
      <c r="D3210" s="76"/>
      <c r="E3210" s="76"/>
      <c r="F3210" s="76"/>
      <c r="G3210" s="76"/>
      <c r="H3210" s="76"/>
      <c r="I3210" s="76"/>
      <c r="J3210" s="76"/>
      <c r="K3210" s="76"/>
      <c r="L3210" s="76"/>
      <c r="M3210" s="76"/>
      <c r="N3210" s="76"/>
      <c r="O3210" s="76"/>
      <c r="P3210" s="76"/>
      <c r="Q3210" s="76"/>
      <c r="V3210" s="76"/>
      <c r="W3210" s="76"/>
    </row>
    <row r="3211" spans="1:23" x14ac:dyDescent="0.25">
      <c r="A3211" s="76"/>
      <c r="B3211" s="76"/>
      <c r="C3211" s="76"/>
      <c r="D3211" s="76"/>
      <c r="E3211" s="76"/>
      <c r="F3211" s="76"/>
      <c r="G3211" s="76"/>
      <c r="H3211" s="76"/>
      <c r="I3211" s="76"/>
      <c r="J3211" s="76"/>
      <c r="K3211" s="76"/>
      <c r="L3211" s="76"/>
      <c r="M3211" s="76"/>
      <c r="N3211" s="76"/>
      <c r="O3211" s="76"/>
      <c r="P3211" s="76"/>
      <c r="Q3211" s="76"/>
      <c r="V3211" s="76"/>
      <c r="W3211" s="76"/>
    </row>
    <row r="3212" spans="1:23" x14ac:dyDescent="0.25">
      <c r="A3212" s="76"/>
      <c r="B3212" s="76"/>
      <c r="C3212" s="76"/>
      <c r="D3212" s="76"/>
      <c r="E3212" s="76"/>
      <c r="F3212" s="76"/>
      <c r="G3212" s="76"/>
      <c r="H3212" s="76"/>
      <c r="I3212" s="76"/>
      <c r="J3212" s="76"/>
      <c r="K3212" s="76"/>
      <c r="L3212" s="76"/>
      <c r="M3212" s="76"/>
      <c r="N3212" s="76"/>
      <c r="O3212" s="76"/>
      <c r="P3212" s="76"/>
      <c r="Q3212" s="76"/>
      <c r="V3212" s="76"/>
      <c r="W3212" s="76"/>
    </row>
    <row r="3213" spans="1:23" x14ac:dyDescent="0.25">
      <c r="A3213" s="76"/>
      <c r="B3213" s="76"/>
      <c r="C3213" s="76"/>
      <c r="D3213" s="76"/>
      <c r="E3213" s="76"/>
      <c r="F3213" s="76"/>
      <c r="G3213" s="76"/>
      <c r="H3213" s="76"/>
      <c r="I3213" s="76"/>
      <c r="J3213" s="76"/>
      <c r="K3213" s="76"/>
      <c r="L3213" s="76"/>
      <c r="M3213" s="76"/>
      <c r="N3213" s="76"/>
      <c r="O3213" s="76"/>
      <c r="P3213" s="76"/>
      <c r="Q3213" s="76"/>
      <c r="V3213" s="76"/>
      <c r="W3213" s="76"/>
    </row>
    <row r="3214" spans="1:23" x14ac:dyDescent="0.25">
      <c r="A3214" s="76"/>
      <c r="B3214" s="76"/>
      <c r="C3214" s="76"/>
      <c r="D3214" s="76"/>
      <c r="E3214" s="76"/>
      <c r="F3214" s="76"/>
      <c r="G3214" s="76"/>
      <c r="H3214" s="76"/>
      <c r="I3214" s="76"/>
      <c r="J3214" s="76"/>
      <c r="K3214" s="76"/>
      <c r="L3214" s="76"/>
      <c r="M3214" s="76"/>
      <c r="N3214" s="76"/>
      <c r="O3214" s="76"/>
      <c r="P3214" s="76"/>
      <c r="Q3214" s="76"/>
      <c r="V3214" s="76"/>
      <c r="W3214" s="76"/>
    </row>
    <row r="3215" spans="1:23" x14ac:dyDescent="0.25">
      <c r="A3215" s="76"/>
      <c r="B3215" s="76"/>
      <c r="C3215" s="76"/>
      <c r="D3215" s="76"/>
      <c r="E3215" s="76"/>
      <c r="F3215" s="76"/>
      <c r="G3215" s="76"/>
      <c r="H3215" s="76"/>
      <c r="I3215" s="76"/>
      <c r="J3215" s="76"/>
      <c r="K3215" s="76"/>
      <c r="L3215" s="76"/>
      <c r="M3215" s="76"/>
      <c r="N3215" s="76"/>
      <c r="O3215" s="76"/>
      <c r="P3215" s="76"/>
      <c r="Q3215" s="76"/>
      <c r="V3215" s="76"/>
      <c r="W3215" s="76"/>
    </row>
    <row r="3216" spans="1:23" x14ac:dyDescent="0.25">
      <c r="A3216" s="76"/>
      <c r="B3216" s="76"/>
      <c r="C3216" s="76"/>
      <c r="D3216" s="76"/>
      <c r="E3216" s="76"/>
      <c r="F3216" s="76"/>
      <c r="G3216" s="76"/>
      <c r="H3216" s="76"/>
      <c r="I3216" s="76"/>
      <c r="J3216" s="76"/>
      <c r="K3216" s="76"/>
      <c r="L3216" s="76"/>
      <c r="M3216" s="76"/>
      <c r="N3216" s="76"/>
      <c r="O3216" s="76"/>
      <c r="P3216" s="76"/>
      <c r="Q3216" s="76"/>
      <c r="V3216" s="76"/>
      <c r="W3216" s="76"/>
    </row>
    <row r="3217" spans="1:23" x14ac:dyDescent="0.25">
      <c r="A3217" s="76"/>
      <c r="B3217" s="76"/>
      <c r="C3217" s="76"/>
      <c r="D3217" s="76"/>
      <c r="E3217" s="76"/>
      <c r="F3217" s="76"/>
      <c r="G3217" s="76"/>
      <c r="H3217" s="76"/>
      <c r="I3217" s="76"/>
      <c r="J3217" s="76"/>
      <c r="K3217" s="76"/>
      <c r="L3217" s="76"/>
      <c r="M3217" s="76"/>
      <c r="N3217" s="76"/>
      <c r="O3217" s="76"/>
      <c r="P3217" s="76"/>
      <c r="Q3217" s="76"/>
      <c r="V3217" s="76"/>
      <c r="W3217" s="76"/>
    </row>
    <row r="3218" spans="1:23" x14ac:dyDescent="0.25">
      <c r="A3218" s="76"/>
      <c r="B3218" s="76"/>
      <c r="C3218" s="76"/>
      <c r="D3218" s="76"/>
      <c r="E3218" s="76"/>
      <c r="F3218" s="76"/>
      <c r="G3218" s="76"/>
      <c r="H3218" s="76"/>
      <c r="I3218" s="76"/>
      <c r="J3218" s="76"/>
      <c r="K3218" s="76"/>
      <c r="L3218" s="76"/>
      <c r="M3218" s="76"/>
      <c r="N3218" s="76"/>
      <c r="O3218" s="76"/>
      <c r="P3218" s="76"/>
      <c r="Q3218" s="76"/>
      <c r="V3218" s="76"/>
      <c r="W3218" s="76"/>
    </row>
    <row r="3219" spans="1:23" x14ac:dyDescent="0.25">
      <c r="A3219" s="76"/>
      <c r="B3219" s="76"/>
      <c r="C3219" s="76"/>
      <c r="D3219" s="76"/>
      <c r="E3219" s="76"/>
      <c r="F3219" s="76"/>
      <c r="G3219" s="76"/>
      <c r="H3219" s="76"/>
      <c r="I3219" s="76"/>
      <c r="J3219" s="76"/>
      <c r="K3219" s="76"/>
      <c r="L3219" s="76"/>
      <c r="M3219" s="76"/>
      <c r="N3219" s="76"/>
      <c r="O3219" s="76"/>
      <c r="P3219" s="76"/>
      <c r="Q3219" s="76"/>
      <c r="V3219" s="76"/>
      <c r="W3219" s="76"/>
    </row>
    <row r="3220" spans="1:23" x14ac:dyDescent="0.25">
      <c r="A3220" s="76"/>
      <c r="B3220" s="76"/>
      <c r="C3220" s="76"/>
      <c r="D3220" s="76"/>
      <c r="E3220" s="76"/>
      <c r="F3220" s="76"/>
      <c r="G3220" s="76"/>
      <c r="H3220" s="76"/>
      <c r="I3220" s="76"/>
      <c r="J3220" s="76"/>
      <c r="K3220" s="76"/>
      <c r="L3220" s="76"/>
      <c r="M3220" s="76"/>
      <c r="N3220" s="76"/>
      <c r="O3220" s="76"/>
      <c r="P3220" s="76"/>
      <c r="Q3220" s="76"/>
      <c r="V3220" s="76"/>
      <c r="W3220" s="76"/>
    </row>
    <row r="3221" spans="1:23" x14ac:dyDescent="0.25">
      <c r="A3221" s="76"/>
      <c r="B3221" s="76"/>
      <c r="C3221" s="76"/>
      <c r="D3221" s="76"/>
      <c r="E3221" s="76"/>
      <c r="F3221" s="76"/>
      <c r="G3221" s="76"/>
      <c r="H3221" s="76"/>
      <c r="I3221" s="76"/>
      <c r="J3221" s="76"/>
      <c r="K3221" s="76"/>
      <c r="L3221" s="76"/>
      <c r="M3221" s="76"/>
      <c r="N3221" s="76"/>
      <c r="O3221" s="76"/>
      <c r="P3221" s="76"/>
      <c r="Q3221" s="76"/>
      <c r="V3221" s="76"/>
      <c r="W3221" s="76"/>
    </row>
    <row r="3222" spans="1:23" x14ac:dyDescent="0.25">
      <c r="A3222" s="76"/>
      <c r="B3222" s="76"/>
      <c r="C3222" s="76"/>
      <c r="D3222" s="76"/>
      <c r="E3222" s="76"/>
      <c r="F3222" s="76"/>
      <c r="G3222" s="76"/>
      <c r="H3222" s="76"/>
      <c r="I3222" s="76"/>
      <c r="J3222" s="76"/>
      <c r="K3222" s="76"/>
      <c r="L3222" s="76"/>
      <c r="M3222" s="76"/>
      <c r="N3222" s="76"/>
      <c r="O3222" s="76"/>
      <c r="P3222" s="76"/>
      <c r="Q3222" s="76"/>
      <c r="V3222" s="76"/>
      <c r="W3222" s="76"/>
    </row>
    <row r="3223" spans="1:23" x14ac:dyDescent="0.25">
      <c r="A3223" s="76"/>
      <c r="B3223" s="76"/>
      <c r="C3223" s="76"/>
      <c r="D3223" s="76"/>
      <c r="E3223" s="76"/>
      <c r="F3223" s="76"/>
      <c r="G3223" s="76"/>
      <c r="H3223" s="76"/>
      <c r="I3223" s="76"/>
      <c r="J3223" s="76"/>
      <c r="K3223" s="76"/>
      <c r="L3223" s="76"/>
      <c r="M3223" s="76"/>
      <c r="N3223" s="76"/>
      <c r="O3223" s="76"/>
      <c r="P3223" s="76"/>
      <c r="Q3223" s="76"/>
      <c r="V3223" s="76"/>
      <c r="W3223" s="76"/>
    </row>
    <row r="3224" spans="1:23" x14ac:dyDescent="0.25">
      <c r="A3224" s="76"/>
      <c r="B3224" s="76"/>
      <c r="C3224" s="76"/>
      <c r="D3224" s="76"/>
      <c r="E3224" s="76"/>
      <c r="F3224" s="76"/>
      <c r="G3224" s="76"/>
      <c r="H3224" s="76"/>
      <c r="I3224" s="76"/>
      <c r="J3224" s="76"/>
      <c r="K3224" s="76"/>
      <c r="L3224" s="76"/>
      <c r="M3224" s="76"/>
      <c r="N3224" s="76"/>
      <c r="O3224" s="76"/>
      <c r="P3224" s="76"/>
      <c r="Q3224" s="76"/>
      <c r="V3224" s="76"/>
      <c r="W3224" s="76"/>
    </row>
    <row r="3225" spans="1:23" x14ac:dyDescent="0.25">
      <c r="A3225" s="76"/>
      <c r="B3225" s="76"/>
      <c r="C3225" s="76"/>
      <c r="D3225" s="76"/>
      <c r="E3225" s="76"/>
      <c r="F3225" s="76"/>
      <c r="G3225" s="76"/>
      <c r="H3225" s="76"/>
      <c r="I3225" s="76"/>
      <c r="J3225" s="76"/>
      <c r="K3225" s="76"/>
      <c r="L3225" s="76"/>
      <c r="M3225" s="76"/>
      <c r="N3225" s="76"/>
      <c r="O3225" s="76"/>
      <c r="P3225" s="76"/>
      <c r="Q3225" s="76"/>
      <c r="V3225" s="76"/>
      <c r="W3225" s="76"/>
    </row>
    <row r="3226" spans="1:23" x14ac:dyDescent="0.25">
      <c r="A3226" s="76"/>
      <c r="B3226" s="76"/>
      <c r="C3226" s="76"/>
      <c r="D3226" s="76"/>
      <c r="E3226" s="76"/>
      <c r="F3226" s="76"/>
      <c r="G3226" s="76"/>
      <c r="H3226" s="76"/>
      <c r="I3226" s="76"/>
      <c r="J3226" s="76"/>
      <c r="K3226" s="76"/>
      <c r="L3226" s="76"/>
      <c r="M3226" s="76"/>
      <c r="N3226" s="76"/>
      <c r="O3226" s="76"/>
      <c r="P3226" s="76"/>
      <c r="Q3226" s="76"/>
      <c r="V3226" s="76"/>
      <c r="W3226" s="76"/>
    </row>
    <row r="3227" spans="1:23" x14ac:dyDescent="0.25">
      <c r="A3227" s="76"/>
      <c r="B3227" s="76"/>
      <c r="C3227" s="76"/>
      <c r="D3227" s="76"/>
      <c r="E3227" s="76"/>
      <c r="F3227" s="76"/>
      <c r="G3227" s="76"/>
      <c r="H3227" s="76"/>
      <c r="I3227" s="76"/>
      <c r="J3227" s="76"/>
      <c r="K3227" s="76"/>
      <c r="L3227" s="76"/>
      <c r="M3227" s="76"/>
      <c r="N3227" s="76"/>
      <c r="O3227" s="76"/>
      <c r="P3227" s="76"/>
      <c r="Q3227" s="76"/>
      <c r="V3227" s="76"/>
      <c r="W3227" s="76"/>
    </row>
    <row r="3228" spans="1:23" x14ac:dyDescent="0.25">
      <c r="A3228" s="76"/>
      <c r="B3228" s="76"/>
      <c r="C3228" s="76"/>
      <c r="D3228" s="76"/>
      <c r="E3228" s="76"/>
      <c r="F3228" s="76"/>
      <c r="G3228" s="76"/>
      <c r="H3228" s="76"/>
      <c r="I3228" s="76"/>
      <c r="J3228" s="76"/>
      <c r="K3228" s="76"/>
      <c r="L3228" s="76"/>
      <c r="M3228" s="76"/>
      <c r="N3228" s="76"/>
      <c r="O3228" s="76"/>
      <c r="P3228" s="76"/>
      <c r="Q3228" s="76"/>
      <c r="V3228" s="76"/>
      <c r="W3228" s="76"/>
    </row>
    <row r="3229" spans="1:23" x14ac:dyDescent="0.25">
      <c r="A3229" s="76"/>
      <c r="B3229" s="76"/>
      <c r="C3229" s="76"/>
      <c r="D3229" s="76"/>
      <c r="E3229" s="76"/>
      <c r="F3229" s="76"/>
      <c r="G3229" s="76"/>
      <c r="H3229" s="76"/>
      <c r="I3229" s="76"/>
      <c r="J3229" s="76"/>
      <c r="K3229" s="76"/>
      <c r="L3229" s="76"/>
      <c r="M3229" s="76"/>
      <c r="N3229" s="76"/>
      <c r="O3229" s="76"/>
      <c r="P3229" s="76"/>
      <c r="Q3229" s="76"/>
      <c r="V3229" s="76"/>
      <c r="W3229" s="76"/>
    </row>
    <row r="3230" spans="1:23" x14ac:dyDescent="0.25">
      <c r="A3230" s="76"/>
      <c r="B3230" s="76"/>
      <c r="C3230" s="76"/>
      <c r="D3230" s="76"/>
      <c r="E3230" s="76"/>
      <c r="F3230" s="76"/>
      <c r="G3230" s="76"/>
      <c r="H3230" s="76"/>
      <c r="I3230" s="76"/>
      <c r="J3230" s="76"/>
      <c r="K3230" s="76"/>
      <c r="L3230" s="76"/>
      <c r="M3230" s="76"/>
      <c r="N3230" s="76"/>
      <c r="O3230" s="76"/>
      <c r="P3230" s="76"/>
      <c r="Q3230" s="76"/>
      <c r="V3230" s="76"/>
      <c r="W3230" s="76"/>
    </row>
    <row r="3231" spans="1:23" x14ac:dyDescent="0.25">
      <c r="A3231" s="76"/>
      <c r="B3231" s="76"/>
      <c r="C3231" s="76"/>
      <c r="D3231" s="76"/>
      <c r="E3231" s="76"/>
      <c r="F3231" s="76"/>
      <c r="G3231" s="76"/>
      <c r="H3231" s="76"/>
      <c r="I3231" s="76"/>
      <c r="J3231" s="76"/>
      <c r="K3231" s="76"/>
      <c r="L3231" s="76"/>
      <c r="M3231" s="76"/>
      <c r="N3231" s="76"/>
      <c r="O3231" s="76"/>
      <c r="P3231" s="76"/>
      <c r="Q3231" s="76"/>
      <c r="V3231" s="76"/>
      <c r="W3231" s="76"/>
    </row>
    <row r="3232" spans="1:23" x14ac:dyDescent="0.25">
      <c r="A3232" s="76"/>
      <c r="B3232" s="76"/>
      <c r="C3232" s="76"/>
      <c r="D3232" s="76"/>
      <c r="E3232" s="76"/>
      <c r="F3232" s="76"/>
      <c r="G3232" s="76"/>
      <c r="H3232" s="76"/>
      <c r="I3232" s="76"/>
      <c r="J3232" s="76"/>
      <c r="K3232" s="76"/>
      <c r="L3232" s="76"/>
      <c r="M3232" s="76"/>
      <c r="N3232" s="76"/>
      <c r="O3232" s="76"/>
      <c r="P3232" s="76"/>
      <c r="Q3232" s="76"/>
      <c r="V3232" s="76"/>
      <c r="W3232" s="76"/>
    </row>
    <row r="3233" spans="1:23" x14ac:dyDescent="0.25">
      <c r="A3233" s="76"/>
      <c r="B3233" s="76"/>
      <c r="C3233" s="76"/>
      <c r="D3233" s="76"/>
      <c r="E3233" s="76"/>
      <c r="F3233" s="76"/>
      <c r="G3233" s="76"/>
      <c r="H3233" s="76"/>
      <c r="I3233" s="76"/>
      <c r="J3233" s="76"/>
      <c r="K3233" s="76"/>
      <c r="L3233" s="76"/>
      <c r="M3233" s="76"/>
      <c r="N3233" s="76"/>
      <c r="O3233" s="76"/>
      <c r="P3233" s="76"/>
      <c r="Q3233" s="76"/>
      <c r="V3233" s="76"/>
      <c r="W3233" s="76"/>
    </row>
    <row r="3234" spans="1:23" x14ac:dyDescent="0.25">
      <c r="A3234" s="76"/>
      <c r="B3234" s="76"/>
      <c r="C3234" s="76"/>
      <c r="D3234" s="76"/>
      <c r="E3234" s="76"/>
      <c r="F3234" s="76"/>
      <c r="G3234" s="76"/>
      <c r="H3234" s="76"/>
      <c r="I3234" s="76"/>
      <c r="J3234" s="76"/>
      <c r="K3234" s="76"/>
      <c r="L3234" s="76"/>
      <c r="M3234" s="76"/>
      <c r="N3234" s="76"/>
      <c r="O3234" s="76"/>
      <c r="P3234" s="76"/>
      <c r="Q3234" s="76"/>
      <c r="V3234" s="76"/>
      <c r="W3234" s="76"/>
    </row>
    <row r="3235" spans="1:23" x14ac:dyDescent="0.25">
      <c r="A3235" s="76"/>
      <c r="B3235" s="76"/>
      <c r="C3235" s="76"/>
      <c r="D3235" s="76"/>
      <c r="E3235" s="76"/>
      <c r="F3235" s="76"/>
      <c r="G3235" s="76"/>
      <c r="H3235" s="76"/>
      <c r="I3235" s="76"/>
      <c r="J3235" s="76"/>
      <c r="K3235" s="76"/>
      <c r="L3235" s="76"/>
      <c r="M3235" s="76"/>
      <c r="N3235" s="76"/>
      <c r="O3235" s="76"/>
      <c r="P3235" s="76"/>
      <c r="Q3235" s="76"/>
      <c r="V3235" s="76"/>
      <c r="W3235" s="76"/>
    </row>
    <row r="3236" spans="1:23" x14ac:dyDescent="0.25">
      <c r="A3236" s="76"/>
      <c r="B3236" s="76"/>
      <c r="C3236" s="76"/>
      <c r="D3236" s="76"/>
      <c r="E3236" s="76"/>
      <c r="F3236" s="76"/>
      <c r="G3236" s="76"/>
      <c r="H3236" s="76"/>
      <c r="I3236" s="76"/>
      <c r="J3236" s="76"/>
      <c r="K3236" s="76"/>
      <c r="L3236" s="76"/>
      <c r="M3236" s="76"/>
      <c r="N3236" s="76"/>
      <c r="O3236" s="76"/>
      <c r="P3236" s="76"/>
      <c r="Q3236" s="76"/>
      <c r="V3236" s="76"/>
      <c r="W3236" s="76"/>
    </row>
    <row r="3237" spans="1:23" x14ac:dyDescent="0.25">
      <c r="A3237" s="76"/>
      <c r="B3237" s="76"/>
      <c r="C3237" s="76"/>
      <c r="D3237" s="76"/>
      <c r="E3237" s="76"/>
      <c r="F3237" s="76"/>
      <c r="G3237" s="76"/>
      <c r="H3237" s="76"/>
      <c r="I3237" s="76"/>
      <c r="J3237" s="76"/>
      <c r="K3237" s="76"/>
      <c r="L3237" s="76"/>
      <c r="M3237" s="76"/>
      <c r="N3237" s="76"/>
      <c r="O3237" s="76"/>
      <c r="P3237" s="76"/>
      <c r="Q3237" s="76"/>
      <c r="V3237" s="76"/>
      <c r="W3237" s="76"/>
    </row>
    <row r="3238" spans="1:23" x14ac:dyDescent="0.25">
      <c r="A3238" s="76"/>
      <c r="B3238" s="76"/>
      <c r="C3238" s="76"/>
      <c r="D3238" s="76"/>
      <c r="E3238" s="76"/>
      <c r="F3238" s="76"/>
      <c r="G3238" s="76"/>
      <c r="H3238" s="76"/>
      <c r="I3238" s="76"/>
      <c r="J3238" s="76"/>
      <c r="K3238" s="76"/>
      <c r="L3238" s="76"/>
      <c r="M3238" s="76"/>
      <c r="N3238" s="76"/>
      <c r="O3238" s="76"/>
      <c r="P3238" s="76"/>
      <c r="Q3238" s="76"/>
      <c r="V3238" s="76"/>
      <c r="W3238" s="76"/>
    </row>
    <row r="3239" spans="1:23" x14ac:dyDescent="0.25">
      <c r="A3239" s="76"/>
      <c r="B3239" s="76"/>
      <c r="C3239" s="76"/>
      <c r="D3239" s="76"/>
      <c r="E3239" s="76"/>
      <c r="F3239" s="76"/>
      <c r="G3239" s="76"/>
      <c r="H3239" s="76"/>
      <c r="I3239" s="76"/>
      <c r="J3239" s="76"/>
      <c r="K3239" s="76"/>
      <c r="L3239" s="76"/>
      <c r="M3239" s="76"/>
      <c r="N3239" s="76"/>
      <c r="O3239" s="76"/>
      <c r="P3239" s="76"/>
      <c r="Q3239" s="76"/>
      <c r="V3239" s="76"/>
      <c r="W3239" s="76"/>
    </row>
    <row r="3240" spans="1:23" x14ac:dyDescent="0.25">
      <c r="A3240" s="76"/>
      <c r="B3240" s="76"/>
      <c r="C3240" s="76"/>
      <c r="D3240" s="76"/>
      <c r="E3240" s="76"/>
      <c r="F3240" s="76"/>
      <c r="G3240" s="76"/>
      <c r="H3240" s="76"/>
      <c r="I3240" s="76"/>
      <c r="J3240" s="76"/>
      <c r="K3240" s="76"/>
      <c r="L3240" s="76"/>
      <c r="M3240" s="76"/>
      <c r="N3240" s="76"/>
      <c r="O3240" s="76"/>
      <c r="P3240" s="76"/>
      <c r="Q3240" s="76"/>
      <c r="V3240" s="76"/>
      <c r="W3240" s="76"/>
    </row>
    <row r="3241" spans="1:23" x14ac:dyDescent="0.25">
      <c r="A3241" s="76"/>
      <c r="B3241" s="76"/>
      <c r="C3241" s="76"/>
      <c r="D3241" s="76"/>
      <c r="E3241" s="76"/>
      <c r="F3241" s="76"/>
      <c r="G3241" s="76"/>
      <c r="H3241" s="76"/>
      <c r="I3241" s="76"/>
      <c r="J3241" s="76"/>
      <c r="K3241" s="76"/>
      <c r="L3241" s="76"/>
      <c r="M3241" s="76"/>
      <c r="N3241" s="76"/>
      <c r="O3241" s="76"/>
      <c r="P3241" s="76"/>
      <c r="Q3241" s="76"/>
      <c r="V3241" s="76"/>
      <c r="W3241" s="76"/>
    </row>
    <row r="3242" spans="1:23" x14ac:dyDescent="0.25">
      <c r="A3242" s="76"/>
      <c r="B3242" s="76"/>
      <c r="C3242" s="76"/>
      <c r="D3242" s="76"/>
      <c r="E3242" s="76"/>
      <c r="F3242" s="76"/>
      <c r="G3242" s="76"/>
      <c r="H3242" s="76"/>
      <c r="I3242" s="76"/>
      <c r="J3242" s="76"/>
      <c r="K3242" s="76"/>
      <c r="L3242" s="76"/>
      <c r="M3242" s="76"/>
      <c r="N3242" s="76"/>
      <c r="O3242" s="76"/>
      <c r="P3242" s="76"/>
      <c r="Q3242" s="76"/>
      <c r="V3242" s="76"/>
      <c r="W3242" s="76"/>
    </row>
    <row r="3243" spans="1:23" x14ac:dyDescent="0.25">
      <c r="A3243" s="76"/>
      <c r="B3243" s="76"/>
      <c r="C3243" s="76"/>
      <c r="D3243" s="76"/>
      <c r="E3243" s="76"/>
      <c r="F3243" s="76"/>
      <c r="G3243" s="76"/>
      <c r="H3243" s="76"/>
      <c r="I3243" s="76"/>
      <c r="J3243" s="76"/>
      <c r="K3243" s="76"/>
      <c r="L3243" s="76"/>
      <c r="M3243" s="76"/>
      <c r="N3243" s="76"/>
      <c r="O3243" s="76"/>
      <c r="P3243" s="76"/>
      <c r="Q3243" s="76"/>
      <c r="V3243" s="76"/>
      <c r="W3243" s="76"/>
    </row>
    <row r="3244" spans="1:23" x14ac:dyDescent="0.25">
      <c r="A3244" s="76"/>
      <c r="B3244" s="76"/>
      <c r="C3244" s="76"/>
      <c r="D3244" s="76"/>
      <c r="E3244" s="76"/>
      <c r="F3244" s="76"/>
      <c r="G3244" s="76"/>
      <c r="H3244" s="76"/>
      <c r="I3244" s="76"/>
      <c r="J3244" s="76"/>
      <c r="K3244" s="76"/>
      <c r="L3244" s="76"/>
      <c r="M3244" s="76"/>
      <c r="N3244" s="76"/>
      <c r="O3244" s="76"/>
      <c r="P3244" s="76"/>
      <c r="Q3244" s="76"/>
      <c r="V3244" s="76"/>
      <c r="W3244" s="76"/>
    </row>
    <row r="3245" spans="1:23" x14ac:dyDescent="0.25">
      <c r="A3245" s="76"/>
      <c r="B3245" s="76"/>
      <c r="C3245" s="76"/>
      <c r="D3245" s="76"/>
      <c r="E3245" s="76"/>
      <c r="F3245" s="76"/>
      <c r="G3245" s="76"/>
      <c r="H3245" s="76"/>
      <c r="I3245" s="76"/>
      <c r="J3245" s="76"/>
      <c r="K3245" s="76"/>
      <c r="L3245" s="76"/>
      <c r="M3245" s="76"/>
      <c r="N3245" s="76"/>
      <c r="O3245" s="76"/>
      <c r="P3245" s="76"/>
      <c r="Q3245" s="76"/>
      <c r="V3245" s="76"/>
      <c r="W3245" s="76"/>
    </row>
    <row r="3246" spans="1:23" x14ac:dyDescent="0.25">
      <c r="A3246" s="76"/>
      <c r="B3246" s="76"/>
      <c r="C3246" s="76"/>
      <c r="D3246" s="76"/>
      <c r="E3246" s="76"/>
      <c r="F3246" s="76"/>
      <c r="G3246" s="76"/>
      <c r="H3246" s="76"/>
      <c r="I3246" s="76"/>
      <c r="J3246" s="76"/>
      <c r="K3246" s="76"/>
      <c r="L3246" s="76"/>
      <c r="M3246" s="76"/>
      <c r="N3246" s="76"/>
      <c r="O3246" s="76"/>
      <c r="P3246" s="76"/>
      <c r="Q3246" s="76"/>
      <c r="V3246" s="76"/>
      <c r="W3246" s="76"/>
    </row>
    <row r="3247" spans="1:23" x14ac:dyDescent="0.25">
      <c r="A3247" s="76"/>
      <c r="B3247" s="76"/>
      <c r="C3247" s="76"/>
      <c r="D3247" s="76"/>
      <c r="E3247" s="76"/>
      <c r="F3247" s="76"/>
      <c r="G3247" s="76"/>
      <c r="H3247" s="76"/>
      <c r="I3247" s="76"/>
      <c r="J3247" s="76"/>
      <c r="K3247" s="76"/>
      <c r="L3247" s="76"/>
      <c r="M3247" s="76"/>
      <c r="N3247" s="76"/>
      <c r="O3247" s="76"/>
      <c r="P3247" s="76"/>
      <c r="Q3247" s="76"/>
      <c r="V3247" s="76"/>
      <c r="W3247" s="76"/>
    </row>
    <row r="3248" spans="1:23" x14ac:dyDescent="0.25">
      <c r="A3248" s="76"/>
      <c r="B3248" s="76"/>
      <c r="C3248" s="76"/>
      <c r="D3248" s="76"/>
      <c r="E3248" s="76"/>
      <c r="F3248" s="76"/>
      <c r="G3248" s="76"/>
      <c r="H3248" s="76"/>
      <c r="I3248" s="76"/>
      <c r="J3248" s="76"/>
      <c r="K3248" s="76"/>
      <c r="L3248" s="76"/>
      <c r="M3248" s="76"/>
      <c r="N3248" s="76"/>
      <c r="O3248" s="76"/>
      <c r="P3248" s="76"/>
      <c r="Q3248" s="76"/>
      <c r="V3248" s="76"/>
      <c r="W3248" s="76"/>
    </row>
    <row r="3249" spans="1:23" x14ac:dyDescent="0.25">
      <c r="A3249" s="76"/>
      <c r="B3249" s="76"/>
      <c r="C3249" s="76"/>
      <c r="D3249" s="76"/>
      <c r="E3249" s="76"/>
      <c r="F3249" s="76"/>
      <c r="G3249" s="76"/>
      <c r="H3249" s="76"/>
      <c r="I3249" s="76"/>
      <c r="J3249" s="76"/>
      <c r="K3249" s="76"/>
      <c r="L3249" s="76"/>
      <c r="M3249" s="76"/>
      <c r="N3249" s="76"/>
      <c r="O3249" s="76"/>
      <c r="P3249" s="76"/>
      <c r="Q3249" s="76"/>
      <c r="V3249" s="76"/>
      <c r="W3249" s="76"/>
    </row>
    <row r="3250" spans="1:23" x14ac:dyDescent="0.25">
      <c r="A3250" s="76"/>
      <c r="B3250" s="76"/>
      <c r="C3250" s="76"/>
      <c r="D3250" s="76"/>
      <c r="E3250" s="76"/>
      <c r="F3250" s="76"/>
      <c r="G3250" s="76"/>
      <c r="H3250" s="76"/>
      <c r="I3250" s="76"/>
      <c r="J3250" s="76"/>
      <c r="K3250" s="76"/>
      <c r="L3250" s="76"/>
      <c r="M3250" s="76"/>
      <c r="N3250" s="76"/>
      <c r="O3250" s="76"/>
      <c r="P3250" s="76"/>
      <c r="Q3250" s="76"/>
      <c r="V3250" s="76"/>
      <c r="W3250" s="76"/>
    </row>
    <row r="3251" spans="1:23" x14ac:dyDescent="0.25">
      <c r="A3251" s="76"/>
      <c r="B3251" s="76"/>
      <c r="C3251" s="76"/>
      <c r="D3251" s="76"/>
      <c r="E3251" s="76"/>
      <c r="F3251" s="76"/>
      <c r="G3251" s="76"/>
      <c r="H3251" s="76"/>
      <c r="I3251" s="76"/>
      <c r="J3251" s="76"/>
      <c r="K3251" s="76"/>
      <c r="L3251" s="76"/>
      <c r="M3251" s="76"/>
      <c r="N3251" s="76"/>
      <c r="O3251" s="76"/>
      <c r="P3251" s="76"/>
      <c r="Q3251" s="76"/>
      <c r="V3251" s="76"/>
      <c r="W3251" s="76"/>
    </row>
    <row r="3252" spans="1:23" x14ac:dyDescent="0.25">
      <c r="A3252" s="76"/>
      <c r="B3252" s="76"/>
      <c r="C3252" s="76"/>
      <c r="D3252" s="76"/>
      <c r="E3252" s="76"/>
      <c r="F3252" s="76"/>
      <c r="G3252" s="76"/>
      <c r="H3252" s="76"/>
      <c r="I3252" s="76"/>
      <c r="J3252" s="76"/>
      <c r="K3252" s="76"/>
      <c r="L3252" s="76"/>
      <c r="M3252" s="76"/>
      <c r="N3252" s="76"/>
      <c r="O3252" s="76"/>
      <c r="P3252" s="76"/>
      <c r="Q3252" s="76"/>
      <c r="V3252" s="76"/>
      <c r="W3252" s="76"/>
    </row>
    <row r="3253" spans="1:23" x14ac:dyDescent="0.25">
      <c r="A3253" s="76"/>
      <c r="B3253" s="76"/>
      <c r="C3253" s="76"/>
      <c r="D3253" s="76"/>
      <c r="E3253" s="76"/>
      <c r="F3253" s="76"/>
      <c r="G3253" s="76"/>
      <c r="H3253" s="76"/>
      <c r="I3253" s="76"/>
      <c r="J3253" s="76"/>
      <c r="K3253" s="76"/>
      <c r="L3253" s="76"/>
      <c r="M3253" s="76"/>
      <c r="N3253" s="76"/>
      <c r="O3253" s="76"/>
      <c r="P3253" s="76"/>
      <c r="Q3253" s="76"/>
      <c r="V3253" s="76"/>
      <c r="W3253" s="76"/>
    </row>
    <row r="3254" spans="1:23" x14ac:dyDescent="0.25">
      <c r="A3254" s="76"/>
      <c r="B3254" s="76"/>
      <c r="C3254" s="76"/>
      <c r="D3254" s="76"/>
      <c r="E3254" s="76"/>
      <c r="F3254" s="76"/>
      <c r="G3254" s="76"/>
      <c r="H3254" s="76"/>
      <c r="I3254" s="76"/>
      <c r="J3254" s="76"/>
      <c r="K3254" s="76"/>
      <c r="L3254" s="76"/>
      <c r="M3254" s="76"/>
      <c r="N3254" s="76"/>
      <c r="O3254" s="76"/>
      <c r="P3254" s="76"/>
      <c r="Q3254" s="76"/>
      <c r="V3254" s="76"/>
      <c r="W3254" s="76"/>
    </row>
    <row r="3255" spans="1:23" x14ac:dyDescent="0.25">
      <c r="A3255" s="76"/>
      <c r="B3255" s="76"/>
      <c r="C3255" s="76"/>
      <c r="D3255" s="76"/>
      <c r="E3255" s="76"/>
      <c r="F3255" s="76"/>
      <c r="G3255" s="76"/>
      <c r="H3255" s="76"/>
      <c r="I3255" s="76"/>
      <c r="J3255" s="76"/>
      <c r="K3255" s="76"/>
      <c r="L3255" s="76"/>
      <c r="M3255" s="76"/>
      <c r="N3255" s="76"/>
      <c r="O3255" s="76"/>
      <c r="P3255" s="76"/>
      <c r="Q3255" s="76"/>
      <c r="V3255" s="76"/>
      <c r="W3255" s="76"/>
    </row>
    <row r="3256" spans="1:23" x14ac:dyDescent="0.25">
      <c r="A3256" s="76"/>
      <c r="B3256" s="76"/>
      <c r="C3256" s="76"/>
      <c r="D3256" s="76"/>
      <c r="E3256" s="76"/>
      <c r="F3256" s="76"/>
      <c r="G3256" s="76"/>
      <c r="H3256" s="76"/>
      <c r="I3256" s="76"/>
      <c r="J3256" s="76"/>
      <c r="K3256" s="76"/>
      <c r="L3256" s="76"/>
      <c r="M3256" s="76"/>
      <c r="N3256" s="76"/>
      <c r="O3256" s="76"/>
      <c r="P3256" s="76"/>
      <c r="Q3256" s="76"/>
      <c r="V3256" s="76"/>
      <c r="W3256" s="76"/>
    </row>
    <row r="3257" spans="1:23" x14ac:dyDescent="0.25">
      <c r="A3257" s="76"/>
      <c r="B3257" s="76"/>
      <c r="C3257" s="76"/>
      <c r="D3257" s="76"/>
      <c r="E3257" s="76"/>
      <c r="F3257" s="76"/>
      <c r="G3257" s="76"/>
      <c r="H3257" s="76"/>
      <c r="I3257" s="76"/>
      <c r="J3257" s="76"/>
      <c r="K3257" s="76"/>
      <c r="L3257" s="76"/>
      <c r="M3257" s="76"/>
      <c r="N3257" s="76"/>
      <c r="O3257" s="76"/>
      <c r="P3257" s="76"/>
      <c r="Q3257" s="76"/>
      <c r="V3257" s="76"/>
      <c r="W3257" s="76"/>
    </row>
    <row r="3258" spans="1:23" x14ac:dyDescent="0.25">
      <c r="A3258" s="76"/>
      <c r="B3258" s="76"/>
      <c r="C3258" s="76"/>
      <c r="D3258" s="76"/>
      <c r="E3258" s="76"/>
      <c r="F3258" s="76"/>
      <c r="G3258" s="76"/>
      <c r="H3258" s="76"/>
      <c r="I3258" s="76"/>
      <c r="J3258" s="76"/>
      <c r="K3258" s="76"/>
      <c r="L3258" s="76"/>
      <c r="M3258" s="76"/>
      <c r="N3258" s="76"/>
      <c r="O3258" s="76"/>
      <c r="P3258" s="76"/>
      <c r="Q3258" s="76"/>
      <c r="V3258" s="76"/>
      <c r="W3258" s="76"/>
    </row>
    <row r="3259" spans="1:23" x14ac:dyDescent="0.25">
      <c r="A3259" s="76"/>
      <c r="B3259" s="76"/>
      <c r="C3259" s="76"/>
      <c r="D3259" s="76"/>
      <c r="E3259" s="76"/>
      <c r="F3259" s="76"/>
      <c r="G3259" s="76"/>
      <c r="H3259" s="76"/>
      <c r="I3259" s="76"/>
      <c r="J3259" s="76"/>
      <c r="K3259" s="76"/>
      <c r="L3259" s="76"/>
      <c r="M3259" s="76"/>
      <c r="N3259" s="76"/>
      <c r="O3259" s="76"/>
      <c r="P3259" s="76"/>
      <c r="Q3259" s="76"/>
      <c r="V3259" s="76"/>
      <c r="W3259" s="76"/>
    </row>
    <row r="3260" spans="1:23" x14ac:dyDescent="0.25">
      <c r="A3260" s="76"/>
      <c r="B3260" s="76"/>
      <c r="C3260" s="76"/>
      <c r="D3260" s="76"/>
      <c r="E3260" s="76"/>
      <c r="F3260" s="76"/>
      <c r="G3260" s="76"/>
      <c r="H3260" s="76"/>
      <c r="I3260" s="76"/>
      <c r="J3260" s="76"/>
      <c r="K3260" s="76"/>
      <c r="L3260" s="76"/>
      <c r="M3260" s="76"/>
      <c r="N3260" s="76"/>
      <c r="O3260" s="76"/>
      <c r="P3260" s="76"/>
      <c r="Q3260" s="76"/>
      <c r="V3260" s="76"/>
      <c r="W3260" s="76"/>
    </row>
    <row r="3261" spans="1:23" x14ac:dyDescent="0.25">
      <c r="A3261" s="76"/>
      <c r="B3261" s="76"/>
      <c r="C3261" s="76"/>
      <c r="D3261" s="76"/>
      <c r="E3261" s="76"/>
      <c r="F3261" s="76"/>
      <c r="G3261" s="76"/>
      <c r="H3261" s="76"/>
      <c r="I3261" s="76"/>
      <c r="J3261" s="76"/>
      <c r="K3261" s="76"/>
      <c r="L3261" s="76"/>
      <c r="M3261" s="76"/>
      <c r="N3261" s="76"/>
      <c r="O3261" s="76"/>
      <c r="P3261" s="76"/>
      <c r="Q3261" s="76"/>
      <c r="V3261" s="76"/>
      <c r="W3261" s="76"/>
    </row>
    <row r="3262" spans="1:23" x14ac:dyDescent="0.25">
      <c r="A3262" s="76"/>
      <c r="B3262" s="76"/>
      <c r="C3262" s="76"/>
      <c r="D3262" s="76"/>
      <c r="E3262" s="76"/>
      <c r="F3262" s="76"/>
      <c r="G3262" s="76"/>
      <c r="H3262" s="76"/>
      <c r="I3262" s="76"/>
      <c r="J3262" s="76"/>
      <c r="K3262" s="76"/>
      <c r="L3262" s="76"/>
      <c r="M3262" s="76"/>
      <c r="N3262" s="76"/>
      <c r="O3262" s="76"/>
      <c r="P3262" s="76"/>
      <c r="Q3262" s="76"/>
      <c r="V3262" s="76"/>
      <c r="W3262" s="76"/>
    </row>
    <row r="3263" spans="1:23" x14ac:dyDescent="0.25">
      <c r="A3263" s="76"/>
      <c r="B3263" s="76"/>
      <c r="C3263" s="76"/>
      <c r="D3263" s="76"/>
      <c r="E3263" s="76"/>
      <c r="F3263" s="76"/>
      <c r="G3263" s="76"/>
      <c r="H3263" s="76"/>
      <c r="I3263" s="76"/>
      <c r="J3263" s="76"/>
      <c r="K3263" s="76"/>
      <c r="L3263" s="76"/>
      <c r="M3263" s="76"/>
      <c r="N3263" s="76"/>
      <c r="O3263" s="76"/>
      <c r="P3263" s="76"/>
      <c r="Q3263" s="76"/>
      <c r="V3263" s="76"/>
      <c r="W3263" s="76"/>
    </row>
    <row r="3264" spans="1:23" x14ac:dyDescent="0.25">
      <c r="A3264" s="76"/>
      <c r="B3264" s="76"/>
      <c r="C3264" s="76"/>
      <c r="D3264" s="76"/>
      <c r="E3264" s="76"/>
      <c r="F3264" s="76"/>
      <c r="G3264" s="76"/>
      <c r="H3264" s="76"/>
      <c r="I3264" s="76"/>
      <c r="J3264" s="76"/>
      <c r="K3264" s="76"/>
      <c r="L3264" s="76"/>
      <c r="M3264" s="76"/>
      <c r="N3264" s="76"/>
      <c r="O3264" s="76"/>
      <c r="P3264" s="76"/>
      <c r="Q3264" s="76"/>
      <c r="V3264" s="76"/>
      <c r="W3264" s="76"/>
    </row>
    <row r="3265" spans="1:23" x14ac:dyDescent="0.25">
      <c r="A3265" s="76"/>
      <c r="B3265" s="76"/>
      <c r="C3265" s="76"/>
      <c r="D3265" s="76"/>
      <c r="E3265" s="76"/>
      <c r="F3265" s="76"/>
      <c r="G3265" s="76"/>
      <c r="H3265" s="76"/>
      <c r="I3265" s="76"/>
      <c r="J3265" s="76"/>
      <c r="K3265" s="76"/>
      <c r="L3265" s="76"/>
      <c r="M3265" s="76"/>
      <c r="N3265" s="76"/>
      <c r="O3265" s="76"/>
      <c r="P3265" s="76"/>
      <c r="Q3265" s="76"/>
      <c r="V3265" s="76"/>
      <c r="W3265" s="76"/>
    </row>
    <row r="3266" spans="1:23" x14ac:dyDescent="0.25">
      <c r="A3266" s="76"/>
      <c r="B3266" s="76"/>
      <c r="C3266" s="76"/>
      <c r="D3266" s="76"/>
      <c r="E3266" s="76"/>
      <c r="F3266" s="76"/>
      <c r="G3266" s="76"/>
      <c r="H3266" s="76"/>
      <c r="I3266" s="76"/>
      <c r="J3266" s="76"/>
      <c r="K3266" s="76"/>
      <c r="L3266" s="76"/>
      <c r="M3266" s="76"/>
      <c r="N3266" s="76"/>
      <c r="O3266" s="76"/>
      <c r="P3266" s="76"/>
      <c r="Q3266" s="76"/>
      <c r="V3266" s="76"/>
      <c r="W3266" s="76"/>
    </row>
    <row r="3267" spans="1:23" x14ac:dyDescent="0.25">
      <c r="A3267" s="76"/>
      <c r="B3267" s="76"/>
      <c r="C3267" s="76"/>
      <c r="D3267" s="76"/>
      <c r="E3267" s="76"/>
      <c r="F3267" s="76"/>
      <c r="G3267" s="76"/>
      <c r="H3267" s="76"/>
      <c r="I3267" s="76"/>
      <c r="J3267" s="76"/>
      <c r="K3267" s="76"/>
      <c r="L3267" s="76"/>
      <c r="M3267" s="76"/>
      <c r="N3267" s="76"/>
      <c r="O3267" s="76"/>
      <c r="P3267" s="76"/>
      <c r="Q3267" s="76"/>
      <c r="V3267" s="76"/>
      <c r="W3267" s="76"/>
    </row>
    <row r="3268" spans="1:23" x14ac:dyDescent="0.25">
      <c r="A3268" s="76"/>
      <c r="B3268" s="76"/>
      <c r="C3268" s="76"/>
      <c r="D3268" s="76"/>
      <c r="E3268" s="76"/>
      <c r="F3268" s="76"/>
      <c r="G3268" s="76"/>
      <c r="H3268" s="76"/>
      <c r="I3268" s="76"/>
      <c r="J3268" s="76"/>
      <c r="K3268" s="76"/>
      <c r="L3268" s="76"/>
      <c r="M3268" s="76"/>
      <c r="N3268" s="76"/>
      <c r="O3268" s="76"/>
      <c r="P3268" s="76"/>
      <c r="Q3268" s="76"/>
      <c r="V3268" s="76"/>
      <c r="W3268" s="76"/>
    </row>
    <row r="3269" spans="1:23" x14ac:dyDescent="0.25">
      <c r="A3269" s="76"/>
      <c r="B3269" s="76"/>
      <c r="C3269" s="76"/>
      <c r="D3269" s="76"/>
      <c r="E3269" s="76"/>
      <c r="F3269" s="76"/>
      <c r="G3269" s="76"/>
      <c r="H3269" s="76"/>
      <c r="I3269" s="76"/>
      <c r="J3269" s="76"/>
      <c r="K3269" s="76"/>
      <c r="L3269" s="76"/>
      <c r="M3269" s="76"/>
      <c r="N3269" s="76"/>
      <c r="O3269" s="76"/>
      <c r="P3269" s="76"/>
      <c r="Q3269" s="76"/>
      <c r="V3269" s="76"/>
      <c r="W3269" s="76"/>
    </row>
    <row r="3270" spans="1:23" x14ac:dyDescent="0.25">
      <c r="A3270" s="76"/>
      <c r="B3270" s="76"/>
      <c r="C3270" s="76"/>
      <c r="D3270" s="76"/>
      <c r="E3270" s="76"/>
      <c r="F3270" s="76"/>
      <c r="G3270" s="76"/>
      <c r="H3270" s="76"/>
      <c r="I3270" s="76"/>
      <c r="J3270" s="76"/>
      <c r="K3270" s="76"/>
      <c r="L3270" s="76"/>
      <c r="M3270" s="76"/>
      <c r="N3270" s="76"/>
      <c r="O3270" s="76"/>
      <c r="P3270" s="76"/>
      <c r="Q3270" s="76"/>
      <c r="V3270" s="76"/>
      <c r="W3270" s="76"/>
    </row>
    <row r="3271" spans="1:23" x14ac:dyDescent="0.25">
      <c r="A3271" s="76"/>
      <c r="B3271" s="76"/>
      <c r="C3271" s="76"/>
      <c r="D3271" s="76"/>
      <c r="E3271" s="76"/>
      <c r="F3271" s="76"/>
      <c r="G3271" s="76"/>
      <c r="H3271" s="76"/>
      <c r="I3271" s="76"/>
      <c r="J3271" s="76"/>
      <c r="K3271" s="76"/>
      <c r="L3271" s="76"/>
      <c r="M3271" s="76"/>
      <c r="N3271" s="76"/>
      <c r="O3271" s="76"/>
      <c r="P3271" s="76"/>
      <c r="Q3271" s="76"/>
      <c r="V3271" s="76"/>
      <c r="W3271" s="76"/>
    </row>
    <row r="3272" spans="1:23" x14ac:dyDescent="0.25">
      <c r="A3272" s="76"/>
      <c r="B3272" s="76"/>
      <c r="C3272" s="76"/>
      <c r="D3272" s="76"/>
      <c r="E3272" s="76"/>
      <c r="F3272" s="76"/>
      <c r="G3272" s="76"/>
      <c r="H3272" s="76"/>
      <c r="I3272" s="76"/>
      <c r="J3272" s="76"/>
      <c r="K3272" s="76"/>
      <c r="L3272" s="76"/>
      <c r="M3272" s="76"/>
      <c r="N3272" s="76"/>
      <c r="O3272" s="76"/>
      <c r="P3272" s="76"/>
      <c r="Q3272" s="76"/>
      <c r="V3272" s="76"/>
      <c r="W3272" s="76"/>
    </row>
    <row r="3273" spans="1:23" x14ac:dyDescent="0.25">
      <c r="A3273" s="76"/>
      <c r="B3273" s="76"/>
      <c r="C3273" s="76"/>
      <c r="D3273" s="76"/>
      <c r="E3273" s="76"/>
      <c r="F3273" s="76"/>
      <c r="G3273" s="76"/>
      <c r="H3273" s="76"/>
      <c r="I3273" s="76"/>
      <c r="J3273" s="76"/>
      <c r="K3273" s="76"/>
      <c r="L3273" s="76"/>
      <c r="M3273" s="76"/>
      <c r="N3273" s="76"/>
      <c r="O3273" s="76"/>
      <c r="P3273" s="76"/>
      <c r="Q3273" s="76"/>
      <c r="V3273" s="76"/>
      <c r="W3273" s="76"/>
    </row>
    <row r="3274" spans="1:23" x14ac:dyDescent="0.25">
      <c r="A3274" s="76"/>
      <c r="B3274" s="76"/>
      <c r="C3274" s="76"/>
      <c r="D3274" s="76"/>
      <c r="E3274" s="76"/>
      <c r="F3274" s="76"/>
      <c r="G3274" s="76"/>
      <c r="H3274" s="76"/>
      <c r="I3274" s="76"/>
      <c r="J3274" s="76"/>
      <c r="K3274" s="76"/>
      <c r="L3274" s="76"/>
      <c r="M3274" s="76"/>
      <c r="N3274" s="76"/>
      <c r="O3274" s="76"/>
      <c r="P3274" s="76"/>
      <c r="Q3274" s="76"/>
      <c r="V3274" s="76"/>
      <c r="W3274" s="76"/>
    </row>
    <row r="3275" spans="1:23" x14ac:dyDescent="0.25">
      <c r="A3275" s="76"/>
      <c r="B3275" s="76"/>
      <c r="C3275" s="76"/>
      <c r="D3275" s="76"/>
      <c r="E3275" s="76"/>
      <c r="F3275" s="76"/>
      <c r="G3275" s="76"/>
      <c r="H3275" s="76"/>
      <c r="I3275" s="76"/>
      <c r="J3275" s="76"/>
      <c r="K3275" s="76"/>
      <c r="L3275" s="76"/>
      <c r="M3275" s="76"/>
      <c r="N3275" s="76"/>
      <c r="O3275" s="76"/>
      <c r="P3275" s="76"/>
      <c r="Q3275" s="76"/>
      <c r="V3275" s="76"/>
      <c r="W3275" s="76"/>
    </row>
    <row r="3276" spans="1:23" x14ac:dyDescent="0.25">
      <c r="A3276" s="76"/>
      <c r="B3276" s="76"/>
      <c r="C3276" s="76"/>
      <c r="D3276" s="76"/>
      <c r="E3276" s="76"/>
      <c r="F3276" s="76"/>
      <c r="G3276" s="76"/>
      <c r="H3276" s="76"/>
      <c r="I3276" s="76"/>
      <c r="J3276" s="76"/>
      <c r="K3276" s="76"/>
      <c r="L3276" s="76"/>
      <c r="M3276" s="76"/>
      <c r="N3276" s="76"/>
      <c r="O3276" s="76"/>
      <c r="P3276" s="76"/>
      <c r="Q3276" s="76"/>
      <c r="V3276" s="76"/>
      <c r="W3276" s="76"/>
    </row>
    <row r="3277" spans="1:23" x14ac:dyDescent="0.25">
      <c r="A3277" s="76"/>
      <c r="B3277" s="76"/>
      <c r="C3277" s="76"/>
      <c r="D3277" s="76"/>
      <c r="E3277" s="76"/>
      <c r="F3277" s="76"/>
      <c r="G3277" s="76"/>
      <c r="H3277" s="76"/>
      <c r="I3277" s="76"/>
      <c r="J3277" s="76"/>
      <c r="K3277" s="76"/>
      <c r="L3277" s="76"/>
      <c r="M3277" s="76"/>
      <c r="N3277" s="76"/>
      <c r="O3277" s="76"/>
      <c r="P3277" s="76"/>
      <c r="Q3277" s="76"/>
      <c r="V3277" s="76"/>
      <c r="W3277" s="76"/>
    </row>
    <row r="3278" spans="1:23" x14ac:dyDescent="0.25">
      <c r="A3278" s="76"/>
      <c r="B3278" s="76"/>
      <c r="C3278" s="76"/>
      <c r="D3278" s="76"/>
      <c r="E3278" s="76"/>
      <c r="F3278" s="76"/>
      <c r="G3278" s="76"/>
      <c r="H3278" s="76"/>
      <c r="I3278" s="76"/>
      <c r="J3278" s="76"/>
      <c r="K3278" s="76"/>
      <c r="L3278" s="76"/>
      <c r="M3278" s="76"/>
      <c r="N3278" s="76"/>
      <c r="O3278" s="76"/>
      <c r="P3278" s="76"/>
      <c r="Q3278" s="76"/>
      <c r="V3278" s="76"/>
      <c r="W3278" s="76"/>
    </row>
    <row r="3279" spans="1:23" x14ac:dyDescent="0.25">
      <c r="A3279" s="76"/>
      <c r="B3279" s="76"/>
      <c r="C3279" s="76"/>
      <c r="D3279" s="76"/>
      <c r="E3279" s="76"/>
      <c r="F3279" s="76"/>
      <c r="G3279" s="76"/>
      <c r="H3279" s="76"/>
      <c r="I3279" s="76"/>
      <c r="J3279" s="76"/>
      <c r="K3279" s="76"/>
      <c r="L3279" s="76"/>
      <c r="M3279" s="76"/>
      <c r="N3279" s="76"/>
      <c r="O3279" s="76"/>
      <c r="P3279" s="76"/>
      <c r="Q3279" s="76"/>
      <c r="V3279" s="76"/>
      <c r="W3279" s="76"/>
    </row>
    <row r="3280" spans="1:23" x14ac:dyDescent="0.25">
      <c r="A3280" s="76"/>
      <c r="B3280" s="76"/>
      <c r="C3280" s="76"/>
      <c r="D3280" s="76"/>
      <c r="E3280" s="76"/>
      <c r="F3280" s="76"/>
      <c r="G3280" s="76"/>
      <c r="H3280" s="76"/>
      <c r="I3280" s="76"/>
      <c r="J3280" s="76"/>
      <c r="K3280" s="76"/>
      <c r="L3280" s="76"/>
      <c r="M3280" s="76"/>
      <c r="N3280" s="76"/>
      <c r="O3280" s="76"/>
      <c r="P3280" s="76"/>
      <c r="Q3280" s="76"/>
      <c r="V3280" s="76"/>
      <c r="W3280" s="76"/>
    </row>
    <row r="3281" spans="1:23" x14ac:dyDescent="0.25">
      <c r="A3281" s="76"/>
      <c r="B3281" s="76"/>
      <c r="C3281" s="76"/>
      <c r="D3281" s="76"/>
      <c r="E3281" s="76"/>
      <c r="F3281" s="76"/>
      <c r="G3281" s="76"/>
      <c r="H3281" s="76"/>
      <c r="I3281" s="76"/>
      <c r="J3281" s="76"/>
      <c r="K3281" s="76"/>
      <c r="L3281" s="76"/>
      <c r="M3281" s="76"/>
      <c r="N3281" s="76"/>
      <c r="O3281" s="76"/>
      <c r="P3281" s="76"/>
      <c r="Q3281" s="76"/>
      <c r="V3281" s="76"/>
      <c r="W3281" s="76"/>
    </row>
    <row r="3282" spans="1:23" x14ac:dyDescent="0.25">
      <c r="A3282" s="76"/>
      <c r="B3282" s="76"/>
      <c r="C3282" s="76"/>
      <c r="D3282" s="76"/>
      <c r="E3282" s="76"/>
      <c r="F3282" s="76"/>
      <c r="G3282" s="76"/>
      <c r="H3282" s="76"/>
      <c r="I3282" s="76"/>
      <c r="J3282" s="76"/>
      <c r="K3282" s="76"/>
      <c r="L3282" s="76"/>
      <c r="M3282" s="76"/>
      <c r="N3282" s="76"/>
      <c r="O3282" s="76"/>
      <c r="P3282" s="76"/>
      <c r="Q3282" s="76"/>
      <c r="V3282" s="76"/>
      <c r="W3282" s="76"/>
    </row>
    <row r="3283" spans="1:23" x14ac:dyDescent="0.25">
      <c r="A3283" s="76"/>
      <c r="B3283" s="76"/>
      <c r="C3283" s="76"/>
      <c r="D3283" s="76"/>
      <c r="E3283" s="76"/>
      <c r="F3283" s="76"/>
      <c r="G3283" s="76"/>
      <c r="H3283" s="76"/>
      <c r="I3283" s="76"/>
      <c r="J3283" s="76"/>
      <c r="K3283" s="76"/>
      <c r="L3283" s="76"/>
      <c r="M3283" s="76"/>
      <c r="N3283" s="76"/>
      <c r="O3283" s="76"/>
      <c r="P3283" s="76"/>
      <c r="Q3283" s="76"/>
      <c r="V3283" s="76"/>
      <c r="W3283" s="76"/>
    </row>
    <row r="3284" spans="1:23" x14ac:dyDescent="0.25">
      <c r="A3284" s="76"/>
      <c r="B3284" s="76"/>
      <c r="C3284" s="76"/>
      <c r="D3284" s="76"/>
      <c r="E3284" s="76"/>
      <c r="F3284" s="76"/>
      <c r="G3284" s="76"/>
      <c r="H3284" s="76"/>
      <c r="I3284" s="76"/>
      <c r="J3284" s="76"/>
      <c r="K3284" s="76"/>
      <c r="L3284" s="76"/>
      <c r="M3284" s="76"/>
      <c r="N3284" s="76"/>
      <c r="O3284" s="76"/>
      <c r="P3284" s="76"/>
      <c r="Q3284" s="76"/>
      <c r="V3284" s="76"/>
      <c r="W3284" s="76"/>
    </row>
    <row r="3285" spans="1:23" x14ac:dyDescent="0.25">
      <c r="A3285" s="76"/>
      <c r="B3285" s="76"/>
      <c r="C3285" s="76"/>
      <c r="D3285" s="76"/>
      <c r="E3285" s="76"/>
      <c r="F3285" s="76"/>
      <c r="G3285" s="76"/>
      <c r="H3285" s="76"/>
      <c r="I3285" s="76"/>
      <c r="J3285" s="76"/>
      <c r="K3285" s="76"/>
      <c r="L3285" s="76"/>
      <c r="M3285" s="76"/>
      <c r="N3285" s="76"/>
      <c r="O3285" s="76"/>
      <c r="P3285" s="76"/>
      <c r="Q3285" s="76"/>
      <c r="V3285" s="76"/>
      <c r="W3285" s="76"/>
    </row>
    <row r="3286" spans="1:23" x14ac:dyDescent="0.25">
      <c r="A3286" s="76"/>
      <c r="B3286" s="76"/>
      <c r="C3286" s="76"/>
      <c r="D3286" s="76"/>
      <c r="E3286" s="76"/>
      <c r="F3286" s="76"/>
      <c r="G3286" s="76"/>
      <c r="H3286" s="76"/>
      <c r="I3286" s="76"/>
      <c r="J3286" s="76"/>
      <c r="K3286" s="76"/>
      <c r="L3286" s="76"/>
      <c r="M3286" s="76"/>
      <c r="N3286" s="76"/>
      <c r="O3286" s="76"/>
      <c r="P3286" s="76"/>
      <c r="Q3286" s="76"/>
      <c r="V3286" s="76"/>
      <c r="W3286" s="76"/>
    </row>
    <row r="3287" spans="1:23" x14ac:dyDescent="0.25">
      <c r="A3287" s="76"/>
      <c r="B3287" s="76"/>
      <c r="C3287" s="76"/>
      <c r="D3287" s="76"/>
      <c r="E3287" s="76"/>
      <c r="F3287" s="76"/>
      <c r="G3287" s="76"/>
      <c r="H3287" s="76"/>
      <c r="I3287" s="76"/>
      <c r="J3287" s="76"/>
      <c r="K3287" s="76"/>
      <c r="L3287" s="76"/>
      <c r="M3287" s="76"/>
      <c r="N3287" s="76"/>
      <c r="O3287" s="76"/>
      <c r="P3287" s="76"/>
      <c r="Q3287" s="76"/>
      <c r="V3287" s="76"/>
      <c r="W3287" s="76"/>
    </row>
    <row r="3288" spans="1:23" x14ac:dyDescent="0.25">
      <c r="A3288" s="76"/>
      <c r="B3288" s="76"/>
      <c r="C3288" s="76"/>
      <c r="D3288" s="76"/>
      <c r="E3288" s="76"/>
      <c r="F3288" s="76"/>
      <c r="G3288" s="76"/>
      <c r="H3288" s="76"/>
      <c r="I3288" s="76"/>
      <c r="J3288" s="76"/>
      <c r="K3288" s="76"/>
      <c r="L3288" s="76"/>
      <c r="M3288" s="76"/>
      <c r="N3288" s="76"/>
      <c r="O3288" s="76"/>
      <c r="P3288" s="76"/>
      <c r="Q3288" s="76"/>
      <c r="V3288" s="76"/>
      <c r="W3288" s="76"/>
    </row>
    <row r="3289" spans="1:23" x14ac:dyDescent="0.25">
      <c r="A3289" s="76"/>
      <c r="B3289" s="76"/>
      <c r="C3289" s="76"/>
      <c r="D3289" s="76"/>
      <c r="E3289" s="76"/>
      <c r="F3289" s="76"/>
      <c r="G3289" s="76"/>
      <c r="H3289" s="76"/>
      <c r="I3289" s="76"/>
      <c r="J3289" s="76"/>
      <c r="K3289" s="76"/>
      <c r="L3289" s="76"/>
      <c r="M3289" s="76"/>
      <c r="N3289" s="76"/>
      <c r="O3289" s="76"/>
      <c r="P3289" s="76"/>
      <c r="Q3289" s="76"/>
      <c r="V3289" s="76"/>
      <c r="W3289" s="76"/>
    </row>
    <row r="3290" spans="1:23" x14ac:dyDescent="0.25">
      <c r="A3290" s="76"/>
      <c r="B3290" s="76"/>
      <c r="C3290" s="76"/>
      <c r="D3290" s="76"/>
      <c r="E3290" s="76"/>
      <c r="F3290" s="76"/>
      <c r="G3290" s="76"/>
      <c r="H3290" s="76"/>
      <c r="I3290" s="76"/>
      <c r="J3290" s="76"/>
      <c r="K3290" s="76"/>
      <c r="L3290" s="76"/>
      <c r="M3290" s="76"/>
      <c r="N3290" s="76"/>
      <c r="O3290" s="76"/>
      <c r="P3290" s="76"/>
      <c r="Q3290" s="76"/>
      <c r="V3290" s="76"/>
      <c r="W3290" s="76"/>
    </row>
    <row r="3291" spans="1:23" x14ac:dyDescent="0.25">
      <c r="A3291" s="76"/>
      <c r="B3291" s="76"/>
      <c r="C3291" s="76"/>
      <c r="D3291" s="76"/>
      <c r="E3291" s="76"/>
      <c r="F3291" s="76"/>
      <c r="G3291" s="76"/>
      <c r="H3291" s="76"/>
      <c r="I3291" s="76"/>
      <c r="J3291" s="76"/>
      <c r="K3291" s="76"/>
      <c r="L3291" s="76"/>
      <c r="M3291" s="76"/>
      <c r="N3291" s="76"/>
      <c r="O3291" s="76"/>
      <c r="P3291" s="76"/>
      <c r="Q3291" s="76"/>
      <c r="V3291" s="76"/>
      <c r="W3291" s="76"/>
    </row>
    <row r="3292" spans="1:23" x14ac:dyDescent="0.25">
      <c r="A3292" s="76"/>
      <c r="B3292" s="76"/>
      <c r="C3292" s="76"/>
      <c r="D3292" s="76"/>
      <c r="E3292" s="76"/>
      <c r="F3292" s="76"/>
      <c r="G3292" s="76"/>
      <c r="H3292" s="76"/>
      <c r="I3292" s="76"/>
      <c r="J3292" s="76"/>
      <c r="K3292" s="76"/>
      <c r="L3292" s="76"/>
      <c r="M3292" s="76"/>
      <c r="N3292" s="76"/>
      <c r="O3292" s="76"/>
      <c r="P3292" s="76"/>
      <c r="Q3292" s="76"/>
      <c r="V3292" s="76"/>
      <c r="W3292" s="76"/>
    </row>
    <row r="3293" spans="1:23" x14ac:dyDescent="0.25">
      <c r="A3293" s="76"/>
      <c r="B3293" s="76"/>
      <c r="C3293" s="76"/>
      <c r="D3293" s="76"/>
      <c r="E3293" s="76"/>
      <c r="F3293" s="76"/>
      <c r="G3293" s="76"/>
      <c r="H3293" s="76"/>
      <c r="I3293" s="76"/>
      <c r="J3293" s="76"/>
      <c r="K3293" s="76"/>
      <c r="L3293" s="76"/>
      <c r="M3293" s="76"/>
      <c r="N3293" s="76"/>
      <c r="O3293" s="76"/>
      <c r="P3293" s="76"/>
      <c r="Q3293" s="76"/>
      <c r="V3293" s="76"/>
      <c r="W3293" s="76"/>
    </row>
    <row r="3294" spans="1:23" x14ac:dyDescent="0.25">
      <c r="A3294" s="76"/>
      <c r="B3294" s="76"/>
      <c r="C3294" s="76"/>
      <c r="D3294" s="76"/>
      <c r="E3294" s="76"/>
      <c r="F3294" s="76"/>
      <c r="G3294" s="76"/>
      <c r="H3294" s="76"/>
      <c r="I3294" s="76"/>
      <c r="J3294" s="76"/>
      <c r="K3294" s="76"/>
      <c r="L3294" s="76"/>
      <c r="M3294" s="76"/>
      <c r="N3294" s="76"/>
      <c r="O3294" s="76"/>
      <c r="P3294" s="76"/>
      <c r="Q3294" s="76"/>
      <c r="V3294" s="76"/>
      <c r="W3294" s="76"/>
    </row>
    <row r="3295" spans="1:23" x14ac:dyDescent="0.25">
      <c r="A3295" s="76"/>
      <c r="B3295" s="76"/>
      <c r="C3295" s="76"/>
      <c r="D3295" s="76"/>
      <c r="E3295" s="76"/>
      <c r="F3295" s="76"/>
      <c r="G3295" s="76"/>
      <c r="H3295" s="76"/>
      <c r="I3295" s="76"/>
      <c r="J3295" s="76"/>
      <c r="K3295" s="76"/>
      <c r="L3295" s="76"/>
      <c r="M3295" s="76"/>
      <c r="N3295" s="76"/>
      <c r="O3295" s="76"/>
      <c r="P3295" s="76"/>
      <c r="Q3295" s="76"/>
      <c r="V3295" s="76"/>
      <c r="W3295" s="76"/>
    </row>
    <row r="3296" spans="1:23" x14ac:dyDescent="0.25">
      <c r="A3296" s="76"/>
      <c r="B3296" s="76"/>
      <c r="C3296" s="76"/>
      <c r="D3296" s="76"/>
      <c r="E3296" s="76"/>
      <c r="F3296" s="76"/>
      <c r="G3296" s="76"/>
      <c r="H3296" s="76"/>
      <c r="I3296" s="76"/>
      <c r="J3296" s="76"/>
      <c r="K3296" s="76"/>
      <c r="L3296" s="76"/>
      <c r="M3296" s="76"/>
      <c r="N3296" s="76"/>
      <c r="O3296" s="76"/>
      <c r="P3296" s="76"/>
      <c r="Q3296" s="76"/>
      <c r="V3296" s="76"/>
      <c r="W3296" s="76"/>
    </row>
    <row r="3297" spans="1:23" x14ac:dyDescent="0.25">
      <c r="A3297" s="76"/>
      <c r="B3297" s="76"/>
      <c r="C3297" s="76"/>
      <c r="D3297" s="76"/>
      <c r="E3297" s="76"/>
      <c r="F3297" s="76"/>
      <c r="G3297" s="76"/>
      <c r="H3297" s="76"/>
      <c r="I3297" s="76"/>
      <c r="J3297" s="76"/>
      <c r="K3297" s="76"/>
      <c r="L3297" s="76"/>
      <c r="M3297" s="76"/>
      <c r="N3297" s="76"/>
      <c r="O3297" s="76"/>
      <c r="P3297" s="76"/>
      <c r="Q3297" s="76"/>
      <c r="V3297" s="76"/>
      <c r="W3297" s="76"/>
    </row>
    <row r="3298" spans="1:23" x14ac:dyDescent="0.25">
      <c r="A3298" s="76"/>
      <c r="B3298" s="76"/>
      <c r="C3298" s="76"/>
      <c r="D3298" s="76"/>
      <c r="E3298" s="76"/>
      <c r="F3298" s="76"/>
      <c r="G3298" s="76"/>
      <c r="H3298" s="76"/>
      <c r="I3298" s="76"/>
      <c r="J3298" s="76"/>
      <c r="K3298" s="76"/>
      <c r="L3298" s="76"/>
      <c r="M3298" s="76"/>
      <c r="N3298" s="76"/>
      <c r="O3298" s="76"/>
      <c r="P3298" s="76"/>
      <c r="Q3298" s="76"/>
      <c r="V3298" s="76"/>
      <c r="W3298" s="76"/>
    </row>
    <row r="3299" spans="1:23" x14ac:dyDescent="0.25">
      <c r="A3299" s="76"/>
      <c r="B3299" s="76"/>
      <c r="C3299" s="76"/>
      <c r="D3299" s="76"/>
      <c r="E3299" s="76"/>
      <c r="F3299" s="76"/>
      <c r="G3299" s="76"/>
      <c r="H3299" s="76"/>
      <c r="I3299" s="76"/>
      <c r="J3299" s="76"/>
      <c r="K3299" s="76"/>
      <c r="L3299" s="76"/>
      <c r="M3299" s="76"/>
      <c r="N3299" s="76"/>
      <c r="O3299" s="76"/>
      <c r="P3299" s="76"/>
      <c r="Q3299" s="76"/>
      <c r="V3299" s="76"/>
      <c r="W3299" s="76"/>
    </row>
    <row r="3300" spans="1:23" x14ac:dyDescent="0.25">
      <c r="A3300" s="76"/>
      <c r="B3300" s="76"/>
      <c r="C3300" s="76"/>
      <c r="D3300" s="76"/>
      <c r="E3300" s="76"/>
      <c r="F3300" s="76"/>
      <c r="G3300" s="76"/>
      <c r="H3300" s="76"/>
      <c r="I3300" s="76"/>
      <c r="J3300" s="76"/>
      <c r="K3300" s="76"/>
      <c r="L3300" s="76"/>
      <c r="M3300" s="76"/>
      <c r="N3300" s="76"/>
      <c r="O3300" s="76"/>
      <c r="P3300" s="76"/>
      <c r="Q3300" s="76"/>
      <c r="V3300" s="76"/>
      <c r="W3300" s="76"/>
    </row>
    <row r="3301" spans="1:23" x14ac:dyDescent="0.25">
      <c r="A3301" s="76"/>
      <c r="B3301" s="76"/>
      <c r="C3301" s="76"/>
      <c r="D3301" s="76"/>
      <c r="E3301" s="76"/>
      <c r="F3301" s="76"/>
      <c r="G3301" s="76"/>
      <c r="H3301" s="76"/>
      <c r="I3301" s="76"/>
      <c r="J3301" s="76"/>
      <c r="K3301" s="76"/>
      <c r="L3301" s="76"/>
      <c r="M3301" s="76"/>
      <c r="N3301" s="76"/>
      <c r="O3301" s="76"/>
      <c r="P3301" s="76"/>
      <c r="Q3301" s="76"/>
      <c r="V3301" s="76"/>
      <c r="W3301" s="76"/>
    </row>
    <row r="3302" spans="1:23" x14ac:dyDescent="0.25">
      <c r="A3302" s="76"/>
      <c r="B3302" s="76"/>
      <c r="C3302" s="76"/>
      <c r="D3302" s="76"/>
      <c r="E3302" s="76"/>
      <c r="F3302" s="76"/>
      <c r="G3302" s="76"/>
      <c r="H3302" s="76"/>
      <c r="I3302" s="76"/>
      <c r="J3302" s="76"/>
      <c r="K3302" s="76"/>
      <c r="L3302" s="76"/>
      <c r="M3302" s="76"/>
      <c r="N3302" s="76"/>
      <c r="O3302" s="76"/>
      <c r="P3302" s="76"/>
      <c r="Q3302" s="76"/>
      <c r="V3302" s="76"/>
      <c r="W3302" s="76"/>
    </row>
    <row r="3303" spans="1:23" x14ac:dyDescent="0.25">
      <c r="A3303" s="76"/>
      <c r="B3303" s="76"/>
      <c r="C3303" s="76"/>
      <c r="D3303" s="76"/>
      <c r="E3303" s="76"/>
      <c r="F3303" s="76"/>
      <c r="G3303" s="76"/>
      <c r="H3303" s="76"/>
      <c r="I3303" s="76"/>
      <c r="J3303" s="76"/>
      <c r="K3303" s="76"/>
      <c r="L3303" s="76"/>
      <c r="M3303" s="76"/>
      <c r="N3303" s="76"/>
      <c r="O3303" s="76"/>
      <c r="P3303" s="76"/>
      <c r="Q3303" s="76"/>
      <c r="V3303" s="76"/>
      <c r="W3303" s="76"/>
    </row>
    <row r="3304" spans="1:23" x14ac:dyDescent="0.25">
      <c r="A3304" s="76"/>
      <c r="B3304" s="76"/>
      <c r="C3304" s="76"/>
      <c r="D3304" s="76"/>
      <c r="E3304" s="76"/>
      <c r="F3304" s="76"/>
      <c r="G3304" s="76"/>
      <c r="H3304" s="76"/>
      <c r="I3304" s="76"/>
      <c r="J3304" s="76"/>
      <c r="K3304" s="76"/>
      <c r="L3304" s="76"/>
      <c r="M3304" s="76"/>
      <c r="N3304" s="76"/>
      <c r="O3304" s="76"/>
      <c r="P3304" s="76"/>
      <c r="Q3304" s="76"/>
      <c r="V3304" s="76"/>
      <c r="W3304" s="76"/>
    </row>
    <row r="3305" spans="1:23" x14ac:dyDescent="0.25">
      <c r="A3305" s="76"/>
      <c r="B3305" s="76"/>
      <c r="C3305" s="76"/>
      <c r="D3305" s="76"/>
      <c r="E3305" s="76"/>
      <c r="F3305" s="76"/>
      <c r="G3305" s="76"/>
      <c r="H3305" s="76"/>
      <c r="I3305" s="76"/>
      <c r="J3305" s="76"/>
      <c r="K3305" s="76"/>
      <c r="L3305" s="76"/>
      <c r="M3305" s="76"/>
      <c r="N3305" s="76"/>
      <c r="O3305" s="76"/>
      <c r="P3305" s="76"/>
      <c r="Q3305" s="76"/>
      <c r="V3305" s="76"/>
      <c r="W3305" s="76"/>
    </row>
    <row r="3306" spans="1:23" x14ac:dyDescent="0.25">
      <c r="A3306" s="76"/>
      <c r="B3306" s="76"/>
      <c r="C3306" s="76"/>
      <c r="D3306" s="76"/>
      <c r="E3306" s="76"/>
      <c r="F3306" s="76"/>
      <c r="G3306" s="76"/>
      <c r="H3306" s="76"/>
      <c r="I3306" s="76"/>
      <c r="J3306" s="76"/>
      <c r="K3306" s="76"/>
      <c r="L3306" s="76"/>
      <c r="M3306" s="76"/>
      <c r="N3306" s="76"/>
      <c r="O3306" s="76"/>
      <c r="P3306" s="76"/>
      <c r="Q3306" s="76"/>
      <c r="V3306" s="76"/>
      <c r="W3306" s="76"/>
    </row>
    <row r="3307" spans="1:23" x14ac:dyDescent="0.25">
      <c r="A3307" s="76"/>
      <c r="B3307" s="76"/>
      <c r="C3307" s="76"/>
      <c r="D3307" s="76"/>
      <c r="E3307" s="76"/>
      <c r="F3307" s="76"/>
      <c r="G3307" s="76"/>
      <c r="H3307" s="76"/>
      <c r="I3307" s="76"/>
      <c r="J3307" s="76"/>
      <c r="K3307" s="76"/>
      <c r="L3307" s="76"/>
      <c r="M3307" s="76"/>
      <c r="N3307" s="76"/>
      <c r="O3307" s="76"/>
      <c r="P3307" s="76"/>
      <c r="Q3307" s="76"/>
      <c r="V3307" s="76"/>
      <c r="W3307" s="76"/>
    </row>
    <row r="3308" spans="1:23" x14ac:dyDescent="0.25">
      <c r="A3308" s="76"/>
      <c r="B3308" s="76"/>
      <c r="C3308" s="76"/>
      <c r="D3308" s="76"/>
      <c r="E3308" s="76"/>
      <c r="F3308" s="76"/>
      <c r="G3308" s="76"/>
      <c r="H3308" s="76"/>
      <c r="I3308" s="76"/>
      <c r="J3308" s="76"/>
      <c r="K3308" s="76"/>
      <c r="L3308" s="76"/>
      <c r="M3308" s="76"/>
      <c r="N3308" s="76"/>
      <c r="O3308" s="76"/>
      <c r="P3308" s="76"/>
      <c r="Q3308" s="76"/>
      <c r="V3308" s="76"/>
      <c r="W3308" s="76"/>
    </row>
    <row r="3309" spans="1:23" x14ac:dyDescent="0.25">
      <c r="A3309" s="76"/>
      <c r="B3309" s="76"/>
      <c r="C3309" s="76"/>
      <c r="D3309" s="76"/>
      <c r="E3309" s="76"/>
      <c r="F3309" s="76"/>
      <c r="G3309" s="76"/>
      <c r="H3309" s="76"/>
      <c r="I3309" s="76"/>
      <c r="J3309" s="76"/>
      <c r="K3309" s="76"/>
      <c r="L3309" s="76"/>
      <c r="M3309" s="76"/>
      <c r="N3309" s="76"/>
      <c r="O3309" s="76"/>
      <c r="P3309" s="76"/>
      <c r="Q3309" s="76"/>
      <c r="V3309" s="76"/>
      <c r="W3309" s="76"/>
    </row>
    <row r="3310" spans="1:23" x14ac:dyDescent="0.25">
      <c r="A3310" s="76"/>
      <c r="B3310" s="76"/>
      <c r="C3310" s="76"/>
      <c r="D3310" s="76"/>
      <c r="E3310" s="76"/>
      <c r="F3310" s="76"/>
      <c r="G3310" s="76"/>
      <c r="H3310" s="76"/>
      <c r="I3310" s="76"/>
      <c r="J3310" s="76"/>
      <c r="K3310" s="76"/>
      <c r="L3310" s="76"/>
      <c r="M3310" s="76"/>
      <c r="N3310" s="76"/>
      <c r="O3310" s="76"/>
      <c r="P3310" s="76"/>
      <c r="Q3310" s="76"/>
      <c r="V3310" s="76"/>
      <c r="W3310" s="76"/>
    </row>
    <row r="3311" spans="1:23" x14ac:dyDescent="0.25">
      <c r="A3311" s="76"/>
      <c r="B3311" s="76"/>
      <c r="C3311" s="76"/>
      <c r="D3311" s="76"/>
      <c r="E3311" s="76"/>
      <c r="F3311" s="76"/>
      <c r="G3311" s="76"/>
      <c r="H3311" s="76"/>
      <c r="I3311" s="76"/>
      <c r="J3311" s="76"/>
      <c r="K3311" s="76"/>
      <c r="L3311" s="76"/>
      <c r="M3311" s="76"/>
      <c r="N3311" s="76"/>
      <c r="O3311" s="76"/>
      <c r="P3311" s="76"/>
      <c r="Q3311" s="76"/>
      <c r="V3311" s="76"/>
      <c r="W3311" s="76"/>
    </row>
    <row r="3312" spans="1:23" x14ac:dyDescent="0.25">
      <c r="A3312" s="76"/>
      <c r="B3312" s="76"/>
      <c r="C3312" s="76"/>
      <c r="D3312" s="76"/>
      <c r="E3312" s="76"/>
      <c r="F3312" s="76"/>
      <c r="G3312" s="76"/>
      <c r="H3312" s="76"/>
      <c r="I3312" s="76"/>
      <c r="J3312" s="76"/>
      <c r="K3312" s="76"/>
      <c r="L3312" s="76"/>
      <c r="M3312" s="76"/>
      <c r="N3312" s="76"/>
      <c r="O3312" s="76"/>
      <c r="P3312" s="76"/>
      <c r="Q3312" s="76"/>
      <c r="V3312" s="76"/>
      <c r="W3312" s="76"/>
    </row>
    <row r="3313" spans="1:23" x14ac:dyDescent="0.25">
      <c r="A3313" s="76"/>
      <c r="B3313" s="76"/>
      <c r="C3313" s="76"/>
      <c r="D3313" s="76"/>
      <c r="E3313" s="76"/>
      <c r="F3313" s="76"/>
      <c r="G3313" s="76"/>
      <c r="H3313" s="76"/>
      <c r="I3313" s="76"/>
      <c r="J3313" s="76"/>
      <c r="K3313" s="76"/>
      <c r="L3313" s="76"/>
      <c r="M3313" s="76"/>
      <c r="N3313" s="76"/>
      <c r="O3313" s="76"/>
      <c r="P3313" s="76"/>
      <c r="Q3313" s="76"/>
      <c r="V3313" s="76"/>
      <c r="W3313" s="76"/>
    </row>
    <row r="3314" spans="1:23" x14ac:dyDescent="0.25">
      <c r="A3314" s="76"/>
      <c r="B3314" s="76"/>
      <c r="C3314" s="76"/>
      <c r="D3314" s="76"/>
      <c r="E3314" s="76"/>
      <c r="F3314" s="76"/>
      <c r="G3314" s="76"/>
      <c r="H3314" s="76"/>
      <c r="I3314" s="76"/>
      <c r="J3314" s="76"/>
      <c r="K3314" s="76"/>
      <c r="L3314" s="76"/>
      <c r="M3314" s="76"/>
      <c r="N3314" s="76"/>
      <c r="O3314" s="76"/>
      <c r="P3314" s="76"/>
      <c r="Q3314" s="76"/>
      <c r="V3314" s="76"/>
      <c r="W3314" s="76"/>
    </row>
    <row r="3315" spans="1:23" x14ac:dyDescent="0.25">
      <c r="A3315" s="76"/>
      <c r="B3315" s="76"/>
      <c r="C3315" s="76"/>
      <c r="D3315" s="76"/>
      <c r="E3315" s="76"/>
      <c r="F3315" s="76"/>
      <c r="G3315" s="76"/>
      <c r="H3315" s="76"/>
      <c r="I3315" s="76"/>
      <c r="J3315" s="76"/>
      <c r="K3315" s="76"/>
      <c r="L3315" s="76"/>
      <c r="M3315" s="76"/>
      <c r="N3315" s="76"/>
      <c r="O3315" s="76"/>
      <c r="P3315" s="76"/>
      <c r="Q3315" s="76"/>
      <c r="V3315" s="76"/>
      <c r="W3315" s="76"/>
    </row>
    <row r="3316" spans="1:23" x14ac:dyDescent="0.25">
      <c r="A3316" s="76"/>
      <c r="B3316" s="76"/>
      <c r="C3316" s="76"/>
      <c r="D3316" s="76"/>
      <c r="E3316" s="76"/>
      <c r="F3316" s="76"/>
      <c r="G3316" s="76"/>
      <c r="H3316" s="76"/>
      <c r="I3316" s="76"/>
      <c r="J3316" s="76"/>
      <c r="K3316" s="76"/>
      <c r="L3316" s="76"/>
      <c r="M3316" s="76"/>
      <c r="N3316" s="76"/>
      <c r="O3316" s="76"/>
      <c r="P3316" s="76"/>
      <c r="Q3316" s="76"/>
      <c r="V3316" s="76"/>
      <c r="W3316" s="76"/>
    </row>
    <row r="3317" spans="1:23" x14ac:dyDescent="0.25">
      <c r="A3317" s="76"/>
      <c r="B3317" s="76"/>
      <c r="C3317" s="76"/>
      <c r="D3317" s="76"/>
      <c r="E3317" s="76"/>
      <c r="F3317" s="76"/>
      <c r="G3317" s="76"/>
      <c r="H3317" s="76"/>
      <c r="I3317" s="76"/>
      <c r="J3317" s="76"/>
      <c r="K3317" s="76"/>
      <c r="L3317" s="76"/>
      <c r="M3317" s="76"/>
      <c r="N3317" s="76"/>
      <c r="O3317" s="76"/>
      <c r="P3317" s="76"/>
      <c r="Q3317" s="76"/>
      <c r="V3317" s="76"/>
      <c r="W3317" s="76"/>
    </row>
    <row r="3318" spans="1:23" x14ac:dyDescent="0.25">
      <c r="A3318" s="76"/>
      <c r="B3318" s="76"/>
      <c r="C3318" s="76"/>
      <c r="D3318" s="76"/>
      <c r="E3318" s="76"/>
      <c r="F3318" s="76"/>
      <c r="G3318" s="76"/>
      <c r="H3318" s="76"/>
      <c r="I3318" s="76"/>
      <c r="J3318" s="76"/>
      <c r="K3318" s="76"/>
      <c r="L3318" s="76"/>
      <c r="M3318" s="76"/>
      <c r="N3318" s="76"/>
      <c r="O3318" s="76"/>
      <c r="P3318" s="76"/>
      <c r="Q3318" s="76"/>
      <c r="V3318" s="76"/>
      <c r="W3318" s="76"/>
    </row>
    <row r="3319" spans="1:23" x14ac:dyDescent="0.25">
      <c r="A3319" s="76"/>
      <c r="B3319" s="76"/>
      <c r="C3319" s="76"/>
      <c r="D3319" s="76"/>
      <c r="E3319" s="76"/>
      <c r="F3319" s="76"/>
      <c r="G3319" s="76"/>
      <c r="H3319" s="76"/>
      <c r="I3319" s="76"/>
      <c r="J3319" s="76"/>
      <c r="K3319" s="76"/>
      <c r="L3319" s="76"/>
      <c r="M3319" s="76"/>
      <c r="N3319" s="76"/>
      <c r="O3319" s="76"/>
      <c r="P3319" s="76"/>
      <c r="Q3319" s="76"/>
      <c r="V3319" s="76"/>
      <c r="W3319" s="76"/>
    </row>
    <row r="3320" spans="1:23" x14ac:dyDescent="0.25">
      <c r="A3320" s="76"/>
      <c r="B3320" s="76"/>
      <c r="C3320" s="76"/>
      <c r="D3320" s="76"/>
      <c r="E3320" s="76"/>
      <c r="F3320" s="76"/>
      <c r="G3320" s="76"/>
      <c r="H3320" s="76"/>
      <c r="I3320" s="76"/>
      <c r="J3320" s="76"/>
      <c r="K3320" s="76"/>
      <c r="L3320" s="76"/>
      <c r="M3320" s="76"/>
      <c r="N3320" s="76"/>
      <c r="O3320" s="76"/>
      <c r="P3320" s="76"/>
      <c r="Q3320" s="76"/>
      <c r="V3320" s="76"/>
      <c r="W3320" s="76"/>
    </row>
    <row r="3321" spans="1:23" x14ac:dyDescent="0.25">
      <c r="A3321" s="76"/>
      <c r="B3321" s="76"/>
      <c r="C3321" s="76"/>
      <c r="D3321" s="76"/>
      <c r="E3321" s="76"/>
      <c r="F3321" s="76"/>
      <c r="G3321" s="76"/>
      <c r="H3321" s="76"/>
      <c r="I3321" s="76"/>
      <c r="J3321" s="76"/>
      <c r="K3321" s="76"/>
      <c r="L3321" s="76"/>
      <c r="M3321" s="76"/>
      <c r="N3321" s="76"/>
      <c r="O3321" s="76"/>
      <c r="P3321" s="76"/>
      <c r="Q3321" s="76"/>
      <c r="V3321" s="76"/>
      <c r="W3321" s="76"/>
    </row>
    <row r="3322" spans="1:23" x14ac:dyDescent="0.25">
      <c r="A3322" s="76"/>
      <c r="B3322" s="76"/>
      <c r="C3322" s="76"/>
      <c r="D3322" s="76"/>
      <c r="E3322" s="76"/>
      <c r="F3322" s="76"/>
      <c r="G3322" s="76"/>
      <c r="H3322" s="76"/>
      <c r="I3322" s="76"/>
      <c r="J3322" s="76"/>
      <c r="K3322" s="76"/>
      <c r="L3322" s="76"/>
      <c r="M3322" s="76"/>
      <c r="N3322" s="76"/>
      <c r="O3322" s="76"/>
      <c r="P3322" s="76"/>
      <c r="Q3322" s="76"/>
      <c r="V3322" s="76"/>
      <c r="W3322" s="76"/>
    </row>
    <row r="3323" spans="1:23" x14ac:dyDescent="0.25">
      <c r="A3323" s="76"/>
      <c r="B3323" s="76"/>
      <c r="C3323" s="76"/>
      <c r="D3323" s="76"/>
      <c r="E3323" s="76"/>
      <c r="F3323" s="76"/>
      <c r="G3323" s="76"/>
      <c r="H3323" s="76"/>
      <c r="I3323" s="76"/>
      <c r="J3323" s="76"/>
      <c r="K3323" s="76"/>
      <c r="L3323" s="76"/>
      <c r="M3323" s="76"/>
      <c r="N3323" s="76"/>
      <c r="O3323" s="76"/>
      <c r="P3323" s="76"/>
      <c r="Q3323" s="76"/>
      <c r="V3323" s="76"/>
      <c r="W3323" s="76"/>
    </row>
    <row r="3324" spans="1:23" x14ac:dyDescent="0.25">
      <c r="A3324" s="76"/>
      <c r="B3324" s="76"/>
      <c r="C3324" s="76"/>
      <c r="D3324" s="76"/>
      <c r="E3324" s="76"/>
      <c r="F3324" s="76"/>
      <c r="G3324" s="76"/>
      <c r="H3324" s="76"/>
      <c r="I3324" s="76"/>
      <c r="J3324" s="76"/>
      <c r="K3324" s="76"/>
      <c r="L3324" s="76"/>
      <c r="M3324" s="76"/>
      <c r="N3324" s="76"/>
      <c r="O3324" s="76"/>
      <c r="P3324" s="76"/>
      <c r="Q3324" s="76"/>
      <c r="V3324" s="76"/>
      <c r="W3324" s="76"/>
    </row>
    <row r="3325" spans="1:23" x14ac:dyDescent="0.25">
      <c r="A3325" s="76"/>
      <c r="B3325" s="76"/>
      <c r="C3325" s="76"/>
      <c r="D3325" s="76"/>
      <c r="E3325" s="76"/>
      <c r="F3325" s="76"/>
      <c r="G3325" s="76"/>
      <c r="H3325" s="76"/>
      <c r="I3325" s="76"/>
      <c r="J3325" s="76"/>
      <c r="K3325" s="76"/>
      <c r="L3325" s="76"/>
      <c r="M3325" s="76"/>
      <c r="N3325" s="76"/>
      <c r="O3325" s="76"/>
      <c r="P3325" s="76"/>
      <c r="Q3325" s="76"/>
      <c r="V3325" s="76"/>
      <c r="W3325" s="76"/>
    </row>
    <row r="3326" spans="1:23" x14ac:dyDescent="0.25">
      <c r="A3326" s="76"/>
      <c r="B3326" s="76"/>
      <c r="C3326" s="76"/>
      <c r="D3326" s="76"/>
      <c r="E3326" s="76"/>
      <c r="F3326" s="76"/>
      <c r="G3326" s="76"/>
      <c r="H3326" s="76"/>
      <c r="I3326" s="76"/>
      <c r="J3326" s="76"/>
      <c r="K3326" s="76"/>
      <c r="L3326" s="76"/>
      <c r="M3326" s="76"/>
      <c r="N3326" s="76"/>
      <c r="O3326" s="76"/>
      <c r="P3326" s="76"/>
      <c r="Q3326" s="76"/>
      <c r="V3326" s="76"/>
      <c r="W3326" s="76"/>
    </row>
    <row r="3327" spans="1:23" x14ac:dyDescent="0.25">
      <c r="A3327" s="76"/>
      <c r="B3327" s="76"/>
      <c r="C3327" s="76"/>
      <c r="D3327" s="76"/>
      <c r="E3327" s="76"/>
      <c r="F3327" s="76"/>
      <c r="G3327" s="76"/>
      <c r="H3327" s="76"/>
      <c r="I3327" s="76"/>
      <c r="J3327" s="76"/>
      <c r="K3327" s="76"/>
      <c r="L3327" s="76"/>
      <c r="M3327" s="76"/>
      <c r="N3327" s="76"/>
      <c r="O3327" s="76"/>
      <c r="P3327" s="76"/>
      <c r="Q3327" s="76"/>
      <c r="V3327" s="76"/>
      <c r="W3327" s="76"/>
    </row>
    <row r="3328" spans="1:23" x14ac:dyDescent="0.25">
      <c r="A3328" s="76"/>
      <c r="B3328" s="76"/>
      <c r="C3328" s="76"/>
      <c r="D3328" s="76"/>
      <c r="E3328" s="76"/>
      <c r="F3328" s="76"/>
      <c r="G3328" s="76"/>
      <c r="H3328" s="76"/>
      <c r="I3328" s="76"/>
      <c r="J3328" s="76"/>
      <c r="K3328" s="76"/>
      <c r="L3328" s="76"/>
      <c r="M3328" s="76"/>
      <c r="N3328" s="76"/>
      <c r="O3328" s="76"/>
      <c r="P3328" s="76"/>
      <c r="Q3328" s="76"/>
      <c r="V3328" s="76"/>
      <c r="W3328" s="76"/>
    </row>
    <row r="3329" spans="1:23" x14ac:dyDescent="0.25">
      <c r="A3329" s="76"/>
      <c r="B3329" s="76"/>
      <c r="C3329" s="76"/>
      <c r="D3329" s="76"/>
      <c r="E3329" s="76"/>
      <c r="F3329" s="76"/>
      <c r="G3329" s="76"/>
      <c r="H3329" s="76"/>
      <c r="I3329" s="76"/>
      <c r="J3329" s="76"/>
      <c r="K3329" s="76"/>
      <c r="L3329" s="76"/>
      <c r="M3329" s="76"/>
      <c r="N3329" s="76"/>
      <c r="O3329" s="76"/>
      <c r="P3329" s="76"/>
      <c r="Q3329" s="76"/>
      <c r="V3329" s="76"/>
      <c r="W3329" s="76"/>
    </row>
    <row r="3330" spans="1:23" x14ac:dyDescent="0.25">
      <c r="A3330" s="76"/>
      <c r="B3330" s="76"/>
      <c r="C3330" s="76"/>
      <c r="D3330" s="76"/>
      <c r="E3330" s="76"/>
      <c r="F3330" s="76"/>
      <c r="G3330" s="76"/>
      <c r="H3330" s="76"/>
      <c r="I3330" s="76"/>
      <c r="J3330" s="76"/>
      <c r="K3330" s="76"/>
      <c r="L3330" s="76"/>
      <c r="M3330" s="76"/>
      <c r="N3330" s="76"/>
      <c r="O3330" s="76"/>
      <c r="P3330" s="76"/>
      <c r="Q3330" s="76"/>
      <c r="V3330" s="76"/>
      <c r="W3330" s="76"/>
    </row>
    <row r="3331" spans="1:23" x14ac:dyDescent="0.25">
      <c r="A3331" s="76"/>
      <c r="B3331" s="76"/>
      <c r="C3331" s="76"/>
      <c r="D3331" s="76"/>
      <c r="E3331" s="76"/>
      <c r="F3331" s="76"/>
      <c r="G3331" s="76"/>
      <c r="H3331" s="76"/>
      <c r="I3331" s="76"/>
      <c r="J3331" s="76"/>
      <c r="K3331" s="76"/>
      <c r="L3331" s="76"/>
      <c r="M3331" s="76"/>
      <c r="N3331" s="76"/>
      <c r="O3331" s="76"/>
      <c r="P3331" s="76"/>
      <c r="Q3331" s="76"/>
      <c r="V3331" s="76"/>
      <c r="W3331" s="76"/>
    </row>
    <row r="3332" spans="1:23" x14ac:dyDescent="0.25">
      <c r="A3332" s="76"/>
      <c r="B3332" s="76"/>
      <c r="C3332" s="76"/>
      <c r="D3332" s="76"/>
      <c r="E3332" s="76"/>
      <c r="F3332" s="76"/>
      <c r="G3332" s="76"/>
      <c r="H3332" s="76"/>
      <c r="I3332" s="76"/>
      <c r="J3332" s="76"/>
      <c r="K3332" s="76"/>
      <c r="L3332" s="76"/>
      <c r="M3332" s="76"/>
      <c r="N3332" s="76"/>
      <c r="O3332" s="76"/>
      <c r="P3332" s="76"/>
      <c r="Q3332" s="76"/>
      <c r="V3332" s="76"/>
      <c r="W3332" s="76"/>
    </row>
    <row r="3333" spans="1:23" x14ac:dyDescent="0.25">
      <c r="A3333" s="76"/>
      <c r="B3333" s="76"/>
      <c r="C3333" s="76"/>
      <c r="D3333" s="76"/>
      <c r="E3333" s="76"/>
      <c r="F3333" s="76"/>
      <c r="G3333" s="76"/>
      <c r="H3333" s="76"/>
      <c r="I3333" s="76"/>
      <c r="J3333" s="76"/>
      <c r="K3333" s="76"/>
      <c r="L3333" s="76"/>
      <c r="M3333" s="76"/>
      <c r="N3333" s="76"/>
      <c r="O3333" s="76"/>
      <c r="P3333" s="76"/>
      <c r="Q3333" s="76"/>
      <c r="V3333" s="76"/>
      <c r="W3333" s="76"/>
    </row>
    <row r="3334" spans="1:23" x14ac:dyDescent="0.25">
      <c r="A3334" s="76"/>
      <c r="B3334" s="76"/>
      <c r="C3334" s="76"/>
      <c r="D3334" s="76"/>
      <c r="E3334" s="76"/>
      <c r="F3334" s="76"/>
      <c r="G3334" s="76"/>
      <c r="H3334" s="76"/>
      <c r="I3334" s="76"/>
      <c r="J3334" s="76"/>
      <c r="K3334" s="76"/>
      <c r="L3334" s="76"/>
      <c r="M3334" s="76"/>
      <c r="N3334" s="76"/>
      <c r="O3334" s="76"/>
      <c r="P3334" s="76"/>
      <c r="Q3334" s="76"/>
      <c r="V3334" s="76"/>
      <c r="W3334" s="76"/>
    </row>
    <row r="3335" spans="1:23" x14ac:dyDescent="0.25">
      <c r="A3335" s="76"/>
      <c r="B3335" s="76"/>
      <c r="C3335" s="76"/>
      <c r="D3335" s="76"/>
      <c r="E3335" s="76"/>
      <c r="F3335" s="76"/>
      <c r="G3335" s="76"/>
      <c r="H3335" s="76"/>
      <c r="I3335" s="76"/>
      <c r="J3335" s="76"/>
      <c r="K3335" s="76"/>
      <c r="L3335" s="76"/>
      <c r="M3335" s="76"/>
      <c r="N3335" s="76"/>
      <c r="O3335" s="76"/>
      <c r="P3335" s="76"/>
      <c r="Q3335" s="76"/>
      <c r="V3335" s="76"/>
      <c r="W3335" s="76"/>
    </row>
    <row r="3336" spans="1:23" x14ac:dyDescent="0.25">
      <c r="A3336" s="76"/>
      <c r="B3336" s="76"/>
      <c r="C3336" s="76"/>
      <c r="D3336" s="76"/>
      <c r="E3336" s="76"/>
      <c r="F3336" s="76"/>
      <c r="G3336" s="76"/>
      <c r="H3336" s="76"/>
      <c r="I3336" s="76"/>
      <c r="J3336" s="76"/>
      <c r="K3336" s="76"/>
      <c r="L3336" s="76"/>
      <c r="M3336" s="76"/>
      <c r="N3336" s="76"/>
      <c r="O3336" s="76"/>
      <c r="P3336" s="76"/>
      <c r="Q3336" s="76"/>
      <c r="V3336" s="76"/>
      <c r="W3336" s="76"/>
    </row>
    <row r="3337" spans="1:23" x14ac:dyDescent="0.25">
      <c r="A3337" s="76"/>
      <c r="B3337" s="76"/>
      <c r="C3337" s="76"/>
      <c r="D3337" s="76"/>
      <c r="E3337" s="76"/>
      <c r="F3337" s="76"/>
      <c r="G3337" s="76"/>
      <c r="H3337" s="76"/>
      <c r="I3337" s="76"/>
      <c r="J3337" s="76"/>
      <c r="K3337" s="76"/>
      <c r="L3337" s="76"/>
      <c r="M3337" s="76"/>
      <c r="N3337" s="76"/>
      <c r="O3337" s="76"/>
      <c r="P3337" s="76"/>
      <c r="Q3337" s="76"/>
      <c r="V3337" s="76"/>
      <c r="W3337" s="76"/>
    </row>
    <row r="3338" spans="1:23" x14ac:dyDescent="0.25">
      <c r="A3338" s="76"/>
      <c r="B3338" s="76"/>
      <c r="C3338" s="76"/>
      <c r="D3338" s="76"/>
      <c r="E3338" s="76"/>
      <c r="F3338" s="76"/>
      <c r="G3338" s="76"/>
      <c r="H3338" s="76"/>
      <c r="I3338" s="76"/>
      <c r="J3338" s="76"/>
      <c r="K3338" s="76"/>
      <c r="L3338" s="76"/>
      <c r="M3338" s="76"/>
      <c r="N3338" s="76"/>
      <c r="O3338" s="76"/>
      <c r="P3338" s="76"/>
      <c r="Q3338" s="76"/>
      <c r="V3338" s="76"/>
      <c r="W3338" s="76"/>
    </row>
    <row r="3339" spans="1:23" x14ac:dyDescent="0.25">
      <c r="A3339" s="76"/>
      <c r="B3339" s="76"/>
      <c r="C3339" s="76"/>
      <c r="D3339" s="76"/>
      <c r="E3339" s="76"/>
      <c r="F3339" s="76"/>
      <c r="G3339" s="76"/>
      <c r="H3339" s="76"/>
      <c r="I3339" s="76"/>
      <c r="J3339" s="76"/>
      <c r="K3339" s="76"/>
      <c r="L3339" s="76"/>
      <c r="M3339" s="76"/>
      <c r="N3339" s="76"/>
      <c r="O3339" s="76"/>
      <c r="P3339" s="76"/>
      <c r="Q3339" s="76"/>
      <c r="V3339" s="76"/>
      <c r="W3339" s="76"/>
    </row>
    <row r="3340" spans="1:23" x14ac:dyDescent="0.25">
      <c r="A3340" s="76"/>
      <c r="B3340" s="76"/>
      <c r="C3340" s="76"/>
      <c r="D3340" s="76"/>
      <c r="E3340" s="76"/>
      <c r="F3340" s="76"/>
      <c r="G3340" s="76"/>
      <c r="H3340" s="76"/>
      <c r="I3340" s="76"/>
      <c r="J3340" s="76"/>
      <c r="K3340" s="76"/>
      <c r="L3340" s="76"/>
      <c r="M3340" s="76"/>
      <c r="N3340" s="76"/>
      <c r="O3340" s="76"/>
      <c r="P3340" s="76"/>
      <c r="Q3340" s="76"/>
      <c r="V3340" s="76"/>
      <c r="W3340" s="76"/>
    </row>
    <row r="3341" spans="1:23" x14ac:dyDescent="0.25">
      <c r="A3341" s="76"/>
      <c r="B3341" s="76"/>
      <c r="C3341" s="76"/>
      <c r="D3341" s="76"/>
      <c r="E3341" s="76"/>
      <c r="F3341" s="76"/>
      <c r="G3341" s="76"/>
      <c r="H3341" s="76"/>
      <c r="I3341" s="76"/>
      <c r="J3341" s="76"/>
      <c r="K3341" s="76"/>
      <c r="L3341" s="76"/>
      <c r="M3341" s="76"/>
      <c r="N3341" s="76"/>
      <c r="O3341" s="76"/>
      <c r="P3341" s="76"/>
      <c r="Q3341" s="76"/>
      <c r="V3341" s="76"/>
      <c r="W3341" s="76"/>
    </row>
    <row r="3342" spans="1:23" x14ac:dyDescent="0.25">
      <c r="A3342" s="76"/>
      <c r="B3342" s="76"/>
      <c r="C3342" s="76"/>
      <c r="D3342" s="76"/>
      <c r="E3342" s="76"/>
      <c r="F3342" s="76"/>
      <c r="G3342" s="76"/>
      <c r="H3342" s="76"/>
      <c r="I3342" s="76"/>
      <c r="J3342" s="76"/>
      <c r="K3342" s="76"/>
      <c r="L3342" s="76"/>
      <c r="M3342" s="76"/>
      <c r="N3342" s="76"/>
      <c r="O3342" s="76"/>
      <c r="P3342" s="76"/>
      <c r="Q3342" s="76"/>
      <c r="V3342" s="76"/>
      <c r="W3342" s="76"/>
    </row>
    <row r="3343" spans="1:23" x14ac:dyDescent="0.25">
      <c r="A3343" s="76"/>
      <c r="B3343" s="76"/>
      <c r="C3343" s="76"/>
      <c r="D3343" s="76"/>
      <c r="E3343" s="76"/>
      <c r="F3343" s="76"/>
      <c r="G3343" s="76"/>
      <c r="H3343" s="76"/>
      <c r="I3343" s="76"/>
      <c r="J3343" s="76"/>
      <c r="K3343" s="76"/>
      <c r="L3343" s="76"/>
      <c r="M3343" s="76"/>
      <c r="N3343" s="76"/>
      <c r="O3343" s="76"/>
      <c r="P3343" s="76"/>
      <c r="Q3343" s="76"/>
      <c r="V3343" s="76"/>
      <c r="W3343" s="76"/>
    </row>
    <row r="3344" spans="1:23" x14ac:dyDescent="0.25">
      <c r="A3344" s="76"/>
      <c r="B3344" s="76"/>
      <c r="C3344" s="76"/>
      <c r="D3344" s="76"/>
      <c r="E3344" s="76"/>
      <c r="F3344" s="76"/>
      <c r="G3344" s="76"/>
      <c r="H3344" s="76"/>
      <c r="I3344" s="76"/>
      <c r="J3344" s="76"/>
      <c r="K3344" s="76"/>
      <c r="L3344" s="76"/>
      <c r="M3344" s="76"/>
      <c r="N3344" s="76"/>
      <c r="O3344" s="76"/>
      <c r="P3344" s="76"/>
      <c r="Q3344" s="76"/>
      <c r="V3344" s="76"/>
      <c r="W3344" s="76"/>
    </row>
    <row r="3345" spans="1:23" x14ac:dyDescent="0.25">
      <c r="A3345" s="76"/>
      <c r="B3345" s="76"/>
      <c r="C3345" s="76"/>
      <c r="D3345" s="76"/>
      <c r="E3345" s="76"/>
      <c r="F3345" s="76"/>
      <c r="G3345" s="76"/>
      <c r="H3345" s="76"/>
      <c r="I3345" s="76"/>
      <c r="J3345" s="76"/>
      <c r="K3345" s="76"/>
      <c r="L3345" s="76"/>
      <c r="M3345" s="76"/>
      <c r="N3345" s="76"/>
      <c r="O3345" s="76"/>
      <c r="P3345" s="76"/>
      <c r="Q3345" s="76"/>
      <c r="V3345" s="76"/>
      <c r="W3345" s="76"/>
    </row>
    <row r="3346" spans="1:23" x14ac:dyDescent="0.25">
      <c r="A3346" s="76"/>
      <c r="B3346" s="76"/>
      <c r="C3346" s="76"/>
      <c r="D3346" s="76"/>
      <c r="E3346" s="76"/>
      <c r="F3346" s="76"/>
      <c r="G3346" s="76"/>
      <c r="H3346" s="76"/>
      <c r="I3346" s="76"/>
      <c r="J3346" s="76"/>
      <c r="K3346" s="76"/>
      <c r="L3346" s="76"/>
      <c r="M3346" s="76"/>
      <c r="N3346" s="76"/>
      <c r="O3346" s="76"/>
      <c r="P3346" s="76"/>
      <c r="Q3346" s="76"/>
      <c r="V3346" s="76"/>
      <c r="W3346" s="76"/>
    </row>
    <row r="3347" spans="1:23" x14ac:dyDescent="0.25">
      <c r="A3347" s="76"/>
      <c r="B3347" s="76"/>
      <c r="C3347" s="76"/>
      <c r="D3347" s="76"/>
      <c r="E3347" s="76"/>
      <c r="F3347" s="76"/>
      <c r="G3347" s="76"/>
      <c r="H3347" s="76"/>
      <c r="I3347" s="76"/>
      <c r="J3347" s="76"/>
      <c r="K3347" s="76"/>
      <c r="L3347" s="76"/>
      <c r="M3347" s="76"/>
      <c r="N3347" s="76"/>
      <c r="O3347" s="76"/>
      <c r="P3347" s="76"/>
      <c r="Q3347" s="76"/>
      <c r="V3347" s="76"/>
      <c r="W3347" s="76"/>
    </row>
    <row r="3348" spans="1:23" x14ac:dyDescent="0.25">
      <c r="A3348" s="76"/>
      <c r="B3348" s="76"/>
      <c r="C3348" s="76"/>
      <c r="D3348" s="76"/>
      <c r="E3348" s="76"/>
      <c r="F3348" s="76"/>
      <c r="G3348" s="76"/>
      <c r="H3348" s="76"/>
      <c r="I3348" s="76"/>
      <c r="J3348" s="76"/>
      <c r="K3348" s="76"/>
      <c r="L3348" s="76"/>
      <c r="M3348" s="76"/>
      <c r="N3348" s="76"/>
      <c r="O3348" s="76"/>
      <c r="P3348" s="76"/>
      <c r="Q3348" s="76"/>
      <c r="V3348" s="76"/>
      <c r="W3348" s="76"/>
    </row>
    <row r="3349" spans="1:23" x14ac:dyDescent="0.25">
      <c r="A3349" s="76"/>
      <c r="B3349" s="76"/>
      <c r="C3349" s="76"/>
      <c r="D3349" s="76"/>
      <c r="E3349" s="76"/>
      <c r="F3349" s="76"/>
      <c r="G3349" s="76"/>
      <c r="H3349" s="76"/>
      <c r="I3349" s="76"/>
      <c r="J3349" s="76"/>
      <c r="K3349" s="76"/>
      <c r="L3349" s="76"/>
      <c r="M3349" s="76"/>
      <c r="N3349" s="76"/>
      <c r="O3349" s="76"/>
      <c r="P3349" s="76"/>
      <c r="Q3349" s="76"/>
      <c r="V3349" s="76"/>
      <c r="W3349" s="76"/>
    </row>
    <row r="3350" spans="1:23" x14ac:dyDescent="0.25">
      <c r="A3350" s="76"/>
      <c r="B3350" s="76"/>
      <c r="C3350" s="76"/>
      <c r="D3350" s="76"/>
      <c r="E3350" s="76"/>
      <c r="F3350" s="76"/>
      <c r="G3350" s="76"/>
      <c r="H3350" s="76"/>
      <c r="I3350" s="76"/>
      <c r="J3350" s="76"/>
      <c r="K3350" s="76"/>
      <c r="L3350" s="76"/>
      <c r="M3350" s="76"/>
      <c r="N3350" s="76"/>
      <c r="O3350" s="76"/>
      <c r="P3350" s="76"/>
      <c r="Q3350" s="76"/>
      <c r="V3350" s="76"/>
      <c r="W3350" s="76"/>
    </row>
    <row r="3351" spans="1:23" x14ac:dyDescent="0.25">
      <c r="A3351" s="76"/>
      <c r="B3351" s="76"/>
      <c r="C3351" s="76"/>
      <c r="D3351" s="76"/>
      <c r="E3351" s="76"/>
      <c r="F3351" s="76"/>
      <c r="G3351" s="76"/>
      <c r="H3351" s="76"/>
      <c r="I3351" s="76"/>
      <c r="J3351" s="76"/>
      <c r="K3351" s="76"/>
      <c r="L3351" s="76"/>
      <c r="M3351" s="76"/>
      <c r="N3351" s="76"/>
      <c r="O3351" s="76"/>
      <c r="P3351" s="76"/>
      <c r="Q3351" s="76"/>
      <c r="V3351" s="76"/>
      <c r="W3351" s="76"/>
    </row>
    <row r="3352" spans="1:23" x14ac:dyDescent="0.25">
      <c r="A3352" s="76"/>
      <c r="B3352" s="76"/>
      <c r="C3352" s="76"/>
      <c r="D3352" s="76"/>
      <c r="E3352" s="76"/>
      <c r="F3352" s="76"/>
      <c r="G3352" s="76"/>
      <c r="H3352" s="76"/>
      <c r="I3352" s="76"/>
      <c r="J3352" s="76"/>
      <c r="K3352" s="76"/>
      <c r="L3352" s="76"/>
      <c r="M3352" s="76"/>
      <c r="N3352" s="76"/>
      <c r="O3352" s="76"/>
      <c r="P3352" s="76"/>
      <c r="Q3352" s="76"/>
      <c r="V3352" s="76"/>
      <c r="W3352" s="76"/>
    </row>
    <row r="3353" spans="1:23" x14ac:dyDescent="0.25">
      <c r="A3353" s="76"/>
      <c r="B3353" s="76"/>
      <c r="C3353" s="76"/>
      <c r="D3353" s="76"/>
      <c r="E3353" s="76"/>
      <c r="F3353" s="76"/>
      <c r="G3353" s="76"/>
      <c r="H3353" s="76"/>
      <c r="I3353" s="76"/>
      <c r="J3353" s="76"/>
      <c r="K3353" s="76"/>
      <c r="L3353" s="76"/>
      <c r="M3353" s="76"/>
      <c r="N3353" s="76"/>
      <c r="O3353" s="76"/>
      <c r="P3353" s="76"/>
      <c r="Q3353" s="76"/>
      <c r="V3353" s="76"/>
      <c r="W3353" s="76"/>
    </row>
    <row r="3354" spans="1:23" x14ac:dyDescent="0.25">
      <c r="A3354" s="76"/>
      <c r="B3354" s="76"/>
      <c r="C3354" s="76"/>
      <c r="D3354" s="76"/>
      <c r="E3354" s="76"/>
      <c r="F3354" s="76"/>
      <c r="G3354" s="76"/>
      <c r="H3354" s="76"/>
      <c r="I3354" s="76"/>
      <c r="J3354" s="76"/>
      <c r="K3354" s="76"/>
      <c r="L3354" s="76"/>
      <c r="M3354" s="76"/>
      <c r="N3354" s="76"/>
      <c r="O3354" s="76"/>
      <c r="P3354" s="76"/>
      <c r="Q3354" s="76"/>
      <c r="V3354" s="76"/>
      <c r="W3354" s="76"/>
    </row>
    <row r="3355" spans="1:23" x14ac:dyDescent="0.25">
      <c r="A3355" s="76"/>
      <c r="B3355" s="76"/>
      <c r="C3355" s="76"/>
      <c r="D3355" s="76"/>
      <c r="E3355" s="76"/>
      <c r="F3355" s="76"/>
      <c r="G3355" s="76"/>
      <c r="H3355" s="76"/>
      <c r="I3355" s="76"/>
      <c r="J3355" s="76"/>
      <c r="K3355" s="76"/>
      <c r="L3355" s="76"/>
      <c r="M3355" s="76"/>
      <c r="N3355" s="76"/>
      <c r="O3355" s="76"/>
      <c r="P3355" s="76"/>
      <c r="Q3355" s="76"/>
      <c r="V3355" s="76"/>
      <c r="W3355" s="76"/>
    </row>
    <row r="3356" spans="1:23" x14ac:dyDescent="0.25">
      <c r="A3356" s="76"/>
      <c r="B3356" s="76"/>
      <c r="C3356" s="76"/>
      <c r="D3356" s="76"/>
      <c r="E3356" s="76"/>
      <c r="F3356" s="76"/>
      <c r="G3356" s="76"/>
      <c r="H3356" s="76"/>
      <c r="I3356" s="76"/>
      <c r="J3356" s="76"/>
      <c r="K3356" s="76"/>
      <c r="L3356" s="76"/>
      <c r="M3356" s="76"/>
      <c r="N3356" s="76"/>
      <c r="O3356" s="76"/>
      <c r="P3356" s="76"/>
      <c r="Q3356" s="76"/>
      <c r="V3356" s="76"/>
      <c r="W3356" s="76"/>
    </row>
    <row r="3357" spans="1:23" x14ac:dyDescent="0.25">
      <c r="A3357" s="76"/>
      <c r="B3357" s="76"/>
      <c r="C3357" s="76"/>
      <c r="D3357" s="76"/>
      <c r="E3357" s="76"/>
      <c r="F3357" s="76"/>
      <c r="G3357" s="76"/>
      <c r="H3357" s="76"/>
      <c r="I3357" s="76"/>
      <c r="J3357" s="76"/>
      <c r="K3357" s="76"/>
      <c r="L3357" s="76"/>
      <c r="M3357" s="76"/>
      <c r="N3357" s="76"/>
      <c r="O3357" s="76"/>
      <c r="P3357" s="76"/>
      <c r="Q3357" s="76"/>
      <c r="V3357" s="76"/>
      <c r="W3357" s="76"/>
    </row>
    <row r="3358" spans="1:23" x14ac:dyDescent="0.25">
      <c r="A3358" s="76"/>
      <c r="B3358" s="76"/>
      <c r="C3358" s="76"/>
      <c r="D3358" s="76"/>
      <c r="E3358" s="76"/>
      <c r="F3358" s="76"/>
      <c r="G3358" s="76"/>
      <c r="H3358" s="76"/>
      <c r="I3358" s="76"/>
      <c r="J3358" s="76"/>
      <c r="K3358" s="76"/>
      <c r="L3358" s="76"/>
      <c r="M3358" s="76"/>
      <c r="N3358" s="76"/>
      <c r="O3358" s="76"/>
      <c r="P3358" s="76"/>
      <c r="Q3358" s="76"/>
      <c r="V3358" s="76"/>
      <c r="W3358" s="76"/>
    </row>
    <row r="3359" spans="1:23" x14ac:dyDescent="0.25">
      <c r="A3359" s="76"/>
      <c r="B3359" s="76"/>
      <c r="C3359" s="76"/>
      <c r="D3359" s="76"/>
      <c r="E3359" s="76"/>
      <c r="F3359" s="76"/>
      <c r="G3359" s="76"/>
      <c r="H3359" s="76"/>
      <c r="I3359" s="76"/>
      <c r="J3359" s="76"/>
      <c r="K3359" s="76"/>
      <c r="L3359" s="76"/>
      <c r="M3359" s="76"/>
      <c r="N3359" s="76"/>
      <c r="O3359" s="76"/>
      <c r="P3359" s="76"/>
      <c r="Q3359" s="76"/>
      <c r="V3359" s="76"/>
      <c r="W3359" s="76"/>
    </row>
    <row r="3360" spans="1:23" x14ac:dyDescent="0.25">
      <c r="A3360" s="76"/>
      <c r="B3360" s="76"/>
      <c r="C3360" s="76"/>
      <c r="D3360" s="76"/>
      <c r="E3360" s="76"/>
      <c r="F3360" s="76"/>
      <c r="G3360" s="76"/>
      <c r="H3360" s="76"/>
      <c r="I3360" s="76"/>
      <c r="J3360" s="76"/>
      <c r="K3360" s="76"/>
      <c r="L3360" s="76"/>
      <c r="M3360" s="76"/>
      <c r="N3360" s="76"/>
      <c r="O3360" s="76"/>
      <c r="P3360" s="76"/>
      <c r="Q3360" s="76"/>
      <c r="V3360" s="76"/>
      <c r="W3360" s="76"/>
    </row>
    <row r="3361" spans="1:23" x14ac:dyDescent="0.25">
      <c r="A3361" s="76"/>
      <c r="B3361" s="76"/>
      <c r="C3361" s="76"/>
      <c r="D3361" s="76"/>
      <c r="E3361" s="76"/>
      <c r="F3361" s="76"/>
      <c r="G3361" s="76"/>
      <c r="H3361" s="76"/>
      <c r="I3361" s="76"/>
      <c r="J3361" s="76"/>
      <c r="K3361" s="76"/>
      <c r="L3361" s="76"/>
      <c r="M3361" s="76"/>
      <c r="N3361" s="76"/>
      <c r="O3361" s="76"/>
      <c r="P3361" s="76"/>
      <c r="Q3361" s="76"/>
      <c r="V3361" s="76"/>
      <c r="W3361" s="76"/>
    </row>
    <row r="3362" spans="1:23" x14ac:dyDescent="0.25">
      <c r="A3362" s="76"/>
      <c r="B3362" s="76"/>
      <c r="C3362" s="76"/>
      <c r="D3362" s="76"/>
      <c r="E3362" s="76"/>
      <c r="F3362" s="76"/>
      <c r="G3362" s="76"/>
      <c r="H3362" s="76"/>
      <c r="I3362" s="76"/>
      <c r="J3362" s="76"/>
      <c r="K3362" s="76"/>
      <c r="L3362" s="76"/>
      <c r="M3362" s="76"/>
      <c r="N3362" s="76"/>
      <c r="O3362" s="76"/>
      <c r="P3362" s="76"/>
      <c r="Q3362" s="76"/>
      <c r="V3362" s="76"/>
      <c r="W3362" s="76"/>
    </row>
    <row r="3363" spans="1:23" x14ac:dyDescent="0.25">
      <c r="A3363" s="76"/>
      <c r="B3363" s="76"/>
      <c r="C3363" s="76"/>
      <c r="D3363" s="76"/>
      <c r="E3363" s="76"/>
      <c r="F3363" s="76"/>
      <c r="G3363" s="76"/>
      <c r="H3363" s="76"/>
      <c r="I3363" s="76"/>
      <c r="J3363" s="76"/>
      <c r="K3363" s="76"/>
      <c r="L3363" s="76"/>
      <c r="M3363" s="76"/>
      <c r="N3363" s="76"/>
      <c r="O3363" s="76"/>
      <c r="P3363" s="76"/>
      <c r="Q3363" s="76"/>
      <c r="V3363" s="76"/>
      <c r="W3363" s="76"/>
    </row>
    <row r="3364" spans="1:23" x14ac:dyDescent="0.25">
      <c r="A3364" s="76"/>
      <c r="B3364" s="76"/>
      <c r="C3364" s="76"/>
      <c r="D3364" s="76"/>
      <c r="E3364" s="76"/>
      <c r="F3364" s="76"/>
      <c r="G3364" s="76"/>
      <c r="H3364" s="76"/>
      <c r="I3364" s="76"/>
      <c r="J3364" s="76"/>
      <c r="K3364" s="76"/>
      <c r="L3364" s="76"/>
      <c r="M3364" s="76"/>
      <c r="N3364" s="76"/>
      <c r="O3364" s="76"/>
      <c r="P3364" s="76"/>
      <c r="Q3364" s="76"/>
      <c r="V3364" s="76"/>
      <c r="W3364" s="76"/>
    </row>
    <row r="3365" spans="1:23" x14ac:dyDescent="0.25">
      <c r="A3365" s="76"/>
      <c r="B3365" s="76"/>
      <c r="C3365" s="76"/>
      <c r="D3365" s="76"/>
      <c r="E3365" s="76"/>
      <c r="F3365" s="76"/>
      <c r="G3365" s="76"/>
      <c r="H3365" s="76"/>
      <c r="I3365" s="76"/>
      <c r="J3365" s="76"/>
      <c r="K3365" s="76"/>
      <c r="L3365" s="76"/>
      <c r="M3365" s="76"/>
      <c r="N3365" s="76"/>
      <c r="O3365" s="76"/>
      <c r="P3365" s="76"/>
      <c r="Q3365" s="76"/>
      <c r="V3365" s="76"/>
      <c r="W3365" s="76"/>
    </row>
    <row r="3366" spans="1:23" x14ac:dyDescent="0.25">
      <c r="A3366" s="76"/>
      <c r="B3366" s="76"/>
      <c r="C3366" s="76"/>
      <c r="D3366" s="76"/>
      <c r="E3366" s="76"/>
      <c r="F3366" s="76"/>
      <c r="G3366" s="76"/>
      <c r="H3366" s="76"/>
      <c r="I3366" s="76"/>
      <c r="J3366" s="76"/>
      <c r="K3366" s="76"/>
      <c r="L3366" s="76"/>
      <c r="M3366" s="76"/>
      <c r="N3366" s="76"/>
      <c r="O3366" s="76"/>
      <c r="P3366" s="76"/>
      <c r="Q3366" s="76"/>
      <c r="V3366" s="76"/>
      <c r="W3366" s="76"/>
    </row>
    <row r="3367" spans="1:23" x14ac:dyDescent="0.25">
      <c r="A3367" s="76"/>
      <c r="B3367" s="76"/>
      <c r="C3367" s="76"/>
      <c r="D3367" s="76"/>
      <c r="E3367" s="76"/>
      <c r="F3367" s="76"/>
      <c r="G3367" s="76"/>
      <c r="H3367" s="76"/>
      <c r="I3367" s="76"/>
      <c r="J3367" s="76"/>
      <c r="K3367" s="76"/>
      <c r="L3367" s="76"/>
      <c r="M3367" s="76"/>
      <c r="N3367" s="76"/>
      <c r="O3367" s="76"/>
      <c r="P3367" s="76"/>
      <c r="Q3367" s="76"/>
      <c r="V3367" s="76"/>
      <c r="W3367" s="76"/>
    </row>
    <row r="3368" spans="1:23" x14ac:dyDescent="0.25">
      <c r="A3368" s="76"/>
      <c r="B3368" s="76"/>
      <c r="C3368" s="76"/>
      <c r="D3368" s="76"/>
      <c r="E3368" s="76"/>
      <c r="F3368" s="76"/>
      <c r="G3368" s="76"/>
      <c r="H3368" s="76"/>
      <c r="I3368" s="76"/>
      <c r="J3368" s="76"/>
      <c r="K3368" s="76"/>
      <c r="L3368" s="76"/>
      <c r="M3368" s="76"/>
      <c r="N3368" s="76"/>
      <c r="O3368" s="76"/>
      <c r="P3368" s="76"/>
      <c r="Q3368" s="76"/>
      <c r="V3368" s="76"/>
      <c r="W3368" s="76"/>
    </row>
    <row r="3369" spans="1:23" x14ac:dyDescent="0.25">
      <c r="A3369" s="76"/>
      <c r="B3369" s="76"/>
      <c r="C3369" s="76"/>
      <c r="D3369" s="76"/>
      <c r="E3369" s="76"/>
      <c r="F3369" s="76"/>
      <c r="G3369" s="76"/>
      <c r="H3369" s="76"/>
      <c r="I3369" s="76"/>
      <c r="J3369" s="76"/>
      <c r="K3369" s="76"/>
      <c r="L3369" s="76"/>
      <c r="M3369" s="76"/>
      <c r="N3369" s="76"/>
      <c r="O3369" s="76"/>
      <c r="P3369" s="76"/>
      <c r="Q3369" s="76"/>
      <c r="V3369" s="76"/>
      <c r="W3369" s="76"/>
    </row>
    <row r="3370" spans="1:23" x14ac:dyDescent="0.25">
      <c r="A3370" s="76"/>
      <c r="B3370" s="76"/>
      <c r="C3370" s="76"/>
      <c r="D3370" s="76"/>
      <c r="E3370" s="76"/>
      <c r="F3370" s="76"/>
      <c r="G3370" s="76"/>
      <c r="H3370" s="76"/>
      <c r="I3370" s="76"/>
      <c r="J3370" s="76"/>
      <c r="K3370" s="76"/>
      <c r="L3370" s="76"/>
      <c r="M3370" s="76"/>
      <c r="N3370" s="76"/>
      <c r="O3370" s="76"/>
      <c r="P3370" s="76"/>
      <c r="Q3370" s="76"/>
      <c r="V3370" s="76"/>
      <c r="W3370" s="76"/>
    </row>
    <row r="3371" spans="1:23" x14ac:dyDescent="0.25">
      <c r="A3371" s="76"/>
      <c r="B3371" s="76"/>
      <c r="C3371" s="76"/>
      <c r="D3371" s="76"/>
      <c r="E3371" s="76"/>
      <c r="F3371" s="76"/>
      <c r="G3371" s="76"/>
      <c r="H3371" s="76"/>
      <c r="I3371" s="76"/>
      <c r="J3371" s="76"/>
      <c r="K3371" s="76"/>
      <c r="L3371" s="76"/>
      <c r="M3371" s="76"/>
      <c r="N3371" s="76"/>
      <c r="O3371" s="76"/>
      <c r="P3371" s="76"/>
      <c r="Q3371" s="76"/>
      <c r="V3371" s="76"/>
      <c r="W3371" s="76"/>
    </row>
    <row r="3372" spans="1:23" x14ac:dyDescent="0.25">
      <c r="A3372" s="76"/>
      <c r="B3372" s="76"/>
      <c r="C3372" s="76"/>
      <c r="D3372" s="76"/>
      <c r="E3372" s="76"/>
      <c r="F3372" s="76"/>
      <c r="G3372" s="76"/>
      <c r="H3372" s="76"/>
      <c r="I3372" s="76"/>
      <c r="J3372" s="76"/>
      <c r="K3372" s="76"/>
      <c r="L3372" s="76"/>
      <c r="M3372" s="76"/>
      <c r="N3372" s="76"/>
      <c r="O3372" s="76"/>
      <c r="P3372" s="76"/>
      <c r="Q3372" s="76"/>
      <c r="V3372" s="76"/>
      <c r="W3372" s="76"/>
    </row>
    <row r="3373" spans="1:23" x14ac:dyDescent="0.25">
      <c r="A3373" s="76"/>
      <c r="B3373" s="76"/>
      <c r="C3373" s="76"/>
      <c r="D3373" s="76"/>
      <c r="E3373" s="76"/>
      <c r="F3373" s="76"/>
      <c r="G3373" s="76"/>
      <c r="H3373" s="76"/>
      <c r="I3373" s="76"/>
      <c r="J3373" s="76"/>
      <c r="K3373" s="76"/>
      <c r="L3373" s="76"/>
      <c r="M3373" s="76"/>
      <c r="N3373" s="76"/>
      <c r="O3373" s="76"/>
      <c r="P3373" s="76"/>
      <c r="Q3373" s="76"/>
      <c r="V3373" s="76"/>
      <c r="W3373" s="76"/>
    </row>
    <row r="3374" spans="1:23" x14ac:dyDescent="0.25">
      <c r="A3374" s="76"/>
      <c r="B3374" s="76"/>
      <c r="C3374" s="76"/>
      <c r="D3374" s="76"/>
      <c r="E3374" s="76"/>
      <c r="F3374" s="76"/>
      <c r="G3374" s="76"/>
      <c r="H3374" s="76"/>
      <c r="I3374" s="76"/>
      <c r="J3374" s="76"/>
      <c r="K3374" s="76"/>
      <c r="L3374" s="76"/>
      <c r="M3374" s="76"/>
      <c r="N3374" s="76"/>
      <c r="O3374" s="76"/>
      <c r="P3374" s="76"/>
      <c r="Q3374" s="76"/>
      <c r="V3374" s="76"/>
      <c r="W3374" s="76"/>
    </row>
    <row r="3375" spans="1:23" x14ac:dyDescent="0.25">
      <c r="A3375" s="76"/>
      <c r="B3375" s="76"/>
      <c r="C3375" s="76"/>
      <c r="D3375" s="76"/>
      <c r="E3375" s="76"/>
      <c r="F3375" s="76"/>
      <c r="G3375" s="76"/>
      <c r="H3375" s="76"/>
      <c r="I3375" s="76"/>
      <c r="J3375" s="76"/>
      <c r="K3375" s="76"/>
      <c r="L3375" s="76"/>
      <c r="M3375" s="76"/>
      <c r="N3375" s="76"/>
      <c r="O3375" s="76"/>
      <c r="P3375" s="76"/>
      <c r="Q3375" s="76"/>
      <c r="V3375" s="76"/>
      <c r="W3375" s="76"/>
    </row>
    <row r="3376" spans="1:23" x14ac:dyDescent="0.25">
      <c r="A3376" s="76"/>
      <c r="B3376" s="76"/>
      <c r="C3376" s="76"/>
      <c r="D3376" s="76"/>
      <c r="E3376" s="76"/>
      <c r="F3376" s="76"/>
      <c r="G3376" s="76"/>
      <c r="H3376" s="76"/>
      <c r="I3376" s="76"/>
      <c r="J3376" s="76"/>
      <c r="K3376" s="76"/>
      <c r="L3376" s="76"/>
      <c r="M3376" s="76"/>
      <c r="N3376" s="76"/>
      <c r="O3376" s="76"/>
      <c r="P3376" s="76"/>
      <c r="Q3376" s="76"/>
      <c r="V3376" s="76"/>
      <c r="W3376" s="76"/>
    </row>
    <row r="3377" spans="1:23" x14ac:dyDescent="0.25">
      <c r="A3377" s="76"/>
      <c r="B3377" s="76"/>
      <c r="C3377" s="76"/>
      <c r="D3377" s="76"/>
      <c r="E3377" s="76"/>
      <c r="F3377" s="76"/>
      <c r="G3377" s="76"/>
      <c r="H3377" s="76"/>
      <c r="I3377" s="76"/>
      <c r="J3377" s="76"/>
      <c r="K3377" s="76"/>
      <c r="L3377" s="76"/>
      <c r="M3377" s="76"/>
      <c r="N3377" s="76"/>
      <c r="O3377" s="76"/>
      <c r="P3377" s="76"/>
      <c r="Q3377" s="76"/>
      <c r="V3377" s="76"/>
      <c r="W3377" s="76"/>
    </row>
    <row r="3378" spans="1:23" x14ac:dyDescent="0.25">
      <c r="A3378" s="76"/>
      <c r="B3378" s="76"/>
      <c r="C3378" s="76"/>
      <c r="D3378" s="76"/>
      <c r="E3378" s="76"/>
      <c r="F3378" s="76"/>
      <c r="G3378" s="76"/>
      <c r="H3378" s="76"/>
      <c r="I3378" s="76"/>
      <c r="J3378" s="76"/>
      <c r="K3378" s="76"/>
      <c r="L3378" s="76"/>
      <c r="M3378" s="76"/>
      <c r="N3378" s="76"/>
      <c r="O3378" s="76"/>
      <c r="P3378" s="76"/>
      <c r="Q3378" s="76"/>
      <c r="V3378" s="76"/>
      <c r="W3378" s="76"/>
    </row>
    <row r="3379" spans="1:23" x14ac:dyDescent="0.25">
      <c r="A3379" s="76"/>
      <c r="B3379" s="76"/>
      <c r="C3379" s="76"/>
      <c r="D3379" s="76"/>
      <c r="E3379" s="76"/>
      <c r="F3379" s="76"/>
      <c r="G3379" s="76"/>
      <c r="H3379" s="76"/>
      <c r="I3379" s="76"/>
      <c r="J3379" s="76"/>
      <c r="K3379" s="76"/>
      <c r="L3379" s="76"/>
      <c r="M3379" s="76"/>
      <c r="N3379" s="76"/>
      <c r="O3379" s="76"/>
      <c r="P3379" s="76"/>
      <c r="Q3379" s="76"/>
      <c r="V3379" s="76"/>
      <c r="W3379" s="76"/>
    </row>
    <row r="3380" spans="1:23" x14ac:dyDescent="0.25">
      <c r="A3380" s="76"/>
      <c r="B3380" s="76"/>
      <c r="C3380" s="76"/>
      <c r="D3380" s="76"/>
      <c r="E3380" s="76"/>
      <c r="F3380" s="76"/>
      <c r="G3380" s="76"/>
      <c r="H3380" s="76"/>
      <c r="I3380" s="76"/>
      <c r="J3380" s="76"/>
      <c r="K3380" s="76"/>
      <c r="L3380" s="76"/>
      <c r="M3380" s="76"/>
      <c r="N3380" s="76"/>
      <c r="O3380" s="76"/>
      <c r="P3380" s="76"/>
      <c r="Q3380" s="76"/>
      <c r="V3380" s="76"/>
      <c r="W3380" s="76"/>
    </row>
    <row r="3381" spans="1:23" x14ac:dyDescent="0.25">
      <c r="A3381" s="76"/>
      <c r="B3381" s="76"/>
      <c r="C3381" s="76"/>
      <c r="D3381" s="76"/>
      <c r="E3381" s="76"/>
      <c r="F3381" s="76"/>
      <c r="G3381" s="76"/>
      <c r="H3381" s="76"/>
      <c r="I3381" s="76"/>
      <c r="J3381" s="76"/>
      <c r="K3381" s="76"/>
      <c r="L3381" s="76"/>
      <c r="M3381" s="76"/>
      <c r="N3381" s="76"/>
      <c r="O3381" s="76"/>
      <c r="P3381" s="76"/>
      <c r="Q3381" s="76"/>
      <c r="V3381" s="76"/>
      <c r="W3381" s="76"/>
    </row>
    <row r="3382" spans="1:23" x14ac:dyDescent="0.25">
      <c r="A3382" s="76"/>
      <c r="B3382" s="76"/>
      <c r="C3382" s="76"/>
      <c r="D3382" s="76"/>
      <c r="E3382" s="76"/>
      <c r="F3382" s="76"/>
      <c r="G3382" s="76"/>
      <c r="H3382" s="76"/>
      <c r="I3382" s="76"/>
      <c r="J3382" s="76"/>
      <c r="K3382" s="76"/>
      <c r="L3382" s="76"/>
      <c r="M3382" s="76"/>
      <c r="N3382" s="76"/>
      <c r="O3382" s="76"/>
      <c r="P3382" s="76"/>
      <c r="Q3382" s="76"/>
      <c r="V3382" s="76"/>
      <c r="W3382" s="76"/>
    </row>
    <row r="3383" spans="1:23" x14ac:dyDescent="0.25">
      <c r="A3383" s="76"/>
      <c r="B3383" s="76"/>
      <c r="C3383" s="76"/>
      <c r="D3383" s="76"/>
      <c r="E3383" s="76"/>
      <c r="F3383" s="76"/>
      <c r="G3383" s="76"/>
      <c r="H3383" s="76"/>
      <c r="I3383" s="76"/>
      <c r="J3383" s="76"/>
      <c r="K3383" s="76"/>
      <c r="L3383" s="76"/>
      <c r="M3383" s="76"/>
      <c r="N3383" s="76"/>
      <c r="O3383" s="76"/>
      <c r="P3383" s="76"/>
      <c r="Q3383" s="76"/>
      <c r="V3383" s="76"/>
      <c r="W3383" s="76"/>
    </row>
    <row r="3384" spans="1:23" x14ac:dyDescent="0.25">
      <c r="A3384" s="76"/>
      <c r="B3384" s="76"/>
      <c r="C3384" s="76"/>
      <c r="D3384" s="76"/>
      <c r="E3384" s="76"/>
      <c r="F3384" s="76"/>
      <c r="G3384" s="76"/>
      <c r="H3384" s="76"/>
      <c r="I3384" s="76"/>
      <c r="J3384" s="76"/>
      <c r="K3384" s="76"/>
      <c r="L3384" s="76"/>
      <c r="M3384" s="76"/>
      <c r="N3384" s="76"/>
      <c r="O3384" s="76"/>
      <c r="P3384" s="76"/>
      <c r="Q3384" s="76"/>
      <c r="V3384" s="76"/>
      <c r="W3384" s="76"/>
    </row>
    <row r="3385" spans="1:23" x14ac:dyDescent="0.25">
      <c r="A3385" s="76"/>
      <c r="B3385" s="76"/>
      <c r="C3385" s="76"/>
      <c r="D3385" s="76"/>
      <c r="E3385" s="76"/>
      <c r="F3385" s="76"/>
      <c r="G3385" s="76"/>
      <c r="H3385" s="76"/>
      <c r="I3385" s="76"/>
      <c r="J3385" s="76"/>
      <c r="K3385" s="76"/>
      <c r="L3385" s="76"/>
      <c r="M3385" s="76"/>
      <c r="N3385" s="76"/>
      <c r="O3385" s="76"/>
      <c r="P3385" s="76"/>
      <c r="Q3385" s="76"/>
      <c r="V3385" s="76"/>
      <c r="W3385" s="76"/>
    </row>
    <row r="3386" spans="1:23" x14ac:dyDescent="0.25">
      <c r="A3386" s="76"/>
      <c r="B3386" s="76"/>
      <c r="C3386" s="76"/>
      <c r="D3386" s="76"/>
      <c r="E3386" s="76"/>
      <c r="F3386" s="76"/>
      <c r="G3386" s="76"/>
      <c r="H3386" s="76"/>
      <c r="I3386" s="76"/>
      <c r="J3386" s="76"/>
      <c r="K3386" s="76"/>
      <c r="L3386" s="76"/>
      <c r="M3386" s="76"/>
      <c r="N3386" s="76"/>
      <c r="O3386" s="76"/>
      <c r="P3386" s="76"/>
      <c r="Q3386" s="76"/>
      <c r="V3386" s="76"/>
      <c r="W3386" s="76"/>
    </row>
    <row r="3387" spans="1:23" x14ac:dyDescent="0.25">
      <c r="A3387" s="76"/>
      <c r="B3387" s="76"/>
      <c r="C3387" s="76"/>
      <c r="D3387" s="76"/>
      <c r="E3387" s="76"/>
      <c r="F3387" s="76"/>
      <c r="G3387" s="76"/>
      <c r="H3387" s="76"/>
      <c r="I3387" s="76"/>
      <c r="J3387" s="76"/>
      <c r="K3387" s="76"/>
      <c r="L3387" s="76"/>
      <c r="M3387" s="76"/>
      <c r="N3387" s="76"/>
      <c r="O3387" s="76"/>
      <c r="P3387" s="76"/>
      <c r="Q3387" s="76"/>
      <c r="V3387" s="76"/>
      <c r="W3387" s="76"/>
    </row>
    <row r="3388" spans="1:23" x14ac:dyDescent="0.25">
      <c r="A3388" s="76"/>
      <c r="B3388" s="76"/>
      <c r="C3388" s="76"/>
      <c r="D3388" s="76"/>
      <c r="E3388" s="76"/>
      <c r="F3388" s="76"/>
      <c r="G3388" s="76"/>
      <c r="H3388" s="76"/>
      <c r="I3388" s="76"/>
      <c r="J3388" s="76"/>
      <c r="K3388" s="76"/>
      <c r="L3388" s="76"/>
      <c r="M3388" s="76"/>
      <c r="N3388" s="76"/>
      <c r="O3388" s="76"/>
      <c r="P3388" s="76"/>
      <c r="Q3388" s="76"/>
      <c r="V3388" s="76"/>
      <c r="W3388" s="76"/>
    </row>
    <row r="3389" spans="1:23" x14ac:dyDescent="0.25">
      <c r="A3389" s="76"/>
      <c r="B3389" s="76"/>
      <c r="C3389" s="76"/>
      <c r="D3389" s="76"/>
      <c r="E3389" s="76"/>
      <c r="F3389" s="76"/>
      <c r="G3389" s="76"/>
      <c r="H3389" s="76"/>
      <c r="I3389" s="76"/>
      <c r="J3389" s="76"/>
      <c r="K3389" s="76"/>
      <c r="L3389" s="76"/>
      <c r="M3389" s="76"/>
      <c r="N3389" s="76"/>
      <c r="O3389" s="76"/>
      <c r="P3389" s="76"/>
      <c r="Q3389" s="76"/>
      <c r="V3389" s="76"/>
      <c r="W3389" s="76"/>
    </row>
    <row r="3390" spans="1:23" x14ac:dyDescent="0.25">
      <c r="A3390" s="76"/>
      <c r="B3390" s="76"/>
      <c r="C3390" s="76"/>
      <c r="D3390" s="76"/>
      <c r="E3390" s="76"/>
      <c r="F3390" s="76"/>
      <c r="G3390" s="76"/>
      <c r="H3390" s="76"/>
      <c r="I3390" s="76"/>
      <c r="J3390" s="76"/>
      <c r="K3390" s="76"/>
      <c r="L3390" s="76"/>
      <c r="M3390" s="76"/>
      <c r="N3390" s="76"/>
      <c r="O3390" s="76"/>
      <c r="P3390" s="76"/>
      <c r="Q3390" s="76"/>
      <c r="V3390" s="76"/>
      <c r="W3390" s="76"/>
    </row>
    <row r="3391" spans="1:23" x14ac:dyDescent="0.25">
      <c r="A3391" s="76"/>
      <c r="B3391" s="76"/>
      <c r="C3391" s="76"/>
      <c r="D3391" s="76"/>
      <c r="E3391" s="76"/>
      <c r="F3391" s="76"/>
      <c r="G3391" s="76"/>
      <c r="H3391" s="76"/>
      <c r="I3391" s="76"/>
      <c r="J3391" s="76"/>
      <c r="K3391" s="76"/>
      <c r="L3391" s="76"/>
      <c r="M3391" s="76"/>
      <c r="N3391" s="76"/>
      <c r="O3391" s="76"/>
      <c r="P3391" s="76"/>
      <c r="Q3391" s="76"/>
      <c r="V3391" s="76"/>
      <c r="W3391" s="76"/>
    </row>
    <row r="3392" spans="1:23" x14ac:dyDescent="0.25">
      <c r="A3392" s="76"/>
      <c r="B3392" s="76"/>
      <c r="C3392" s="76"/>
      <c r="D3392" s="76"/>
      <c r="E3392" s="76"/>
      <c r="F3392" s="76"/>
      <c r="G3392" s="76"/>
      <c r="H3392" s="76"/>
      <c r="I3392" s="76"/>
      <c r="J3392" s="76"/>
      <c r="K3392" s="76"/>
      <c r="L3392" s="76"/>
      <c r="M3392" s="76"/>
      <c r="N3392" s="76"/>
      <c r="O3392" s="76"/>
      <c r="P3392" s="76"/>
      <c r="Q3392" s="76"/>
      <c r="V3392" s="76"/>
      <c r="W3392" s="76"/>
    </row>
    <row r="3393" spans="1:23" x14ac:dyDescent="0.25">
      <c r="A3393" s="76"/>
      <c r="B3393" s="76"/>
      <c r="C3393" s="76"/>
      <c r="D3393" s="76"/>
      <c r="E3393" s="76"/>
      <c r="F3393" s="76"/>
      <c r="G3393" s="76"/>
      <c r="H3393" s="76"/>
      <c r="I3393" s="76"/>
      <c r="J3393" s="76"/>
      <c r="K3393" s="76"/>
      <c r="L3393" s="76"/>
      <c r="M3393" s="76"/>
      <c r="N3393" s="76"/>
      <c r="O3393" s="76"/>
      <c r="P3393" s="76"/>
      <c r="Q3393" s="76"/>
      <c r="V3393" s="76"/>
      <c r="W3393" s="76"/>
    </row>
    <row r="3394" spans="1:23" x14ac:dyDescent="0.25">
      <c r="A3394" s="76"/>
      <c r="B3394" s="76"/>
      <c r="C3394" s="76"/>
      <c r="D3394" s="76"/>
      <c r="E3394" s="76"/>
      <c r="F3394" s="76"/>
      <c r="G3394" s="76"/>
      <c r="H3394" s="76"/>
      <c r="I3394" s="76"/>
      <c r="J3394" s="76"/>
      <c r="K3394" s="76"/>
      <c r="L3394" s="76"/>
      <c r="M3394" s="76"/>
      <c r="N3394" s="76"/>
      <c r="O3394" s="76"/>
      <c r="P3394" s="76"/>
      <c r="Q3394" s="76"/>
      <c r="V3394" s="76"/>
      <c r="W3394" s="76"/>
    </row>
    <row r="3395" spans="1:23" x14ac:dyDescent="0.25">
      <c r="A3395" s="76"/>
      <c r="B3395" s="76"/>
      <c r="C3395" s="76"/>
      <c r="D3395" s="76"/>
      <c r="E3395" s="76"/>
      <c r="F3395" s="76"/>
      <c r="G3395" s="76"/>
      <c r="H3395" s="76"/>
      <c r="I3395" s="76"/>
      <c r="J3395" s="76"/>
      <c r="K3395" s="76"/>
      <c r="L3395" s="76"/>
      <c r="M3395" s="76"/>
      <c r="N3395" s="76"/>
      <c r="O3395" s="76"/>
      <c r="P3395" s="76"/>
      <c r="Q3395" s="76"/>
      <c r="V3395" s="76"/>
      <c r="W3395" s="76"/>
    </row>
    <row r="3396" spans="1:23" x14ac:dyDescent="0.25">
      <c r="A3396" s="76"/>
      <c r="B3396" s="76"/>
      <c r="C3396" s="76"/>
      <c r="D3396" s="76"/>
      <c r="E3396" s="76"/>
      <c r="F3396" s="76"/>
      <c r="G3396" s="76"/>
      <c r="H3396" s="76"/>
      <c r="I3396" s="76"/>
      <c r="J3396" s="76"/>
      <c r="K3396" s="76"/>
      <c r="L3396" s="76"/>
      <c r="M3396" s="76"/>
      <c r="N3396" s="76"/>
      <c r="O3396" s="76"/>
      <c r="P3396" s="76"/>
      <c r="Q3396" s="76"/>
      <c r="V3396" s="76"/>
      <c r="W3396" s="76"/>
    </row>
    <row r="3397" spans="1:23" x14ac:dyDescent="0.25">
      <c r="A3397" s="76"/>
      <c r="B3397" s="76"/>
      <c r="C3397" s="76"/>
      <c r="D3397" s="76"/>
      <c r="E3397" s="76"/>
      <c r="F3397" s="76"/>
      <c r="G3397" s="76"/>
      <c r="H3397" s="76"/>
      <c r="I3397" s="76"/>
      <c r="J3397" s="76"/>
      <c r="K3397" s="76"/>
      <c r="L3397" s="76"/>
      <c r="M3397" s="76"/>
      <c r="N3397" s="76"/>
      <c r="O3397" s="76"/>
      <c r="P3397" s="76"/>
      <c r="Q3397" s="76"/>
      <c r="V3397" s="76"/>
      <c r="W3397" s="76"/>
    </row>
    <row r="3398" spans="1:23" x14ac:dyDescent="0.25">
      <c r="A3398" s="76"/>
      <c r="B3398" s="76"/>
      <c r="C3398" s="76"/>
      <c r="D3398" s="76"/>
      <c r="E3398" s="76"/>
      <c r="F3398" s="76"/>
      <c r="G3398" s="76"/>
      <c r="H3398" s="76"/>
      <c r="I3398" s="76"/>
      <c r="J3398" s="76"/>
      <c r="K3398" s="76"/>
      <c r="L3398" s="76"/>
      <c r="M3398" s="76"/>
      <c r="N3398" s="76"/>
      <c r="O3398" s="76"/>
      <c r="P3398" s="76"/>
      <c r="Q3398" s="76"/>
      <c r="V3398" s="76"/>
      <c r="W3398" s="76"/>
    </row>
    <row r="3399" spans="1:23" x14ac:dyDescent="0.25">
      <c r="A3399" s="76"/>
      <c r="B3399" s="76"/>
      <c r="C3399" s="76"/>
      <c r="D3399" s="76"/>
      <c r="E3399" s="76"/>
      <c r="F3399" s="76"/>
      <c r="G3399" s="76"/>
      <c r="H3399" s="76"/>
      <c r="I3399" s="76"/>
      <c r="J3399" s="76"/>
      <c r="K3399" s="76"/>
      <c r="L3399" s="76"/>
      <c r="M3399" s="76"/>
      <c r="N3399" s="76"/>
      <c r="O3399" s="76"/>
      <c r="P3399" s="76"/>
      <c r="Q3399" s="76"/>
      <c r="V3399" s="76"/>
      <c r="W3399" s="76"/>
    </row>
    <row r="3400" spans="1:23" x14ac:dyDescent="0.25">
      <c r="A3400" s="76"/>
      <c r="B3400" s="76"/>
      <c r="C3400" s="76"/>
      <c r="D3400" s="76"/>
      <c r="E3400" s="76"/>
      <c r="F3400" s="76"/>
      <c r="G3400" s="76"/>
      <c r="H3400" s="76"/>
      <c r="I3400" s="76"/>
      <c r="J3400" s="76"/>
      <c r="K3400" s="76"/>
      <c r="L3400" s="76"/>
      <c r="M3400" s="76"/>
      <c r="N3400" s="76"/>
      <c r="O3400" s="76"/>
      <c r="P3400" s="76"/>
      <c r="Q3400" s="76"/>
      <c r="V3400" s="76"/>
      <c r="W3400" s="76"/>
    </row>
    <row r="3401" spans="1:23" x14ac:dyDescent="0.25">
      <c r="A3401" s="76"/>
      <c r="B3401" s="76"/>
      <c r="C3401" s="76"/>
      <c r="D3401" s="76"/>
      <c r="E3401" s="76"/>
      <c r="F3401" s="76"/>
      <c r="G3401" s="76"/>
      <c r="H3401" s="76"/>
      <c r="I3401" s="76"/>
      <c r="J3401" s="76"/>
      <c r="K3401" s="76"/>
      <c r="L3401" s="76"/>
      <c r="M3401" s="76"/>
      <c r="N3401" s="76"/>
      <c r="O3401" s="76"/>
      <c r="P3401" s="76"/>
      <c r="Q3401" s="76"/>
      <c r="V3401" s="76"/>
      <c r="W3401" s="76"/>
    </row>
    <row r="3402" spans="1:23" x14ac:dyDescent="0.25">
      <c r="A3402" s="76"/>
      <c r="B3402" s="76"/>
      <c r="C3402" s="76"/>
      <c r="D3402" s="76"/>
      <c r="E3402" s="76"/>
      <c r="F3402" s="76"/>
      <c r="G3402" s="76"/>
      <c r="H3402" s="76"/>
      <c r="I3402" s="76"/>
      <c r="J3402" s="76"/>
      <c r="K3402" s="76"/>
      <c r="L3402" s="76"/>
      <c r="M3402" s="76"/>
      <c r="N3402" s="76"/>
      <c r="O3402" s="76"/>
      <c r="P3402" s="76"/>
      <c r="Q3402" s="76"/>
      <c r="V3402" s="76"/>
      <c r="W3402" s="76"/>
    </row>
    <row r="3403" spans="1:23" x14ac:dyDescent="0.25">
      <c r="A3403" s="76"/>
      <c r="B3403" s="76"/>
      <c r="C3403" s="76"/>
      <c r="D3403" s="76"/>
      <c r="E3403" s="76"/>
      <c r="F3403" s="76"/>
      <c r="G3403" s="76"/>
      <c r="H3403" s="76"/>
      <c r="I3403" s="76"/>
      <c r="J3403" s="76"/>
      <c r="K3403" s="76"/>
      <c r="L3403" s="76"/>
      <c r="M3403" s="76"/>
      <c r="N3403" s="76"/>
      <c r="O3403" s="76"/>
      <c r="P3403" s="76"/>
      <c r="Q3403" s="76"/>
      <c r="V3403" s="76"/>
      <c r="W3403" s="76"/>
    </row>
    <row r="3404" spans="1:23" x14ac:dyDescent="0.25">
      <c r="A3404" s="76"/>
      <c r="B3404" s="76"/>
      <c r="C3404" s="76"/>
      <c r="D3404" s="76"/>
      <c r="E3404" s="76"/>
      <c r="F3404" s="76"/>
      <c r="G3404" s="76"/>
      <c r="H3404" s="76"/>
      <c r="I3404" s="76"/>
      <c r="J3404" s="76"/>
      <c r="K3404" s="76"/>
      <c r="L3404" s="76"/>
      <c r="M3404" s="76"/>
      <c r="N3404" s="76"/>
      <c r="O3404" s="76"/>
      <c r="P3404" s="76"/>
      <c r="Q3404" s="76"/>
      <c r="V3404" s="76"/>
      <c r="W3404" s="76"/>
    </row>
    <row r="3405" spans="1:23" x14ac:dyDescent="0.25">
      <c r="A3405" s="76"/>
      <c r="B3405" s="76"/>
      <c r="C3405" s="76"/>
      <c r="D3405" s="76"/>
      <c r="E3405" s="76"/>
      <c r="F3405" s="76"/>
      <c r="G3405" s="76"/>
      <c r="H3405" s="76"/>
      <c r="I3405" s="76"/>
      <c r="J3405" s="76"/>
      <c r="K3405" s="76"/>
      <c r="L3405" s="76"/>
      <c r="M3405" s="76"/>
      <c r="N3405" s="76"/>
      <c r="O3405" s="76"/>
      <c r="P3405" s="76"/>
      <c r="Q3405" s="76"/>
      <c r="V3405" s="76"/>
      <c r="W3405" s="76"/>
    </row>
    <row r="3406" spans="1:23" x14ac:dyDescent="0.25">
      <c r="A3406" s="76"/>
      <c r="B3406" s="76"/>
      <c r="C3406" s="76"/>
      <c r="D3406" s="76"/>
      <c r="E3406" s="76"/>
      <c r="F3406" s="76"/>
      <c r="G3406" s="76"/>
      <c r="H3406" s="76"/>
      <c r="I3406" s="76"/>
      <c r="J3406" s="76"/>
      <c r="K3406" s="76"/>
      <c r="L3406" s="76"/>
      <c r="M3406" s="76"/>
      <c r="N3406" s="76"/>
      <c r="O3406" s="76"/>
      <c r="P3406" s="76"/>
      <c r="Q3406" s="76"/>
      <c r="V3406" s="76"/>
      <c r="W3406" s="76"/>
    </row>
    <row r="3407" spans="1:23" x14ac:dyDescent="0.25">
      <c r="A3407" s="76"/>
      <c r="B3407" s="76"/>
      <c r="C3407" s="76"/>
      <c r="D3407" s="76"/>
      <c r="E3407" s="76"/>
      <c r="F3407" s="76"/>
      <c r="G3407" s="76"/>
      <c r="H3407" s="76"/>
      <c r="I3407" s="76"/>
      <c r="J3407" s="76"/>
      <c r="K3407" s="76"/>
      <c r="L3407" s="76"/>
      <c r="M3407" s="76"/>
      <c r="N3407" s="76"/>
      <c r="O3407" s="76"/>
      <c r="P3407" s="76"/>
      <c r="Q3407" s="76"/>
      <c r="V3407" s="76"/>
      <c r="W3407" s="76"/>
    </row>
    <row r="3408" spans="1:23" x14ac:dyDescent="0.25">
      <c r="A3408" s="76"/>
      <c r="B3408" s="76"/>
      <c r="C3408" s="76"/>
      <c r="D3408" s="76"/>
      <c r="E3408" s="76"/>
      <c r="F3408" s="76"/>
      <c r="G3408" s="76"/>
      <c r="H3408" s="76"/>
      <c r="I3408" s="76"/>
      <c r="J3408" s="76"/>
      <c r="K3408" s="76"/>
      <c r="L3408" s="76"/>
      <c r="M3408" s="76"/>
      <c r="N3408" s="76"/>
      <c r="O3408" s="76"/>
      <c r="P3408" s="76"/>
      <c r="Q3408" s="76"/>
      <c r="V3408" s="76"/>
      <c r="W3408" s="76"/>
    </row>
    <row r="3409" spans="1:23" x14ac:dyDescent="0.25">
      <c r="A3409" s="76"/>
      <c r="B3409" s="76"/>
      <c r="C3409" s="76"/>
      <c r="D3409" s="76"/>
      <c r="E3409" s="76"/>
      <c r="F3409" s="76"/>
      <c r="G3409" s="76"/>
      <c r="H3409" s="76"/>
      <c r="I3409" s="76"/>
      <c r="J3409" s="76"/>
      <c r="K3409" s="76"/>
      <c r="L3409" s="76"/>
      <c r="M3409" s="76"/>
      <c r="N3409" s="76"/>
      <c r="O3409" s="76"/>
      <c r="P3409" s="76"/>
      <c r="Q3409" s="76"/>
      <c r="V3409" s="76"/>
      <c r="W3409" s="76"/>
    </row>
    <row r="3410" spans="1:23" x14ac:dyDescent="0.25">
      <c r="A3410" s="76"/>
      <c r="B3410" s="76"/>
      <c r="C3410" s="76"/>
      <c r="D3410" s="76"/>
      <c r="E3410" s="76"/>
      <c r="F3410" s="76"/>
      <c r="G3410" s="76"/>
      <c r="H3410" s="76"/>
      <c r="I3410" s="76"/>
      <c r="J3410" s="76"/>
      <c r="K3410" s="76"/>
      <c r="L3410" s="76"/>
      <c r="M3410" s="76"/>
      <c r="N3410" s="76"/>
      <c r="O3410" s="76"/>
      <c r="P3410" s="76"/>
      <c r="Q3410" s="76"/>
      <c r="V3410" s="76"/>
      <c r="W3410" s="76"/>
    </row>
    <row r="3411" spans="1:23" x14ac:dyDescent="0.25">
      <c r="A3411" s="76"/>
      <c r="B3411" s="76"/>
      <c r="C3411" s="76"/>
      <c r="D3411" s="76"/>
      <c r="E3411" s="76"/>
      <c r="F3411" s="76"/>
      <c r="G3411" s="76"/>
      <c r="H3411" s="76"/>
      <c r="I3411" s="76"/>
      <c r="J3411" s="76"/>
      <c r="K3411" s="76"/>
      <c r="L3411" s="76"/>
      <c r="M3411" s="76"/>
      <c r="N3411" s="76"/>
      <c r="O3411" s="76"/>
      <c r="P3411" s="76"/>
      <c r="Q3411" s="76"/>
      <c r="V3411" s="76"/>
      <c r="W3411" s="76"/>
    </row>
    <row r="3412" spans="1:23" x14ac:dyDescent="0.25">
      <c r="A3412" s="76"/>
      <c r="B3412" s="76"/>
      <c r="C3412" s="76"/>
      <c r="D3412" s="76"/>
      <c r="E3412" s="76"/>
      <c r="F3412" s="76"/>
      <c r="G3412" s="76"/>
      <c r="H3412" s="76"/>
      <c r="I3412" s="76"/>
      <c r="J3412" s="76"/>
      <c r="K3412" s="76"/>
      <c r="L3412" s="76"/>
      <c r="M3412" s="76"/>
      <c r="N3412" s="76"/>
      <c r="O3412" s="76"/>
      <c r="P3412" s="76"/>
      <c r="Q3412" s="76"/>
      <c r="V3412" s="76"/>
      <c r="W3412" s="76"/>
    </row>
    <row r="3413" spans="1:23" x14ac:dyDescent="0.25">
      <c r="A3413" s="76"/>
      <c r="B3413" s="76"/>
      <c r="C3413" s="76"/>
      <c r="D3413" s="76"/>
      <c r="E3413" s="76"/>
      <c r="F3413" s="76"/>
      <c r="G3413" s="76"/>
      <c r="H3413" s="76"/>
      <c r="I3413" s="76"/>
      <c r="J3413" s="76"/>
      <c r="K3413" s="76"/>
      <c r="L3413" s="76"/>
      <c r="M3413" s="76"/>
      <c r="N3413" s="76"/>
      <c r="O3413" s="76"/>
      <c r="P3413" s="76"/>
      <c r="Q3413" s="76"/>
      <c r="V3413" s="76"/>
      <c r="W3413" s="76"/>
    </row>
    <row r="3414" spans="1:23" x14ac:dyDescent="0.25">
      <c r="A3414" s="76"/>
      <c r="B3414" s="76"/>
      <c r="C3414" s="76"/>
      <c r="D3414" s="76"/>
      <c r="E3414" s="76"/>
      <c r="F3414" s="76"/>
      <c r="G3414" s="76"/>
      <c r="H3414" s="76"/>
      <c r="I3414" s="76"/>
      <c r="J3414" s="76"/>
      <c r="K3414" s="76"/>
      <c r="L3414" s="76"/>
      <c r="M3414" s="76"/>
      <c r="N3414" s="76"/>
      <c r="O3414" s="76"/>
      <c r="P3414" s="76"/>
      <c r="Q3414" s="76"/>
      <c r="V3414" s="76"/>
      <c r="W3414" s="76"/>
    </row>
    <row r="3415" spans="1:23" x14ac:dyDescent="0.25">
      <c r="A3415" s="76"/>
      <c r="B3415" s="76"/>
      <c r="C3415" s="76"/>
      <c r="D3415" s="76"/>
      <c r="E3415" s="76"/>
      <c r="F3415" s="76"/>
      <c r="G3415" s="76"/>
      <c r="H3415" s="76"/>
      <c r="I3415" s="76"/>
      <c r="J3415" s="76"/>
      <c r="K3415" s="76"/>
      <c r="L3415" s="76"/>
      <c r="M3415" s="76"/>
      <c r="N3415" s="76"/>
      <c r="O3415" s="76"/>
      <c r="P3415" s="76"/>
      <c r="Q3415" s="76"/>
      <c r="V3415" s="76"/>
      <c r="W3415" s="76"/>
    </row>
    <row r="3416" spans="1:23" x14ac:dyDescent="0.25">
      <c r="A3416" s="76"/>
      <c r="B3416" s="76"/>
      <c r="C3416" s="76"/>
      <c r="D3416" s="76"/>
      <c r="E3416" s="76"/>
      <c r="F3416" s="76"/>
      <c r="G3416" s="76"/>
      <c r="H3416" s="76"/>
      <c r="I3416" s="76"/>
      <c r="J3416" s="76"/>
      <c r="K3416" s="76"/>
      <c r="L3416" s="76"/>
      <c r="M3416" s="76"/>
      <c r="N3416" s="76"/>
      <c r="O3416" s="76"/>
      <c r="P3416" s="76"/>
      <c r="Q3416" s="76"/>
      <c r="V3416" s="76"/>
      <c r="W3416" s="76"/>
    </row>
    <row r="3417" spans="1:23" x14ac:dyDescent="0.25">
      <c r="A3417" s="76"/>
      <c r="B3417" s="76"/>
      <c r="C3417" s="76"/>
      <c r="D3417" s="76"/>
      <c r="E3417" s="76"/>
      <c r="F3417" s="76"/>
      <c r="G3417" s="76"/>
      <c r="H3417" s="76"/>
      <c r="I3417" s="76"/>
      <c r="J3417" s="76"/>
      <c r="K3417" s="76"/>
      <c r="L3417" s="76"/>
      <c r="M3417" s="76"/>
      <c r="N3417" s="76"/>
      <c r="O3417" s="76"/>
      <c r="P3417" s="76"/>
      <c r="Q3417" s="76"/>
      <c r="V3417" s="76"/>
      <c r="W3417" s="76"/>
    </row>
    <row r="3418" spans="1:23" x14ac:dyDescent="0.25">
      <c r="A3418" s="76"/>
      <c r="B3418" s="76"/>
      <c r="C3418" s="76"/>
      <c r="D3418" s="76"/>
      <c r="E3418" s="76"/>
      <c r="F3418" s="76"/>
      <c r="G3418" s="76"/>
      <c r="H3418" s="76"/>
      <c r="I3418" s="76"/>
      <c r="J3418" s="76"/>
      <c r="K3418" s="76"/>
      <c r="L3418" s="76"/>
      <c r="M3418" s="76"/>
      <c r="N3418" s="76"/>
      <c r="O3418" s="76"/>
      <c r="P3418" s="76"/>
      <c r="Q3418" s="76"/>
      <c r="V3418" s="76"/>
      <c r="W3418" s="76"/>
    </row>
    <row r="3419" spans="1:23" x14ac:dyDescent="0.25">
      <c r="A3419" s="76"/>
      <c r="B3419" s="76"/>
      <c r="C3419" s="76"/>
      <c r="D3419" s="76"/>
      <c r="E3419" s="76"/>
      <c r="F3419" s="76"/>
      <c r="G3419" s="76"/>
      <c r="H3419" s="76"/>
      <c r="I3419" s="76"/>
      <c r="J3419" s="76"/>
      <c r="K3419" s="76"/>
      <c r="L3419" s="76"/>
      <c r="M3419" s="76"/>
      <c r="N3419" s="76"/>
      <c r="O3419" s="76"/>
      <c r="P3419" s="76"/>
      <c r="Q3419" s="76"/>
      <c r="V3419" s="76"/>
      <c r="W3419" s="76"/>
    </row>
    <row r="3420" spans="1:23" x14ac:dyDescent="0.25">
      <c r="A3420" s="76"/>
      <c r="B3420" s="76"/>
      <c r="C3420" s="76"/>
      <c r="D3420" s="76"/>
      <c r="E3420" s="76"/>
      <c r="F3420" s="76"/>
      <c r="G3420" s="76"/>
      <c r="H3420" s="76"/>
      <c r="I3420" s="76"/>
      <c r="J3420" s="76"/>
      <c r="K3420" s="76"/>
      <c r="L3420" s="76"/>
      <c r="M3420" s="76"/>
      <c r="N3420" s="76"/>
      <c r="O3420" s="76"/>
      <c r="P3420" s="76"/>
      <c r="Q3420" s="76"/>
      <c r="V3420" s="76"/>
      <c r="W3420" s="76"/>
    </row>
    <row r="3421" spans="1:23" x14ac:dyDescent="0.25">
      <c r="A3421" s="76"/>
      <c r="B3421" s="76"/>
      <c r="C3421" s="76"/>
      <c r="D3421" s="76"/>
      <c r="E3421" s="76"/>
      <c r="F3421" s="76"/>
      <c r="G3421" s="76"/>
      <c r="H3421" s="76"/>
      <c r="I3421" s="76"/>
      <c r="J3421" s="76"/>
      <c r="K3421" s="76"/>
      <c r="L3421" s="76"/>
      <c r="M3421" s="76"/>
      <c r="N3421" s="76"/>
      <c r="O3421" s="76"/>
      <c r="P3421" s="76"/>
      <c r="Q3421" s="76"/>
      <c r="V3421" s="76"/>
      <c r="W3421" s="76"/>
    </row>
    <row r="3422" spans="1:23" x14ac:dyDescent="0.25">
      <c r="A3422" s="76"/>
      <c r="B3422" s="76"/>
      <c r="C3422" s="76"/>
      <c r="D3422" s="76"/>
      <c r="E3422" s="76"/>
      <c r="F3422" s="76"/>
      <c r="G3422" s="76"/>
      <c r="H3422" s="76"/>
      <c r="I3422" s="76"/>
      <c r="J3422" s="76"/>
      <c r="K3422" s="76"/>
      <c r="L3422" s="76"/>
      <c r="M3422" s="76"/>
      <c r="N3422" s="76"/>
      <c r="O3422" s="76"/>
      <c r="P3422" s="76"/>
      <c r="Q3422" s="76"/>
      <c r="V3422" s="76"/>
      <c r="W3422" s="76"/>
    </row>
    <row r="3423" spans="1:23" x14ac:dyDescent="0.25">
      <c r="A3423" s="76"/>
      <c r="B3423" s="76"/>
      <c r="C3423" s="76"/>
      <c r="D3423" s="76"/>
      <c r="E3423" s="76"/>
      <c r="F3423" s="76"/>
      <c r="G3423" s="76"/>
      <c r="H3423" s="76"/>
      <c r="I3423" s="76"/>
      <c r="J3423" s="76"/>
      <c r="K3423" s="76"/>
      <c r="L3423" s="76"/>
      <c r="M3423" s="76"/>
      <c r="N3423" s="76"/>
      <c r="O3423" s="76"/>
      <c r="P3423" s="76"/>
      <c r="Q3423" s="76"/>
      <c r="V3423" s="76"/>
      <c r="W3423" s="76"/>
    </row>
    <row r="3424" spans="1:23" x14ac:dyDescent="0.25">
      <c r="A3424" s="76"/>
      <c r="B3424" s="76"/>
      <c r="C3424" s="76"/>
      <c r="D3424" s="76"/>
      <c r="E3424" s="76"/>
      <c r="F3424" s="76"/>
      <c r="G3424" s="76"/>
      <c r="H3424" s="76"/>
      <c r="I3424" s="76"/>
      <c r="J3424" s="76"/>
      <c r="K3424" s="76"/>
      <c r="L3424" s="76"/>
      <c r="M3424" s="76"/>
      <c r="N3424" s="76"/>
      <c r="O3424" s="76"/>
      <c r="P3424" s="76"/>
      <c r="Q3424" s="76"/>
      <c r="V3424" s="76"/>
      <c r="W3424" s="76"/>
    </row>
    <row r="3425" spans="1:23" x14ac:dyDescent="0.25">
      <c r="A3425" s="76"/>
      <c r="B3425" s="76"/>
      <c r="C3425" s="76"/>
      <c r="D3425" s="76"/>
      <c r="E3425" s="76"/>
      <c r="F3425" s="76"/>
      <c r="G3425" s="76"/>
      <c r="H3425" s="76"/>
      <c r="I3425" s="76"/>
      <c r="J3425" s="76"/>
      <c r="K3425" s="76"/>
      <c r="L3425" s="76"/>
      <c r="M3425" s="76"/>
      <c r="N3425" s="76"/>
      <c r="O3425" s="76"/>
      <c r="P3425" s="76"/>
      <c r="Q3425" s="76"/>
      <c r="V3425" s="76"/>
      <c r="W3425" s="76"/>
    </row>
    <row r="3426" spans="1:23" x14ac:dyDescent="0.25">
      <c r="A3426" s="76"/>
      <c r="B3426" s="76"/>
      <c r="C3426" s="76"/>
      <c r="D3426" s="76"/>
      <c r="E3426" s="76"/>
      <c r="F3426" s="76"/>
      <c r="G3426" s="76"/>
      <c r="H3426" s="76"/>
      <c r="I3426" s="76"/>
      <c r="J3426" s="76"/>
      <c r="K3426" s="76"/>
      <c r="L3426" s="76"/>
      <c r="M3426" s="76"/>
      <c r="N3426" s="76"/>
      <c r="O3426" s="76"/>
      <c r="P3426" s="76"/>
      <c r="Q3426" s="76"/>
      <c r="V3426" s="76"/>
      <c r="W3426" s="76"/>
    </row>
    <row r="3427" spans="1:23" x14ac:dyDescent="0.25">
      <c r="A3427" s="76"/>
      <c r="B3427" s="76"/>
      <c r="C3427" s="76"/>
      <c r="D3427" s="76"/>
      <c r="E3427" s="76"/>
      <c r="F3427" s="76"/>
      <c r="G3427" s="76"/>
      <c r="H3427" s="76"/>
      <c r="I3427" s="76"/>
      <c r="J3427" s="76"/>
      <c r="K3427" s="76"/>
      <c r="L3427" s="76"/>
      <c r="M3427" s="76"/>
      <c r="N3427" s="76"/>
      <c r="O3427" s="76"/>
      <c r="P3427" s="76"/>
      <c r="Q3427" s="76"/>
      <c r="V3427" s="76"/>
      <c r="W3427" s="76"/>
    </row>
    <row r="3428" spans="1:23" x14ac:dyDescent="0.25">
      <c r="A3428" s="76"/>
      <c r="B3428" s="76"/>
      <c r="C3428" s="76"/>
      <c r="D3428" s="76"/>
      <c r="E3428" s="76"/>
      <c r="F3428" s="76"/>
      <c r="G3428" s="76"/>
      <c r="H3428" s="76"/>
      <c r="I3428" s="76"/>
      <c r="J3428" s="76"/>
      <c r="K3428" s="76"/>
      <c r="L3428" s="76"/>
      <c r="M3428" s="76"/>
      <c r="N3428" s="76"/>
      <c r="O3428" s="76"/>
      <c r="P3428" s="76"/>
      <c r="Q3428" s="76"/>
      <c r="V3428" s="76"/>
      <c r="W3428" s="76"/>
    </row>
    <row r="3429" spans="1:23" x14ac:dyDescent="0.25">
      <c r="A3429" s="76"/>
      <c r="B3429" s="76"/>
      <c r="C3429" s="76"/>
      <c r="D3429" s="76"/>
      <c r="E3429" s="76"/>
      <c r="F3429" s="76"/>
      <c r="G3429" s="76"/>
      <c r="H3429" s="76"/>
      <c r="I3429" s="76"/>
      <c r="J3429" s="76"/>
      <c r="K3429" s="76"/>
      <c r="L3429" s="76"/>
      <c r="M3429" s="76"/>
      <c r="N3429" s="76"/>
      <c r="O3429" s="76"/>
      <c r="P3429" s="76"/>
      <c r="Q3429" s="76"/>
      <c r="V3429" s="76"/>
      <c r="W3429" s="76"/>
    </row>
    <row r="3430" spans="1:23" x14ac:dyDescent="0.25">
      <c r="A3430" s="76"/>
      <c r="B3430" s="76"/>
      <c r="C3430" s="76"/>
      <c r="D3430" s="76"/>
      <c r="E3430" s="76"/>
      <c r="F3430" s="76"/>
      <c r="G3430" s="76"/>
      <c r="H3430" s="76"/>
      <c r="I3430" s="76"/>
      <c r="J3430" s="76"/>
      <c r="K3430" s="76"/>
      <c r="L3430" s="76"/>
      <c r="M3430" s="76"/>
      <c r="N3430" s="76"/>
      <c r="O3430" s="76"/>
      <c r="P3430" s="76"/>
      <c r="Q3430" s="76"/>
      <c r="V3430" s="76"/>
      <c r="W3430" s="76"/>
    </row>
    <row r="3431" spans="1:23" x14ac:dyDescent="0.25">
      <c r="A3431" s="76"/>
      <c r="B3431" s="76"/>
      <c r="C3431" s="76"/>
      <c r="D3431" s="76"/>
      <c r="E3431" s="76"/>
      <c r="F3431" s="76"/>
      <c r="G3431" s="76"/>
      <c r="H3431" s="76"/>
      <c r="I3431" s="76"/>
      <c r="J3431" s="76"/>
      <c r="K3431" s="76"/>
      <c r="L3431" s="76"/>
      <c r="M3431" s="76"/>
      <c r="N3431" s="76"/>
      <c r="O3431" s="76"/>
      <c r="P3431" s="76"/>
      <c r="Q3431" s="76"/>
      <c r="V3431" s="76"/>
      <c r="W3431" s="76"/>
    </row>
    <row r="3432" spans="1:23" x14ac:dyDescent="0.25">
      <c r="A3432" s="76"/>
      <c r="B3432" s="76"/>
      <c r="C3432" s="76"/>
      <c r="D3432" s="76"/>
      <c r="E3432" s="76"/>
      <c r="F3432" s="76"/>
      <c r="G3432" s="76"/>
      <c r="H3432" s="76"/>
      <c r="I3432" s="76"/>
      <c r="J3432" s="76"/>
      <c r="K3432" s="76"/>
      <c r="L3432" s="76"/>
      <c r="M3432" s="76"/>
      <c r="N3432" s="76"/>
      <c r="O3432" s="76"/>
      <c r="P3432" s="76"/>
      <c r="Q3432" s="76"/>
      <c r="V3432" s="76"/>
      <c r="W3432" s="76"/>
    </row>
    <row r="3433" spans="1:23" x14ac:dyDescent="0.25">
      <c r="A3433" s="76"/>
      <c r="B3433" s="76"/>
      <c r="C3433" s="76"/>
      <c r="D3433" s="76"/>
      <c r="E3433" s="76"/>
      <c r="F3433" s="76"/>
      <c r="G3433" s="76"/>
      <c r="H3433" s="76"/>
      <c r="I3433" s="76"/>
      <c r="J3433" s="76"/>
      <c r="K3433" s="76"/>
      <c r="L3433" s="76"/>
      <c r="M3433" s="76"/>
      <c r="N3433" s="76"/>
      <c r="O3433" s="76"/>
      <c r="P3433" s="76"/>
      <c r="Q3433" s="76"/>
      <c r="V3433" s="76"/>
      <c r="W3433" s="76"/>
    </row>
    <row r="3434" spans="1:23" x14ac:dyDescent="0.25">
      <c r="A3434" s="76"/>
      <c r="B3434" s="76"/>
      <c r="C3434" s="76"/>
      <c r="D3434" s="76"/>
      <c r="E3434" s="76"/>
      <c r="F3434" s="76"/>
      <c r="G3434" s="76"/>
      <c r="H3434" s="76"/>
      <c r="I3434" s="76"/>
      <c r="J3434" s="76"/>
      <c r="K3434" s="76"/>
      <c r="L3434" s="76"/>
      <c r="M3434" s="76"/>
      <c r="N3434" s="76"/>
      <c r="O3434" s="76"/>
      <c r="P3434" s="76"/>
      <c r="Q3434" s="76"/>
      <c r="V3434" s="76"/>
      <c r="W3434" s="76"/>
    </row>
    <row r="3435" spans="1:23" x14ac:dyDescent="0.25">
      <c r="A3435" s="76"/>
      <c r="B3435" s="76"/>
      <c r="C3435" s="76"/>
      <c r="D3435" s="76"/>
      <c r="E3435" s="76"/>
      <c r="F3435" s="76"/>
      <c r="G3435" s="76"/>
      <c r="H3435" s="76"/>
      <c r="I3435" s="76"/>
      <c r="J3435" s="76"/>
      <c r="K3435" s="76"/>
      <c r="L3435" s="76"/>
      <c r="M3435" s="76"/>
      <c r="N3435" s="76"/>
      <c r="O3435" s="76"/>
      <c r="P3435" s="76"/>
      <c r="Q3435" s="76"/>
      <c r="V3435" s="76"/>
      <c r="W3435" s="76"/>
    </row>
    <row r="3436" spans="1:23" x14ac:dyDescent="0.25">
      <c r="A3436" s="76"/>
      <c r="B3436" s="76"/>
      <c r="C3436" s="76"/>
      <c r="D3436" s="76"/>
      <c r="E3436" s="76"/>
      <c r="F3436" s="76"/>
      <c r="G3436" s="76"/>
      <c r="H3436" s="76"/>
      <c r="I3436" s="76"/>
      <c r="J3436" s="76"/>
      <c r="K3436" s="76"/>
      <c r="L3436" s="76"/>
      <c r="M3436" s="76"/>
      <c r="N3436" s="76"/>
      <c r="O3436" s="76"/>
      <c r="P3436" s="76"/>
      <c r="Q3436" s="76"/>
      <c r="V3436" s="76"/>
      <c r="W3436" s="76"/>
    </row>
    <row r="3437" spans="1:23" x14ac:dyDescent="0.25">
      <c r="A3437" s="76"/>
      <c r="B3437" s="76"/>
      <c r="C3437" s="76"/>
      <c r="D3437" s="76"/>
      <c r="E3437" s="76"/>
      <c r="F3437" s="76"/>
      <c r="G3437" s="76"/>
      <c r="H3437" s="76"/>
      <c r="I3437" s="76"/>
      <c r="J3437" s="76"/>
      <c r="K3437" s="76"/>
      <c r="L3437" s="76"/>
      <c r="M3437" s="76"/>
      <c r="N3437" s="76"/>
      <c r="O3437" s="76"/>
      <c r="P3437" s="76"/>
      <c r="Q3437" s="76"/>
      <c r="V3437" s="76"/>
      <c r="W3437" s="76"/>
    </row>
    <row r="3438" spans="1:23" x14ac:dyDescent="0.25">
      <c r="A3438" s="76"/>
      <c r="B3438" s="76"/>
      <c r="C3438" s="76"/>
      <c r="D3438" s="76"/>
      <c r="E3438" s="76"/>
      <c r="F3438" s="76"/>
      <c r="G3438" s="76"/>
      <c r="H3438" s="76"/>
      <c r="I3438" s="76"/>
      <c r="J3438" s="76"/>
      <c r="K3438" s="76"/>
      <c r="L3438" s="76"/>
      <c r="M3438" s="76"/>
      <c r="N3438" s="76"/>
      <c r="O3438" s="76"/>
      <c r="P3438" s="76"/>
      <c r="Q3438" s="76"/>
      <c r="V3438" s="76"/>
      <c r="W3438" s="76"/>
    </row>
    <row r="3439" spans="1:23" x14ac:dyDescent="0.25">
      <c r="A3439" s="76"/>
      <c r="B3439" s="76"/>
      <c r="C3439" s="76"/>
      <c r="D3439" s="76"/>
      <c r="E3439" s="76"/>
      <c r="F3439" s="76"/>
      <c r="G3439" s="76"/>
      <c r="H3439" s="76"/>
      <c r="I3439" s="76"/>
      <c r="J3439" s="76"/>
      <c r="K3439" s="76"/>
      <c r="L3439" s="76"/>
      <c r="M3439" s="76"/>
      <c r="N3439" s="76"/>
      <c r="O3439" s="76"/>
      <c r="P3439" s="76"/>
      <c r="Q3439" s="76"/>
      <c r="V3439" s="76"/>
      <c r="W3439" s="76"/>
    </row>
    <row r="3440" spans="1:23" x14ac:dyDescent="0.25">
      <c r="A3440" s="76"/>
      <c r="B3440" s="76"/>
      <c r="C3440" s="76"/>
      <c r="D3440" s="76"/>
      <c r="E3440" s="76"/>
      <c r="F3440" s="76"/>
      <c r="G3440" s="76"/>
      <c r="H3440" s="76"/>
      <c r="I3440" s="76"/>
      <c r="J3440" s="76"/>
      <c r="K3440" s="76"/>
      <c r="L3440" s="76"/>
      <c r="M3440" s="76"/>
      <c r="N3440" s="76"/>
      <c r="O3440" s="76"/>
      <c r="P3440" s="76"/>
      <c r="Q3440" s="76"/>
      <c r="V3440" s="76"/>
      <c r="W3440" s="76"/>
    </row>
    <row r="3441" spans="1:23" x14ac:dyDescent="0.25">
      <c r="A3441" s="76"/>
      <c r="B3441" s="76"/>
      <c r="C3441" s="76"/>
      <c r="D3441" s="76"/>
      <c r="E3441" s="76"/>
      <c r="F3441" s="76"/>
      <c r="G3441" s="76"/>
      <c r="H3441" s="76"/>
      <c r="I3441" s="76"/>
      <c r="J3441" s="76"/>
      <c r="K3441" s="76"/>
      <c r="L3441" s="76"/>
      <c r="M3441" s="76"/>
      <c r="N3441" s="76"/>
      <c r="O3441" s="76"/>
      <c r="P3441" s="76"/>
      <c r="Q3441" s="76"/>
      <c r="V3441" s="76"/>
      <c r="W3441" s="76"/>
    </row>
    <row r="3442" spans="1:23" x14ac:dyDescent="0.25">
      <c r="A3442" s="76"/>
      <c r="B3442" s="76"/>
      <c r="C3442" s="76"/>
      <c r="D3442" s="76"/>
      <c r="E3442" s="76"/>
      <c r="F3442" s="76"/>
      <c r="G3442" s="76"/>
      <c r="H3442" s="76"/>
      <c r="I3442" s="76"/>
      <c r="J3442" s="76"/>
      <c r="K3442" s="76"/>
      <c r="L3442" s="76"/>
      <c r="M3442" s="76"/>
      <c r="N3442" s="76"/>
      <c r="O3442" s="76"/>
      <c r="P3442" s="76"/>
      <c r="Q3442" s="76"/>
      <c r="V3442" s="76"/>
      <c r="W3442" s="76"/>
    </row>
    <row r="3443" spans="1:23" x14ac:dyDescent="0.25">
      <c r="A3443" s="76"/>
      <c r="B3443" s="76"/>
      <c r="C3443" s="76"/>
      <c r="D3443" s="76"/>
      <c r="E3443" s="76"/>
      <c r="F3443" s="76"/>
      <c r="G3443" s="76"/>
      <c r="H3443" s="76"/>
      <c r="I3443" s="76"/>
      <c r="J3443" s="76"/>
      <c r="K3443" s="76"/>
      <c r="L3443" s="76"/>
      <c r="M3443" s="76"/>
      <c r="N3443" s="76"/>
      <c r="O3443" s="76"/>
      <c r="P3443" s="76"/>
      <c r="Q3443" s="76"/>
      <c r="V3443" s="76"/>
      <c r="W3443" s="76"/>
    </row>
    <row r="3444" spans="1:23" x14ac:dyDescent="0.25">
      <c r="A3444" s="76"/>
      <c r="B3444" s="76"/>
      <c r="C3444" s="76"/>
      <c r="D3444" s="76"/>
      <c r="E3444" s="76"/>
      <c r="F3444" s="76"/>
      <c r="G3444" s="76"/>
      <c r="H3444" s="76"/>
      <c r="I3444" s="76"/>
      <c r="J3444" s="76"/>
      <c r="K3444" s="76"/>
      <c r="L3444" s="76"/>
      <c r="M3444" s="76"/>
      <c r="N3444" s="76"/>
      <c r="O3444" s="76"/>
      <c r="P3444" s="76"/>
      <c r="Q3444" s="76"/>
      <c r="V3444" s="76"/>
      <c r="W3444" s="76"/>
    </row>
    <row r="3445" spans="1:23" x14ac:dyDescent="0.25">
      <c r="A3445" s="76"/>
      <c r="B3445" s="76"/>
      <c r="C3445" s="76"/>
      <c r="D3445" s="76"/>
      <c r="E3445" s="76"/>
      <c r="F3445" s="76"/>
      <c r="G3445" s="76"/>
      <c r="H3445" s="76"/>
      <c r="I3445" s="76"/>
      <c r="J3445" s="76"/>
      <c r="K3445" s="76"/>
      <c r="L3445" s="76"/>
      <c r="M3445" s="76"/>
      <c r="N3445" s="76"/>
      <c r="O3445" s="76"/>
      <c r="P3445" s="76"/>
      <c r="Q3445" s="76"/>
      <c r="V3445" s="76"/>
      <c r="W3445" s="76"/>
    </row>
    <row r="3446" spans="1:23" x14ac:dyDescent="0.25">
      <c r="A3446" s="76"/>
      <c r="B3446" s="76"/>
      <c r="C3446" s="76"/>
      <c r="D3446" s="76"/>
      <c r="E3446" s="76"/>
      <c r="F3446" s="76"/>
      <c r="G3446" s="76"/>
      <c r="H3446" s="76"/>
      <c r="I3446" s="76"/>
      <c r="J3446" s="76"/>
      <c r="K3446" s="76"/>
      <c r="L3446" s="76"/>
      <c r="M3446" s="76"/>
      <c r="N3446" s="76"/>
      <c r="O3446" s="76"/>
      <c r="P3446" s="76"/>
      <c r="Q3446" s="76"/>
      <c r="V3446" s="76"/>
      <c r="W3446" s="76"/>
    </row>
    <row r="3447" spans="1:23" x14ac:dyDescent="0.25">
      <c r="A3447" s="76"/>
      <c r="B3447" s="76"/>
      <c r="C3447" s="76"/>
      <c r="D3447" s="76"/>
      <c r="E3447" s="76"/>
      <c r="F3447" s="76"/>
      <c r="G3447" s="76"/>
      <c r="H3447" s="76"/>
      <c r="I3447" s="76"/>
      <c r="J3447" s="76"/>
      <c r="K3447" s="76"/>
      <c r="L3447" s="76"/>
      <c r="M3447" s="76"/>
      <c r="N3447" s="76"/>
      <c r="O3447" s="76"/>
      <c r="P3447" s="76"/>
      <c r="Q3447" s="76"/>
      <c r="V3447" s="76"/>
      <c r="W3447" s="76"/>
    </row>
    <row r="3448" spans="1:23" x14ac:dyDescent="0.25">
      <c r="A3448" s="76"/>
      <c r="B3448" s="76"/>
      <c r="C3448" s="76"/>
      <c r="D3448" s="76"/>
      <c r="E3448" s="76"/>
      <c r="F3448" s="76"/>
      <c r="G3448" s="76"/>
      <c r="H3448" s="76"/>
      <c r="I3448" s="76"/>
      <c r="J3448" s="76"/>
      <c r="K3448" s="76"/>
      <c r="L3448" s="76"/>
      <c r="M3448" s="76"/>
      <c r="N3448" s="76"/>
      <c r="O3448" s="76"/>
      <c r="P3448" s="76"/>
      <c r="Q3448" s="76"/>
      <c r="V3448" s="76"/>
      <c r="W3448" s="76"/>
    </row>
    <row r="3449" spans="1:23" x14ac:dyDescent="0.25">
      <c r="A3449" s="76"/>
      <c r="B3449" s="76"/>
      <c r="C3449" s="76"/>
      <c r="D3449" s="76"/>
      <c r="E3449" s="76"/>
      <c r="F3449" s="76"/>
      <c r="G3449" s="76"/>
      <c r="H3449" s="76"/>
      <c r="I3449" s="76"/>
      <c r="J3449" s="76"/>
      <c r="K3449" s="76"/>
      <c r="L3449" s="76"/>
      <c r="M3449" s="76"/>
      <c r="N3449" s="76"/>
      <c r="O3449" s="76"/>
      <c r="P3449" s="76"/>
      <c r="Q3449" s="76"/>
      <c r="V3449" s="76"/>
      <c r="W3449" s="76"/>
    </row>
    <row r="3450" spans="1:23" x14ac:dyDescent="0.25">
      <c r="A3450" s="76"/>
      <c r="B3450" s="76"/>
      <c r="C3450" s="76"/>
      <c r="D3450" s="76"/>
      <c r="E3450" s="76"/>
      <c r="F3450" s="76"/>
      <c r="G3450" s="76"/>
      <c r="H3450" s="76"/>
      <c r="I3450" s="76"/>
      <c r="J3450" s="76"/>
      <c r="K3450" s="76"/>
      <c r="L3450" s="76"/>
      <c r="M3450" s="76"/>
      <c r="N3450" s="76"/>
      <c r="O3450" s="76"/>
      <c r="P3450" s="76"/>
      <c r="Q3450" s="76"/>
      <c r="V3450" s="76"/>
      <c r="W3450" s="76"/>
    </row>
    <row r="3451" spans="1:23" x14ac:dyDescent="0.25">
      <c r="A3451" s="76"/>
      <c r="B3451" s="76"/>
      <c r="C3451" s="76"/>
      <c r="D3451" s="76"/>
      <c r="E3451" s="76"/>
      <c r="F3451" s="76"/>
      <c r="G3451" s="76"/>
      <c r="H3451" s="76"/>
      <c r="I3451" s="76"/>
      <c r="J3451" s="76"/>
      <c r="K3451" s="76"/>
      <c r="L3451" s="76"/>
      <c r="M3451" s="76"/>
      <c r="N3451" s="76"/>
      <c r="O3451" s="76"/>
      <c r="P3451" s="76"/>
      <c r="Q3451" s="76"/>
      <c r="V3451" s="76"/>
      <c r="W3451" s="76"/>
    </row>
    <row r="3452" spans="1:23" x14ac:dyDescent="0.25">
      <c r="A3452" s="76"/>
      <c r="B3452" s="76"/>
      <c r="C3452" s="76"/>
      <c r="D3452" s="76"/>
      <c r="E3452" s="76"/>
      <c r="F3452" s="76"/>
      <c r="G3452" s="76"/>
      <c r="H3452" s="76"/>
      <c r="I3452" s="76"/>
      <c r="J3452" s="76"/>
      <c r="K3452" s="76"/>
      <c r="L3452" s="76"/>
      <c r="M3452" s="76"/>
      <c r="N3452" s="76"/>
      <c r="O3452" s="76"/>
      <c r="P3452" s="76"/>
      <c r="Q3452" s="76"/>
      <c r="V3452" s="76"/>
      <c r="W3452" s="76"/>
    </row>
    <row r="3453" spans="1:23" x14ac:dyDescent="0.25">
      <c r="A3453" s="76"/>
      <c r="B3453" s="76"/>
      <c r="C3453" s="76"/>
      <c r="D3453" s="76"/>
      <c r="E3453" s="76"/>
      <c r="F3453" s="76"/>
      <c r="G3453" s="76"/>
      <c r="H3453" s="76"/>
      <c r="I3453" s="76"/>
      <c r="J3453" s="76"/>
      <c r="K3453" s="76"/>
      <c r="L3453" s="76"/>
      <c r="M3453" s="76"/>
      <c r="N3453" s="76"/>
      <c r="O3453" s="76"/>
      <c r="P3453" s="76"/>
      <c r="Q3453" s="76"/>
      <c r="V3453" s="76"/>
      <c r="W3453" s="76"/>
    </row>
    <row r="3454" spans="1:23" x14ac:dyDescent="0.25">
      <c r="A3454" s="76"/>
      <c r="B3454" s="76"/>
      <c r="C3454" s="76"/>
      <c r="D3454" s="76"/>
      <c r="E3454" s="76"/>
      <c r="F3454" s="76"/>
      <c r="G3454" s="76"/>
      <c r="H3454" s="76"/>
      <c r="I3454" s="76"/>
      <c r="J3454" s="76"/>
      <c r="K3454" s="76"/>
      <c r="L3454" s="76"/>
      <c r="M3454" s="76"/>
      <c r="N3454" s="76"/>
      <c r="O3454" s="76"/>
      <c r="P3454" s="76"/>
      <c r="Q3454" s="76"/>
      <c r="V3454" s="76"/>
      <c r="W3454" s="76"/>
    </row>
    <row r="3455" spans="1:23" x14ac:dyDescent="0.25">
      <c r="A3455" s="76"/>
      <c r="B3455" s="76"/>
      <c r="C3455" s="76"/>
      <c r="D3455" s="76"/>
      <c r="E3455" s="76"/>
      <c r="F3455" s="76"/>
      <c r="G3455" s="76"/>
      <c r="H3455" s="76"/>
      <c r="I3455" s="76"/>
      <c r="J3455" s="76"/>
      <c r="K3455" s="76"/>
      <c r="L3455" s="76"/>
      <c r="M3455" s="76"/>
      <c r="N3455" s="76"/>
      <c r="O3455" s="76"/>
      <c r="P3455" s="76"/>
      <c r="Q3455" s="76"/>
      <c r="V3455" s="76"/>
      <c r="W3455" s="76"/>
    </row>
    <row r="3456" spans="1:23" x14ac:dyDescent="0.25">
      <c r="A3456" s="76"/>
      <c r="B3456" s="76"/>
      <c r="C3456" s="76"/>
      <c r="D3456" s="76"/>
      <c r="E3456" s="76"/>
      <c r="F3456" s="76"/>
      <c r="G3456" s="76"/>
      <c r="H3456" s="76"/>
      <c r="I3456" s="76"/>
      <c r="J3456" s="76"/>
      <c r="K3456" s="76"/>
      <c r="L3456" s="76"/>
      <c r="M3456" s="76"/>
      <c r="N3456" s="76"/>
      <c r="O3456" s="76"/>
      <c r="P3456" s="76"/>
      <c r="Q3456" s="76"/>
      <c r="V3456" s="76"/>
      <c r="W3456" s="76"/>
    </row>
    <row r="3457" spans="1:23" x14ac:dyDescent="0.25">
      <c r="A3457" s="76"/>
      <c r="B3457" s="76"/>
      <c r="C3457" s="76"/>
      <c r="D3457" s="76"/>
      <c r="E3457" s="76"/>
      <c r="F3457" s="76"/>
      <c r="G3457" s="76"/>
      <c r="H3457" s="76"/>
      <c r="I3457" s="76"/>
      <c r="J3457" s="76"/>
      <c r="K3457" s="76"/>
      <c r="L3457" s="76"/>
      <c r="M3457" s="76"/>
      <c r="N3457" s="76"/>
      <c r="O3457" s="76"/>
      <c r="P3457" s="76"/>
      <c r="Q3457" s="76"/>
      <c r="V3457" s="76"/>
      <c r="W3457" s="76"/>
    </row>
    <row r="3458" spans="1:23" x14ac:dyDescent="0.25">
      <c r="A3458" s="76"/>
      <c r="B3458" s="76"/>
      <c r="C3458" s="76"/>
      <c r="D3458" s="76"/>
      <c r="E3458" s="76"/>
      <c r="F3458" s="76"/>
      <c r="G3458" s="76"/>
      <c r="H3458" s="76"/>
      <c r="I3458" s="76"/>
      <c r="J3458" s="76"/>
      <c r="K3458" s="76"/>
      <c r="L3458" s="76"/>
      <c r="M3458" s="76"/>
      <c r="N3458" s="76"/>
      <c r="O3458" s="76"/>
      <c r="P3458" s="76"/>
      <c r="Q3458" s="76"/>
      <c r="V3458" s="76"/>
      <c r="W3458" s="76"/>
    </row>
    <row r="3459" spans="1:23" x14ac:dyDescent="0.25">
      <c r="A3459" s="76"/>
      <c r="B3459" s="76"/>
      <c r="C3459" s="76"/>
      <c r="D3459" s="76"/>
      <c r="E3459" s="76"/>
      <c r="F3459" s="76"/>
      <c r="G3459" s="76"/>
      <c r="H3459" s="76"/>
      <c r="I3459" s="76"/>
      <c r="J3459" s="76"/>
      <c r="K3459" s="76"/>
      <c r="L3459" s="76"/>
      <c r="M3459" s="76"/>
      <c r="N3459" s="76"/>
      <c r="O3459" s="76"/>
      <c r="P3459" s="76"/>
      <c r="Q3459" s="76"/>
      <c r="V3459" s="76"/>
      <c r="W3459" s="76"/>
    </row>
    <row r="3460" spans="1:23" x14ac:dyDescent="0.25">
      <c r="A3460" s="76"/>
      <c r="B3460" s="76"/>
      <c r="C3460" s="76"/>
      <c r="D3460" s="76"/>
      <c r="E3460" s="76"/>
      <c r="F3460" s="76"/>
      <c r="G3460" s="76"/>
      <c r="H3460" s="76"/>
      <c r="I3460" s="76"/>
      <c r="J3460" s="76"/>
      <c r="K3460" s="76"/>
      <c r="L3460" s="76"/>
      <c r="M3460" s="76"/>
      <c r="N3460" s="76"/>
      <c r="O3460" s="76"/>
      <c r="P3460" s="76"/>
      <c r="Q3460" s="76"/>
      <c r="V3460" s="76"/>
      <c r="W3460" s="76"/>
    </row>
    <row r="3461" spans="1:23" x14ac:dyDescent="0.25">
      <c r="A3461" s="76"/>
      <c r="B3461" s="76"/>
      <c r="C3461" s="76"/>
      <c r="D3461" s="76"/>
      <c r="E3461" s="76"/>
      <c r="F3461" s="76"/>
      <c r="G3461" s="76"/>
      <c r="H3461" s="76"/>
      <c r="I3461" s="76"/>
      <c r="J3461" s="76"/>
      <c r="K3461" s="76"/>
      <c r="L3461" s="76"/>
      <c r="M3461" s="76"/>
      <c r="N3461" s="76"/>
      <c r="O3461" s="76"/>
      <c r="P3461" s="76"/>
      <c r="Q3461" s="76"/>
      <c r="V3461" s="76"/>
      <c r="W3461" s="76"/>
    </row>
    <row r="3462" spans="1:23" x14ac:dyDescent="0.25">
      <c r="A3462" s="76"/>
      <c r="B3462" s="76"/>
      <c r="C3462" s="76"/>
      <c r="D3462" s="76"/>
      <c r="E3462" s="76"/>
      <c r="F3462" s="76"/>
      <c r="G3462" s="76"/>
      <c r="H3462" s="76"/>
      <c r="I3462" s="76"/>
      <c r="J3462" s="76"/>
      <c r="K3462" s="76"/>
      <c r="L3462" s="76"/>
      <c r="M3462" s="76"/>
      <c r="N3462" s="76"/>
      <c r="O3462" s="76"/>
      <c r="P3462" s="76"/>
      <c r="Q3462" s="76"/>
      <c r="V3462" s="76"/>
      <c r="W3462" s="76"/>
    </row>
    <row r="3463" spans="1:23" x14ac:dyDescent="0.25">
      <c r="A3463" s="76"/>
      <c r="B3463" s="76"/>
      <c r="C3463" s="76"/>
      <c r="D3463" s="76"/>
      <c r="E3463" s="76"/>
      <c r="F3463" s="76"/>
      <c r="G3463" s="76"/>
      <c r="H3463" s="76"/>
      <c r="I3463" s="76"/>
      <c r="J3463" s="76"/>
      <c r="K3463" s="76"/>
      <c r="L3463" s="76"/>
      <c r="M3463" s="76"/>
      <c r="N3463" s="76"/>
      <c r="O3463" s="76"/>
      <c r="P3463" s="76"/>
      <c r="Q3463" s="76"/>
      <c r="V3463" s="76"/>
      <c r="W3463" s="76"/>
    </row>
    <row r="3464" spans="1:23" x14ac:dyDescent="0.25">
      <c r="A3464" s="76"/>
      <c r="B3464" s="76"/>
      <c r="C3464" s="76"/>
      <c r="D3464" s="76"/>
      <c r="E3464" s="76"/>
      <c r="F3464" s="76"/>
      <c r="G3464" s="76"/>
      <c r="H3464" s="76"/>
      <c r="I3464" s="76"/>
      <c r="J3464" s="76"/>
      <c r="K3464" s="76"/>
      <c r="L3464" s="76"/>
      <c r="M3464" s="76"/>
      <c r="N3464" s="76"/>
      <c r="O3464" s="76"/>
      <c r="P3464" s="76"/>
      <c r="Q3464" s="76"/>
      <c r="V3464" s="76"/>
      <c r="W3464" s="76"/>
    </row>
    <row r="3465" spans="1:23" x14ac:dyDescent="0.25">
      <c r="A3465" s="76"/>
      <c r="B3465" s="76"/>
      <c r="C3465" s="76"/>
      <c r="D3465" s="76"/>
      <c r="E3465" s="76"/>
      <c r="F3465" s="76"/>
      <c r="G3465" s="76"/>
      <c r="H3465" s="76"/>
      <c r="I3465" s="76"/>
      <c r="J3465" s="76"/>
      <c r="K3465" s="76"/>
      <c r="L3465" s="76"/>
      <c r="M3465" s="76"/>
      <c r="N3465" s="76"/>
      <c r="O3465" s="76"/>
      <c r="P3465" s="76"/>
      <c r="Q3465" s="76"/>
      <c r="V3465" s="76"/>
      <c r="W3465" s="76"/>
    </row>
    <row r="3466" spans="1:23" x14ac:dyDescent="0.25">
      <c r="A3466" s="76"/>
      <c r="B3466" s="76"/>
      <c r="C3466" s="76"/>
      <c r="D3466" s="76"/>
      <c r="E3466" s="76"/>
      <c r="F3466" s="76"/>
      <c r="G3466" s="76"/>
      <c r="H3466" s="76"/>
      <c r="I3466" s="76"/>
      <c r="J3466" s="76"/>
      <c r="K3466" s="76"/>
      <c r="L3466" s="76"/>
      <c r="M3466" s="76"/>
      <c r="N3466" s="76"/>
      <c r="O3466" s="76"/>
      <c r="P3466" s="76"/>
      <c r="Q3466" s="76"/>
      <c r="V3466" s="76"/>
      <c r="W3466" s="76"/>
    </row>
    <row r="3467" spans="1:23" x14ac:dyDescent="0.25">
      <c r="A3467" s="76"/>
      <c r="B3467" s="76"/>
      <c r="C3467" s="76"/>
      <c r="D3467" s="76"/>
      <c r="E3467" s="76"/>
      <c r="F3467" s="76"/>
      <c r="G3467" s="76"/>
      <c r="H3467" s="76"/>
      <c r="I3467" s="76"/>
      <c r="J3467" s="76"/>
      <c r="K3467" s="76"/>
      <c r="L3467" s="76"/>
      <c r="M3467" s="76"/>
      <c r="N3467" s="76"/>
      <c r="O3467" s="76"/>
      <c r="P3467" s="76"/>
      <c r="Q3467" s="76"/>
      <c r="V3467" s="76"/>
      <c r="W3467" s="76"/>
    </row>
    <row r="3468" spans="1:23" x14ac:dyDescent="0.25">
      <c r="A3468" s="76"/>
      <c r="B3468" s="76"/>
      <c r="C3468" s="76"/>
      <c r="D3468" s="76"/>
      <c r="E3468" s="76"/>
      <c r="F3468" s="76"/>
      <c r="G3468" s="76"/>
      <c r="H3468" s="76"/>
      <c r="I3468" s="76"/>
      <c r="J3468" s="76"/>
      <c r="K3468" s="76"/>
      <c r="L3468" s="76"/>
      <c r="M3468" s="76"/>
      <c r="N3468" s="76"/>
      <c r="O3468" s="76"/>
      <c r="P3468" s="76"/>
      <c r="Q3468" s="76"/>
      <c r="V3468" s="76"/>
      <c r="W3468" s="76"/>
    </row>
    <row r="3469" spans="1:23" x14ac:dyDescent="0.25">
      <c r="A3469" s="76"/>
      <c r="B3469" s="76"/>
      <c r="C3469" s="76"/>
      <c r="D3469" s="76"/>
      <c r="E3469" s="76"/>
      <c r="F3469" s="76"/>
      <c r="G3469" s="76"/>
      <c r="H3469" s="76"/>
      <c r="I3469" s="76"/>
      <c r="J3469" s="76"/>
      <c r="K3469" s="76"/>
      <c r="L3469" s="76"/>
      <c r="M3469" s="76"/>
      <c r="N3469" s="76"/>
      <c r="O3469" s="76"/>
      <c r="P3469" s="76"/>
      <c r="Q3469" s="76"/>
      <c r="V3469" s="76"/>
      <c r="W3469" s="76"/>
    </row>
    <row r="3470" spans="1:23" x14ac:dyDescent="0.25">
      <c r="A3470" s="76"/>
      <c r="B3470" s="76"/>
      <c r="C3470" s="76"/>
      <c r="D3470" s="76"/>
      <c r="E3470" s="76"/>
      <c r="F3470" s="76"/>
      <c r="G3470" s="76"/>
      <c r="H3470" s="76"/>
      <c r="I3470" s="76"/>
      <c r="J3470" s="76"/>
      <c r="K3470" s="76"/>
      <c r="L3470" s="76"/>
      <c r="M3470" s="76"/>
      <c r="N3470" s="76"/>
      <c r="O3470" s="76"/>
      <c r="P3470" s="76"/>
      <c r="Q3470" s="76"/>
      <c r="V3470" s="76"/>
      <c r="W3470" s="76"/>
    </row>
    <row r="3471" spans="1:23" x14ac:dyDescent="0.25">
      <c r="A3471" s="76"/>
      <c r="B3471" s="76"/>
      <c r="C3471" s="76"/>
      <c r="D3471" s="76"/>
      <c r="E3471" s="76"/>
      <c r="F3471" s="76"/>
      <c r="G3471" s="76"/>
      <c r="H3471" s="76"/>
      <c r="I3471" s="76"/>
      <c r="J3471" s="76"/>
      <c r="K3471" s="76"/>
      <c r="L3471" s="76"/>
      <c r="M3471" s="76"/>
      <c r="N3471" s="76"/>
      <c r="O3471" s="76"/>
      <c r="P3471" s="76"/>
      <c r="Q3471" s="76"/>
      <c r="V3471" s="76"/>
      <c r="W3471" s="76"/>
    </row>
    <row r="3472" spans="1:23" x14ac:dyDescent="0.25">
      <c r="A3472" s="76"/>
      <c r="B3472" s="76"/>
      <c r="C3472" s="76"/>
      <c r="D3472" s="76"/>
      <c r="E3472" s="76"/>
      <c r="F3472" s="76"/>
      <c r="G3472" s="76"/>
      <c r="H3472" s="76"/>
      <c r="I3472" s="76"/>
      <c r="J3472" s="76"/>
      <c r="K3472" s="76"/>
      <c r="L3472" s="76"/>
      <c r="M3472" s="76"/>
      <c r="N3472" s="76"/>
      <c r="O3472" s="76"/>
      <c r="P3472" s="76"/>
      <c r="Q3472" s="76"/>
      <c r="V3472" s="76"/>
      <c r="W3472" s="76"/>
    </row>
    <row r="3473" spans="1:23" x14ac:dyDescent="0.25">
      <c r="A3473" s="76"/>
      <c r="B3473" s="76"/>
      <c r="C3473" s="76"/>
      <c r="D3473" s="76"/>
      <c r="E3473" s="76"/>
      <c r="F3473" s="76"/>
      <c r="G3473" s="76"/>
      <c r="H3473" s="76"/>
      <c r="I3473" s="76"/>
      <c r="J3473" s="76"/>
      <c r="K3473" s="76"/>
      <c r="L3473" s="76"/>
      <c r="M3473" s="76"/>
      <c r="N3473" s="76"/>
      <c r="O3473" s="76"/>
      <c r="P3473" s="76"/>
      <c r="Q3473" s="76"/>
      <c r="V3473" s="76"/>
      <c r="W3473" s="76"/>
    </row>
    <row r="3474" spans="1:23" x14ac:dyDescent="0.25">
      <c r="A3474" s="76"/>
      <c r="B3474" s="76"/>
      <c r="C3474" s="76"/>
      <c r="D3474" s="76"/>
      <c r="E3474" s="76"/>
      <c r="F3474" s="76"/>
      <c r="G3474" s="76"/>
      <c r="H3474" s="76"/>
      <c r="I3474" s="76"/>
      <c r="J3474" s="76"/>
      <c r="K3474" s="76"/>
      <c r="L3474" s="76"/>
      <c r="M3474" s="76"/>
      <c r="N3474" s="76"/>
      <c r="O3474" s="76"/>
      <c r="P3474" s="76"/>
      <c r="Q3474" s="76"/>
      <c r="V3474" s="76"/>
      <c r="W3474" s="76"/>
    </row>
    <row r="3475" spans="1:23" x14ac:dyDescent="0.25">
      <c r="A3475" s="76"/>
      <c r="B3475" s="76"/>
      <c r="C3475" s="76"/>
      <c r="D3475" s="76"/>
      <c r="E3475" s="76"/>
      <c r="F3475" s="76"/>
      <c r="G3475" s="76"/>
      <c r="H3475" s="76"/>
      <c r="I3475" s="76"/>
      <c r="J3475" s="76"/>
      <c r="K3475" s="76"/>
      <c r="L3475" s="76"/>
      <c r="M3475" s="76"/>
      <c r="N3475" s="76"/>
      <c r="O3475" s="76"/>
      <c r="P3475" s="76"/>
      <c r="Q3475" s="76"/>
      <c r="V3475" s="76"/>
      <c r="W3475" s="76"/>
    </row>
    <row r="3476" spans="1:23" x14ac:dyDescent="0.25">
      <c r="A3476" s="76"/>
      <c r="B3476" s="76"/>
      <c r="C3476" s="76"/>
      <c r="D3476" s="76"/>
      <c r="E3476" s="76"/>
      <c r="F3476" s="76"/>
      <c r="G3476" s="76"/>
      <c r="H3476" s="76"/>
      <c r="I3476" s="76"/>
      <c r="J3476" s="76"/>
      <c r="K3476" s="76"/>
      <c r="L3476" s="76"/>
      <c r="M3476" s="76"/>
      <c r="N3476" s="76"/>
      <c r="O3476" s="76"/>
      <c r="P3476" s="76"/>
      <c r="Q3476" s="76"/>
      <c r="V3476" s="76"/>
      <c r="W3476" s="76"/>
    </row>
    <row r="3477" spans="1:23" x14ac:dyDescent="0.25">
      <c r="A3477" s="76"/>
      <c r="B3477" s="76"/>
      <c r="C3477" s="76"/>
      <c r="D3477" s="76"/>
      <c r="E3477" s="76"/>
      <c r="F3477" s="76"/>
      <c r="G3477" s="76"/>
      <c r="H3477" s="76"/>
      <c r="I3477" s="76"/>
      <c r="J3477" s="76"/>
      <c r="K3477" s="76"/>
      <c r="L3477" s="76"/>
      <c r="M3477" s="76"/>
      <c r="N3477" s="76"/>
      <c r="O3477" s="76"/>
      <c r="P3477" s="76"/>
      <c r="Q3477" s="76"/>
      <c r="V3477" s="76"/>
      <c r="W3477" s="76"/>
    </row>
    <row r="3478" spans="1:23" x14ac:dyDescent="0.25">
      <c r="A3478" s="76"/>
      <c r="B3478" s="76"/>
      <c r="C3478" s="76"/>
      <c r="D3478" s="76"/>
      <c r="E3478" s="76"/>
      <c r="F3478" s="76"/>
      <c r="G3478" s="76"/>
      <c r="H3478" s="76"/>
      <c r="I3478" s="76"/>
      <c r="J3478" s="76"/>
      <c r="K3478" s="76"/>
      <c r="L3478" s="76"/>
      <c r="M3478" s="76"/>
      <c r="N3478" s="76"/>
      <c r="O3478" s="76"/>
      <c r="P3478" s="76"/>
      <c r="Q3478" s="76"/>
      <c r="V3478" s="76"/>
      <c r="W3478" s="76"/>
    </row>
    <row r="3479" spans="1:23" x14ac:dyDescent="0.25">
      <c r="A3479" s="76"/>
      <c r="B3479" s="76"/>
      <c r="C3479" s="76"/>
      <c r="D3479" s="76"/>
      <c r="E3479" s="76"/>
      <c r="F3479" s="76"/>
      <c r="G3479" s="76"/>
      <c r="H3479" s="76"/>
      <c r="I3479" s="76"/>
      <c r="J3479" s="76"/>
      <c r="K3479" s="76"/>
      <c r="L3479" s="76"/>
      <c r="M3479" s="76"/>
      <c r="N3479" s="76"/>
      <c r="O3479" s="76"/>
      <c r="P3479" s="76"/>
      <c r="Q3479" s="76"/>
      <c r="V3479" s="76"/>
      <c r="W3479" s="76"/>
    </row>
    <row r="3480" spans="1:23" x14ac:dyDescent="0.25">
      <c r="A3480" s="76"/>
      <c r="B3480" s="76"/>
      <c r="C3480" s="76"/>
      <c r="D3480" s="76"/>
      <c r="E3480" s="76"/>
      <c r="F3480" s="76"/>
      <c r="G3480" s="76"/>
      <c r="H3480" s="76"/>
      <c r="I3480" s="76"/>
      <c r="J3480" s="76"/>
      <c r="K3480" s="76"/>
      <c r="L3480" s="76"/>
      <c r="M3480" s="76"/>
      <c r="N3480" s="76"/>
      <c r="O3480" s="76"/>
      <c r="P3480" s="76"/>
      <c r="Q3480" s="76"/>
      <c r="V3480" s="76"/>
      <c r="W3480" s="76"/>
    </row>
    <row r="3481" spans="1:23" x14ac:dyDescent="0.25">
      <c r="A3481" s="76"/>
      <c r="B3481" s="76"/>
      <c r="C3481" s="76"/>
      <c r="D3481" s="76"/>
      <c r="E3481" s="76"/>
      <c r="F3481" s="76"/>
      <c r="G3481" s="76"/>
      <c r="H3481" s="76"/>
      <c r="I3481" s="76"/>
      <c r="J3481" s="76"/>
      <c r="K3481" s="76"/>
      <c r="L3481" s="76"/>
      <c r="M3481" s="76"/>
      <c r="N3481" s="76"/>
      <c r="O3481" s="76"/>
      <c r="P3481" s="76"/>
      <c r="Q3481" s="76"/>
      <c r="V3481" s="76"/>
      <c r="W3481" s="76"/>
    </row>
    <row r="3482" spans="1:23" x14ac:dyDescent="0.25">
      <c r="A3482" s="76"/>
      <c r="B3482" s="76"/>
      <c r="C3482" s="76"/>
      <c r="D3482" s="76"/>
      <c r="E3482" s="76"/>
      <c r="F3482" s="76"/>
      <c r="G3482" s="76"/>
      <c r="H3482" s="76"/>
      <c r="I3482" s="76"/>
      <c r="J3482" s="76"/>
      <c r="K3482" s="76"/>
      <c r="L3482" s="76"/>
      <c r="M3482" s="76"/>
      <c r="N3482" s="76"/>
      <c r="O3482" s="76"/>
      <c r="P3482" s="76"/>
      <c r="Q3482" s="76"/>
      <c r="V3482" s="76"/>
      <c r="W3482" s="76"/>
    </row>
    <row r="3483" spans="1:23" x14ac:dyDescent="0.25">
      <c r="A3483" s="76"/>
      <c r="B3483" s="76"/>
      <c r="C3483" s="76"/>
      <c r="D3483" s="76"/>
      <c r="E3483" s="76"/>
      <c r="F3483" s="76"/>
      <c r="G3483" s="76"/>
      <c r="H3483" s="76"/>
      <c r="I3483" s="76"/>
      <c r="J3483" s="76"/>
      <c r="K3483" s="76"/>
      <c r="L3483" s="76"/>
      <c r="M3483" s="76"/>
      <c r="N3483" s="76"/>
      <c r="O3483" s="76"/>
      <c r="P3483" s="76"/>
      <c r="Q3483" s="76"/>
      <c r="V3483" s="76"/>
      <c r="W3483" s="76"/>
    </row>
    <row r="3484" spans="1:23" x14ac:dyDescent="0.25">
      <c r="A3484" s="76"/>
      <c r="B3484" s="76"/>
      <c r="C3484" s="76"/>
      <c r="D3484" s="76"/>
      <c r="E3484" s="76"/>
      <c r="F3484" s="76"/>
      <c r="G3484" s="76"/>
      <c r="H3484" s="76"/>
      <c r="I3484" s="76"/>
      <c r="J3484" s="76"/>
      <c r="K3484" s="76"/>
      <c r="L3484" s="76"/>
      <c r="M3484" s="76"/>
      <c r="N3484" s="76"/>
      <c r="O3484" s="76"/>
      <c r="P3484" s="76"/>
      <c r="Q3484" s="76"/>
      <c r="V3484" s="76"/>
      <c r="W3484" s="76"/>
    </row>
    <row r="3485" spans="1:23" x14ac:dyDescent="0.25">
      <c r="A3485" s="76"/>
      <c r="B3485" s="76"/>
      <c r="C3485" s="76"/>
      <c r="D3485" s="76"/>
      <c r="E3485" s="76"/>
      <c r="F3485" s="76"/>
      <c r="G3485" s="76"/>
      <c r="H3485" s="76"/>
      <c r="I3485" s="76"/>
      <c r="J3485" s="76"/>
      <c r="K3485" s="76"/>
      <c r="L3485" s="76"/>
      <c r="M3485" s="76"/>
      <c r="N3485" s="76"/>
      <c r="O3485" s="76"/>
      <c r="P3485" s="76"/>
      <c r="Q3485" s="76"/>
      <c r="V3485" s="76"/>
      <c r="W3485" s="76"/>
    </row>
    <row r="3486" spans="1:23" x14ac:dyDescent="0.25">
      <c r="A3486" s="76"/>
      <c r="B3486" s="76"/>
      <c r="C3486" s="76"/>
      <c r="D3486" s="76"/>
      <c r="E3486" s="76"/>
      <c r="F3486" s="76"/>
      <c r="G3486" s="76"/>
      <c r="H3486" s="76"/>
      <c r="I3486" s="76"/>
      <c r="J3486" s="76"/>
      <c r="K3486" s="76"/>
      <c r="L3486" s="76"/>
      <c r="M3486" s="76"/>
      <c r="N3486" s="76"/>
      <c r="O3486" s="76"/>
      <c r="P3486" s="76"/>
      <c r="Q3486" s="76"/>
      <c r="V3486" s="76"/>
      <c r="W3486" s="76"/>
    </row>
    <row r="3487" spans="1:23" x14ac:dyDescent="0.25">
      <c r="A3487" s="76"/>
      <c r="B3487" s="76"/>
      <c r="C3487" s="76"/>
      <c r="D3487" s="76"/>
      <c r="E3487" s="76"/>
      <c r="F3487" s="76"/>
      <c r="G3487" s="76"/>
      <c r="H3487" s="76"/>
      <c r="I3487" s="76"/>
      <c r="J3487" s="76"/>
      <c r="K3487" s="76"/>
      <c r="L3487" s="76"/>
      <c r="M3487" s="76"/>
      <c r="N3487" s="76"/>
      <c r="O3487" s="76"/>
      <c r="P3487" s="76"/>
      <c r="Q3487" s="76"/>
      <c r="V3487" s="76"/>
      <c r="W3487" s="76"/>
    </row>
    <row r="3488" spans="1:23" x14ac:dyDescent="0.25">
      <c r="A3488" s="76"/>
      <c r="B3488" s="76"/>
      <c r="C3488" s="76"/>
      <c r="D3488" s="76"/>
      <c r="E3488" s="76"/>
      <c r="F3488" s="76"/>
      <c r="G3488" s="76"/>
      <c r="H3488" s="76"/>
      <c r="I3488" s="76"/>
      <c r="J3488" s="76"/>
      <c r="K3488" s="76"/>
      <c r="L3488" s="76"/>
      <c r="M3488" s="76"/>
      <c r="N3488" s="76"/>
      <c r="O3488" s="76"/>
      <c r="P3488" s="76"/>
      <c r="Q3488" s="76"/>
      <c r="V3488" s="76"/>
      <c r="W3488" s="76"/>
    </row>
    <row r="3489" spans="1:23" x14ac:dyDescent="0.25">
      <c r="A3489" s="76"/>
      <c r="B3489" s="76"/>
      <c r="C3489" s="76"/>
      <c r="D3489" s="76"/>
      <c r="E3489" s="76"/>
      <c r="F3489" s="76"/>
      <c r="G3489" s="76"/>
      <c r="H3489" s="76"/>
      <c r="I3489" s="76"/>
      <c r="J3489" s="76"/>
      <c r="K3489" s="76"/>
      <c r="L3489" s="76"/>
      <c r="M3489" s="76"/>
      <c r="N3489" s="76"/>
      <c r="O3489" s="76"/>
      <c r="P3489" s="76"/>
      <c r="Q3489" s="76"/>
      <c r="V3489" s="76"/>
      <c r="W3489" s="76"/>
    </row>
    <row r="3490" spans="1:23" x14ac:dyDescent="0.25">
      <c r="A3490" s="76"/>
      <c r="B3490" s="76"/>
      <c r="C3490" s="76"/>
      <c r="D3490" s="76"/>
      <c r="E3490" s="76"/>
      <c r="F3490" s="76"/>
      <c r="G3490" s="76"/>
      <c r="H3490" s="76"/>
      <c r="I3490" s="76"/>
      <c r="J3490" s="76"/>
      <c r="K3490" s="76"/>
      <c r="L3490" s="76"/>
      <c r="M3490" s="76"/>
      <c r="N3490" s="76"/>
      <c r="O3490" s="76"/>
      <c r="P3490" s="76"/>
      <c r="Q3490" s="76"/>
      <c r="V3490" s="76"/>
      <c r="W3490" s="76"/>
    </row>
    <row r="3491" spans="1:23" x14ac:dyDescent="0.25">
      <c r="A3491" s="76"/>
      <c r="B3491" s="76"/>
      <c r="C3491" s="76"/>
      <c r="D3491" s="76"/>
      <c r="E3491" s="76"/>
      <c r="F3491" s="76"/>
      <c r="G3491" s="76"/>
      <c r="H3491" s="76"/>
      <c r="I3491" s="76"/>
      <c r="J3491" s="76"/>
      <c r="K3491" s="76"/>
      <c r="L3491" s="76"/>
      <c r="M3491" s="76"/>
      <c r="N3491" s="76"/>
      <c r="O3491" s="76"/>
      <c r="P3491" s="76"/>
      <c r="Q3491" s="76"/>
      <c r="V3491" s="76"/>
      <c r="W3491" s="76"/>
    </row>
    <row r="3492" spans="1:23" x14ac:dyDescent="0.25">
      <c r="A3492" s="76"/>
      <c r="B3492" s="76"/>
      <c r="C3492" s="76"/>
      <c r="D3492" s="76"/>
      <c r="E3492" s="76"/>
      <c r="F3492" s="76"/>
      <c r="G3492" s="76"/>
      <c r="H3492" s="76"/>
      <c r="I3492" s="76"/>
      <c r="J3492" s="76"/>
      <c r="K3492" s="76"/>
      <c r="L3492" s="76"/>
      <c r="M3492" s="76"/>
      <c r="N3492" s="76"/>
      <c r="O3492" s="76"/>
      <c r="P3492" s="76"/>
      <c r="Q3492" s="76"/>
      <c r="V3492" s="76"/>
      <c r="W3492" s="76"/>
    </row>
    <row r="3493" spans="1:23" x14ac:dyDescent="0.25">
      <c r="A3493" s="76"/>
      <c r="B3493" s="76"/>
      <c r="C3493" s="76"/>
      <c r="D3493" s="76"/>
      <c r="E3493" s="76"/>
      <c r="F3493" s="76"/>
      <c r="G3493" s="76"/>
      <c r="H3493" s="76"/>
      <c r="I3493" s="76"/>
      <c r="J3493" s="76"/>
      <c r="K3493" s="76"/>
      <c r="L3493" s="76"/>
      <c r="M3493" s="76"/>
      <c r="N3493" s="76"/>
      <c r="O3493" s="76"/>
      <c r="P3493" s="76"/>
      <c r="Q3493" s="76"/>
      <c r="V3493" s="76"/>
      <c r="W3493" s="76"/>
    </row>
    <row r="3494" spans="1:23" x14ac:dyDescent="0.25">
      <c r="A3494" s="76"/>
      <c r="B3494" s="76"/>
      <c r="C3494" s="76"/>
      <c r="D3494" s="76"/>
      <c r="E3494" s="76"/>
      <c r="F3494" s="76"/>
      <c r="G3494" s="76"/>
      <c r="H3494" s="76"/>
      <c r="I3494" s="76"/>
      <c r="J3494" s="76"/>
      <c r="K3494" s="76"/>
      <c r="L3494" s="76"/>
      <c r="M3494" s="76"/>
      <c r="N3494" s="76"/>
      <c r="O3494" s="76"/>
      <c r="P3494" s="76"/>
      <c r="Q3494" s="76"/>
      <c r="V3494" s="76"/>
      <c r="W3494" s="76"/>
    </row>
    <row r="3495" spans="1:23" x14ac:dyDescent="0.25">
      <c r="A3495" s="76"/>
      <c r="B3495" s="76"/>
      <c r="C3495" s="76"/>
      <c r="D3495" s="76"/>
      <c r="E3495" s="76"/>
      <c r="F3495" s="76"/>
      <c r="G3495" s="76"/>
      <c r="H3495" s="76"/>
      <c r="I3495" s="76"/>
      <c r="J3495" s="76"/>
      <c r="K3495" s="76"/>
      <c r="L3495" s="76"/>
      <c r="M3495" s="76"/>
      <c r="N3495" s="76"/>
      <c r="O3495" s="76"/>
      <c r="P3495" s="76"/>
      <c r="Q3495" s="76"/>
      <c r="V3495" s="76"/>
      <c r="W3495" s="76"/>
    </row>
    <row r="3496" spans="1:23" x14ac:dyDescent="0.25">
      <c r="A3496" s="76"/>
      <c r="B3496" s="76"/>
      <c r="C3496" s="76"/>
      <c r="D3496" s="76"/>
      <c r="E3496" s="76"/>
      <c r="F3496" s="76"/>
      <c r="G3496" s="76"/>
      <c r="H3496" s="76"/>
      <c r="I3496" s="76"/>
      <c r="J3496" s="76"/>
      <c r="K3496" s="76"/>
      <c r="L3496" s="76"/>
      <c r="M3496" s="76"/>
      <c r="N3496" s="76"/>
      <c r="O3496" s="76"/>
      <c r="P3496" s="76"/>
      <c r="Q3496" s="76"/>
      <c r="V3496" s="76"/>
      <c r="W3496" s="76"/>
    </row>
    <row r="3497" spans="1:23" x14ac:dyDescent="0.25">
      <c r="A3497" s="76"/>
      <c r="B3497" s="76"/>
      <c r="C3497" s="76"/>
      <c r="D3497" s="76"/>
      <c r="E3497" s="76"/>
      <c r="F3497" s="76"/>
      <c r="G3497" s="76"/>
      <c r="H3497" s="76"/>
      <c r="I3497" s="76"/>
      <c r="J3497" s="76"/>
      <c r="K3497" s="76"/>
      <c r="L3497" s="76"/>
      <c r="M3497" s="76"/>
      <c r="N3497" s="76"/>
      <c r="O3497" s="76"/>
      <c r="P3497" s="76"/>
      <c r="Q3497" s="76"/>
      <c r="V3497" s="76"/>
      <c r="W3497" s="76"/>
    </row>
    <row r="3498" spans="1:23" x14ac:dyDescent="0.25">
      <c r="A3498" s="76"/>
      <c r="B3498" s="76"/>
      <c r="C3498" s="76"/>
      <c r="D3498" s="76"/>
      <c r="E3498" s="76"/>
      <c r="F3498" s="76"/>
      <c r="G3498" s="76"/>
      <c r="H3498" s="76"/>
      <c r="I3498" s="76"/>
      <c r="J3498" s="76"/>
      <c r="K3498" s="76"/>
      <c r="L3498" s="76"/>
      <c r="M3498" s="76"/>
      <c r="N3498" s="76"/>
      <c r="O3498" s="76"/>
      <c r="P3498" s="76"/>
      <c r="Q3498" s="76"/>
      <c r="V3498" s="76"/>
      <c r="W3498" s="76"/>
    </row>
    <row r="3499" spans="1:23" x14ac:dyDescent="0.25">
      <c r="A3499" s="76"/>
      <c r="B3499" s="76"/>
      <c r="C3499" s="76"/>
      <c r="D3499" s="76"/>
      <c r="E3499" s="76"/>
      <c r="F3499" s="76"/>
      <c r="G3499" s="76"/>
      <c r="H3499" s="76"/>
      <c r="I3499" s="76"/>
      <c r="J3499" s="76"/>
      <c r="K3499" s="76"/>
      <c r="L3499" s="76"/>
      <c r="M3499" s="76"/>
      <c r="N3499" s="76"/>
      <c r="O3499" s="76"/>
      <c r="P3499" s="76"/>
      <c r="Q3499" s="76"/>
      <c r="V3499" s="76"/>
      <c r="W3499" s="76"/>
    </row>
    <row r="3500" spans="1:23" x14ac:dyDescent="0.25">
      <c r="A3500" s="76"/>
      <c r="B3500" s="76"/>
      <c r="C3500" s="76"/>
      <c r="D3500" s="76"/>
      <c r="E3500" s="76"/>
      <c r="F3500" s="76"/>
      <c r="G3500" s="76"/>
      <c r="H3500" s="76"/>
      <c r="I3500" s="76"/>
      <c r="J3500" s="76"/>
      <c r="K3500" s="76"/>
      <c r="L3500" s="76"/>
      <c r="M3500" s="76"/>
      <c r="N3500" s="76"/>
      <c r="O3500" s="76"/>
      <c r="P3500" s="76"/>
      <c r="Q3500" s="76"/>
      <c r="V3500" s="76"/>
      <c r="W3500" s="76"/>
    </row>
    <row r="3501" spans="1:23" x14ac:dyDescent="0.25">
      <c r="A3501" s="76"/>
      <c r="B3501" s="76"/>
      <c r="C3501" s="76"/>
      <c r="D3501" s="76"/>
      <c r="E3501" s="76"/>
      <c r="F3501" s="76"/>
      <c r="G3501" s="76"/>
      <c r="H3501" s="76"/>
      <c r="I3501" s="76"/>
      <c r="J3501" s="76"/>
      <c r="K3501" s="76"/>
      <c r="L3501" s="76"/>
      <c r="M3501" s="76"/>
      <c r="N3501" s="76"/>
      <c r="O3501" s="76"/>
      <c r="P3501" s="76"/>
      <c r="Q3501" s="76"/>
      <c r="V3501" s="76"/>
      <c r="W3501" s="76"/>
    </row>
    <row r="3502" spans="1:23" x14ac:dyDescent="0.25">
      <c r="A3502" s="76"/>
      <c r="B3502" s="76"/>
      <c r="C3502" s="76"/>
      <c r="D3502" s="76"/>
      <c r="E3502" s="76"/>
      <c r="F3502" s="76"/>
      <c r="G3502" s="76"/>
      <c r="H3502" s="76"/>
      <c r="I3502" s="76"/>
      <c r="J3502" s="76"/>
      <c r="K3502" s="76"/>
      <c r="L3502" s="76"/>
      <c r="M3502" s="76"/>
      <c r="N3502" s="76"/>
      <c r="O3502" s="76"/>
      <c r="P3502" s="76"/>
      <c r="Q3502" s="76"/>
      <c r="V3502" s="76"/>
      <c r="W3502" s="76"/>
    </row>
    <row r="3503" spans="1:23" x14ac:dyDescent="0.25">
      <c r="A3503" s="76"/>
      <c r="B3503" s="76"/>
      <c r="C3503" s="76"/>
      <c r="D3503" s="76"/>
      <c r="E3503" s="76"/>
      <c r="F3503" s="76"/>
      <c r="G3503" s="76"/>
      <c r="H3503" s="76"/>
      <c r="I3503" s="76"/>
      <c r="J3503" s="76"/>
      <c r="K3503" s="76"/>
      <c r="L3503" s="76"/>
      <c r="M3503" s="76"/>
      <c r="N3503" s="76"/>
      <c r="O3503" s="76"/>
      <c r="P3503" s="76"/>
      <c r="Q3503" s="76"/>
      <c r="V3503" s="76"/>
      <c r="W3503" s="76"/>
    </row>
    <row r="3504" spans="1:23" x14ac:dyDescent="0.25">
      <c r="A3504" s="76"/>
      <c r="B3504" s="76"/>
      <c r="C3504" s="76"/>
      <c r="D3504" s="76"/>
      <c r="E3504" s="76"/>
      <c r="F3504" s="76"/>
      <c r="G3504" s="76"/>
      <c r="H3504" s="76"/>
      <c r="I3504" s="76"/>
      <c r="J3504" s="76"/>
      <c r="K3504" s="76"/>
      <c r="L3504" s="76"/>
      <c r="M3504" s="76"/>
      <c r="N3504" s="76"/>
      <c r="O3504" s="76"/>
      <c r="P3504" s="76"/>
      <c r="Q3504" s="76"/>
      <c r="V3504" s="76"/>
      <c r="W3504" s="76"/>
    </row>
    <row r="3505" spans="1:23" x14ac:dyDescent="0.25">
      <c r="A3505" s="76"/>
      <c r="B3505" s="76"/>
      <c r="C3505" s="76"/>
      <c r="D3505" s="76"/>
      <c r="E3505" s="76"/>
      <c r="F3505" s="76"/>
      <c r="G3505" s="76"/>
      <c r="H3505" s="76"/>
      <c r="I3505" s="76"/>
      <c r="J3505" s="76"/>
      <c r="K3505" s="76"/>
      <c r="L3505" s="76"/>
      <c r="M3505" s="76"/>
      <c r="N3505" s="76"/>
      <c r="O3505" s="76"/>
      <c r="P3505" s="76"/>
      <c r="Q3505" s="76"/>
      <c r="V3505" s="76"/>
      <c r="W3505" s="76"/>
    </row>
    <row r="3506" spans="1:23" x14ac:dyDescent="0.25">
      <c r="A3506" s="76"/>
      <c r="B3506" s="76"/>
      <c r="C3506" s="76"/>
      <c r="D3506" s="76"/>
      <c r="E3506" s="76"/>
      <c r="F3506" s="76"/>
      <c r="G3506" s="76"/>
      <c r="H3506" s="76"/>
      <c r="I3506" s="76"/>
      <c r="J3506" s="76"/>
      <c r="K3506" s="76"/>
      <c r="L3506" s="76"/>
      <c r="M3506" s="76"/>
      <c r="N3506" s="76"/>
      <c r="O3506" s="76"/>
      <c r="P3506" s="76"/>
      <c r="Q3506" s="76"/>
      <c r="V3506" s="76"/>
      <c r="W3506" s="76"/>
    </row>
    <row r="3507" spans="1:23" x14ac:dyDescent="0.25">
      <c r="A3507" s="76"/>
      <c r="B3507" s="76"/>
      <c r="C3507" s="76"/>
      <c r="D3507" s="76"/>
      <c r="E3507" s="76"/>
      <c r="F3507" s="76"/>
      <c r="G3507" s="76"/>
      <c r="H3507" s="76"/>
      <c r="I3507" s="76"/>
      <c r="J3507" s="76"/>
      <c r="K3507" s="76"/>
      <c r="L3507" s="76"/>
      <c r="M3507" s="76"/>
      <c r="N3507" s="76"/>
      <c r="O3507" s="76"/>
      <c r="P3507" s="76"/>
      <c r="Q3507" s="76"/>
      <c r="V3507" s="76"/>
      <c r="W3507" s="76"/>
    </row>
    <row r="3508" spans="1:23" x14ac:dyDescent="0.25">
      <c r="A3508" s="76"/>
      <c r="B3508" s="76"/>
      <c r="C3508" s="76"/>
      <c r="D3508" s="76"/>
      <c r="E3508" s="76"/>
      <c r="F3508" s="76"/>
      <c r="G3508" s="76"/>
      <c r="H3508" s="76"/>
      <c r="I3508" s="76"/>
      <c r="J3508" s="76"/>
      <c r="K3508" s="76"/>
      <c r="L3508" s="76"/>
      <c r="M3508" s="76"/>
      <c r="N3508" s="76"/>
      <c r="O3508" s="76"/>
      <c r="P3508" s="76"/>
      <c r="Q3508" s="76"/>
      <c r="V3508" s="76"/>
      <c r="W3508" s="76"/>
    </row>
    <row r="3509" spans="1:23" x14ac:dyDescent="0.25">
      <c r="A3509" s="76"/>
      <c r="B3509" s="76"/>
      <c r="C3509" s="76"/>
      <c r="D3509" s="76"/>
      <c r="E3509" s="76"/>
      <c r="F3509" s="76"/>
      <c r="G3509" s="76"/>
      <c r="H3509" s="76"/>
      <c r="I3509" s="76"/>
      <c r="J3509" s="76"/>
      <c r="K3509" s="76"/>
      <c r="L3509" s="76"/>
      <c r="M3509" s="76"/>
      <c r="N3509" s="76"/>
      <c r="O3509" s="76"/>
      <c r="P3509" s="76"/>
      <c r="Q3509" s="76"/>
      <c r="V3509" s="76"/>
      <c r="W3509" s="76"/>
    </row>
    <row r="3510" spans="1:23" x14ac:dyDescent="0.25">
      <c r="A3510" s="76"/>
      <c r="B3510" s="76"/>
      <c r="C3510" s="76"/>
      <c r="D3510" s="76"/>
      <c r="E3510" s="76"/>
      <c r="F3510" s="76"/>
      <c r="G3510" s="76"/>
      <c r="H3510" s="76"/>
      <c r="I3510" s="76"/>
      <c r="J3510" s="76"/>
      <c r="K3510" s="76"/>
      <c r="L3510" s="76"/>
      <c r="M3510" s="76"/>
      <c r="N3510" s="76"/>
      <c r="O3510" s="76"/>
      <c r="P3510" s="76"/>
      <c r="Q3510" s="76"/>
      <c r="V3510" s="76"/>
      <c r="W3510" s="76"/>
    </row>
    <row r="3511" spans="1:23" x14ac:dyDescent="0.25">
      <c r="A3511" s="76"/>
      <c r="B3511" s="76"/>
      <c r="C3511" s="76"/>
      <c r="D3511" s="76"/>
      <c r="E3511" s="76"/>
      <c r="F3511" s="76"/>
      <c r="G3511" s="76"/>
      <c r="H3511" s="76"/>
      <c r="I3511" s="76"/>
      <c r="J3511" s="76"/>
      <c r="K3511" s="76"/>
      <c r="L3511" s="76"/>
      <c r="M3511" s="76"/>
      <c r="N3511" s="76"/>
      <c r="O3511" s="76"/>
      <c r="P3511" s="76"/>
      <c r="Q3511" s="76"/>
      <c r="V3511" s="76"/>
      <c r="W3511" s="76"/>
    </row>
    <row r="3512" spans="1:23" x14ac:dyDescent="0.25">
      <c r="A3512" s="76"/>
      <c r="B3512" s="76"/>
      <c r="C3512" s="76"/>
      <c r="D3512" s="76"/>
      <c r="E3512" s="76"/>
      <c r="F3512" s="76"/>
      <c r="G3512" s="76"/>
      <c r="H3512" s="76"/>
      <c r="I3512" s="76"/>
      <c r="J3512" s="76"/>
      <c r="K3512" s="76"/>
      <c r="L3512" s="76"/>
      <c r="M3512" s="76"/>
      <c r="N3512" s="76"/>
      <c r="O3512" s="76"/>
      <c r="P3512" s="76"/>
      <c r="Q3512" s="76"/>
      <c r="V3512" s="76"/>
      <c r="W3512" s="76"/>
    </row>
    <row r="3513" spans="1:23" x14ac:dyDescent="0.25">
      <c r="A3513" s="76"/>
      <c r="B3513" s="76"/>
      <c r="C3513" s="76"/>
      <c r="D3513" s="76"/>
      <c r="E3513" s="76"/>
      <c r="F3513" s="76"/>
      <c r="G3513" s="76"/>
      <c r="H3513" s="76"/>
      <c r="I3513" s="76"/>
      <c r="J3513" s="76"/>
      <c r="K3513" s="76"/>
      <c r="L3513" s="76"/>
      <c r="M3513" s="76"/>
      <c r="N3513" s="76"/>
      <c r="O3513" s="76"/>
      <c r="P3513" s="76"/>
      <c r="Q3513" s="76"/>
      <c r="V3513" s="76"/>
      <c r="W3513" s="76"/>
    </row>
    <row r="3514" spans="1:23" x14ac:dyDescent="0.25">
      <c r="A3514" s="76"/>
      <c r="B3514" s="76"/>
      <c r="C3514" s="76"/>
      <c r="D3514" s="76"/>
      <c r="E3514" s="76"/>
      <c r="F3514" s="76"/>
      <c r="G3514" s="76"/>
      <c r="H3514" s="76"/>
      <c r="I3514" s="76"/>
      <c r="J3514" s="76"/>
      <c r="K3514" s="76"/>
      <c r="L3514" s="76"/>
      <c r="M3514" s="76"/>
      <c r="N3514" s="76"/>
      <c r="O3514" s="76"/>
      <c r="P3514" s="76"/>
      <c r="Q3514" s="76"/>
      <c r="V3514" s="76"/>
      <c r="W3514" s="76"/>
    </row>
    <row r="3515" spans="1:23" x14ac:dyDescent="0.25">
      <c r="A3515" s="76"/>
      <c r="B3515" s="76"/>
      <c r="C3515" s="76"/>
      <c r="D3515" s="76"/>
      <c r="E3515" s="76"/>
      <c r="F3515" s="76"/>
      <c r="G3515" s="76"/>
      <c r="H3515" s="76"/>
      <c r="I3515" s="76"/>
      <c r="J3515" s="76"/>
      <c r="K3515" s="76"/>
      <c r="L3515" s="76"/>
      <c r="M3515" s="76"/>
      <c r="N3515" s="76"/>
      <c r="O3515" s="76"/>
      <c r="P3515" s="76"/>
      <c r="Q3515" s="76"/>
      <c r="V3515" s="76"/>
      <c r="W3515" s="76"/>
    </row>
    <row r="3516" spans="1:23" x14ac:dyDescent="0.25">
      <c r="A3516" s="76"/>
      <c r="B3516" s="76"/>
      <c r="C3516" s="76"/>
      <c r="D3516" s="76"/>
      <c r="E3516" s="76"/>
      <c r="F3516" s="76"/>
      <c r="G3516" s="76"/>
      <c r="H3516" s="76"/>
      <c r="I3516" s="76"/>
      <c r="J3516" s="76"/>
      <c r="K3516" s="76"/>
      <c r="L3516" s="76"/>
      <c r="M3516" s="76"/>
      <c r="N3516" s="76"/>
      <c r="O3516" s="76"/>
      <c r="P3516" s="76"/>
      <c r="Q3516" s="76"/>
      <c r="V3516" s="76"/>
      <c r="W3516" s="76"/>
    </row>
    <row r="3517" spans="1:23" x14ac:dyDescent="0.25">
      <c r="A3517" s="76"/>
      <c r="B3517" s="76"/>
      <c r="C3517" s="76"/>
      <c r="D3517" s="76"/>
      <c r="E3517" s="76"/>
      <c r="F3517" s="76"/>
      <c r="G3517" s="76"/>
      <c r="H3517" s="76"/>
      <c r="I3517" s="76"/>
      <c r="J3517" s="76"/>
      <c r="K3517" s="76"/>
      <c r="L3517" s="76"/>
      <c r="M3517" s="76"/>
      <c r="N3517" s="76"/>
      <c r="O3517" s="76"/>
      <c r="P3517" s="76"/>
      <c r="Q3517" s="76"/>
      <c r="V3517" s="76"/>
      <c r="W3517" s="76"/>
    </row>
    <row r="3518" spans="1:23" x14ac:dyDescent="0.25">
      <c r="A3518" s="76"/>
      <c r="B3518" s="76"/>
      <c r="C3518" s="76"/>
      <c r="D3518" s="76"/>
      <c r="E3518" s="76"/>
      <c r="F3518" s="76"/>
      <c r="G3518" s="76"/>
      <c r="H3518" s="76"/>
      <c r="I3518" s="76"/>
      <c r="J3518" s="76"/>
      <c r="K3518" s="76"/>
      <c r="L3518" s="76"/>
      <c r="M3518" s="76"/>
      <c r="N3518" s="76"/>
      <c r="O3518" s="76"/>
      <c r="P3518" s="76"/>
      <c r="Q3518" s="76"/>
      <c r="V3518" s="76"/>
      <c r="W3518" s="76"/>
    </row>
    <row r="3519" spans="1:23" x14ac:dyDescent="0.25">
      <c r="A3519" s="76"/>
      <c r="B3519" s="76"/>
      <c r="C3519" s="76"/>
      <c r="D3519" s="76"/>
      <c r="E3519" s="76"/>
      <c r="F3519" s="76"/>
      <c r="G3519" s="76"/>
      <c r="H3519" s="76"/>
      <c r="I3519" s="76"/>
      <c r="J3519" s="76"/>
      <c r="K3519" s="76"/>
      <c r="L3519" s="76"/>
      <c r="M3519" s="76"/>
      <c r="N3519" s="76"/>
      <c r="O3519" s="76"/>
      <c r="P3519" s="76"/>
      <c r="Q3519" s="76"/>
      <c r="V3519" s="76"/>
      <c r="W3519" s="76"/>
    </row>
    <row r="3520" spans="1:23" x14ac:dyDescent="0.25">
      <c r="A3520" s="76"/>
      <c r="B3520" s="76"/>
      <c r="C3520" s="76"/>
      <c r="D3520" s="76"/>
      <c r="E3520" s="76"/>
      <c r="F3520" s="76"/>
      <c r="G3520" s="76"/>
      <c r="H3520" s="76"/>
      <c r="I3520" s="76"/>
      <c r="J3520" s="76"/>
      <c r="K3520" s="76"/>
      <c r="L3520" s="76"/>
      <c r="M3520" s="76"/>
      <c r="N3520" s="76"/>
      <c r="O3520" s="76"/>
      <c r="P3520" s="76"/>
      <c r="Q3520" s="76"/>
      <c r="V3520" s="76"/>
      <c r="W3520" s="76"/>
    </row>
    <row r="3521" spans="1:23" x14ac:dyDescent="0.25">
      <c r="A3521" s="76"/>
      <c r="B3521" s="76"/>
      <c r="C3521" s="76"/>
      <c r="D3521" s="76"/>
      <c r="E3521" s="76"/>
      <c r="F3521" s="76"/>
      <c r="G3521" s="76"/>
      <c r="H3521" s="76"/>
      <c r="I3521" s="76"/>
      <c r="J3521" s="76"/>
      <c r="K3521" s="76"/>
      <c r="L3521" s="76"/>
      <c r="M3521" s="76"/>
      <c r="N3521" s="76"/>
      <c r="O3521" s="76"/>
      <c r="P3521" s="76"/>
      <c r="Q3521" s="76"/>
      <c r="V3521" s="76"/>
      <c r="W3521" s="76"/>
    </row>
    <row r="3522" spans="1:23" x14ac:dyDescent="0.25">
      <c r="A3522" s="76"/>
      <c r="B3522" s="76"/>
      <c r="C3522" s="76"/>
      <c r="D3522" s="76"/>
      <c r="E3522" s="76"/>
      <c r="F3522" s="76"/>
      <c r="G3522" s="76"/>
      <c r="H3522" s="76"/>
      <c r="I3522" s="76"/>
      <c r="J3522" s="76"/>
      <c r="K3522" s="76"/>
      <c r="L3522" s="76"/>
      <c r="M3522" s="76"/>
      <c r="N3522" s="76"/>
      <c r="O3522" s="76"/>
      <c r="P3522" s="76"/>
      <c r="Q3522" s="76"/>
      <c r="V3522" s="76"/>
      <c r="W3522" s="76"/>
    </row>
    <row r="3523" spans="1:23" x14ac:dyDescent="0.25">
      <c r="A3523" s="76"/>
      <c r="B3523" s="76"/>
      <c r="C3523" s="76"/>
      <c r="D3523" s="76"/>
      <c r="E3523" s="76"/>
      <c r="F3523" s="76"/>
      <c r="G3523" s="76"/>
      <c r="H3523" s="76"/>
      <c r="I3523" s="76"/>
      <c r="J3523" s="76"/>
      <c r="K3523" s="76"/>
      <c r="L3523" s="76"/>
      <c r="M3523" s="76"/>
      <c r="N3523" s="76"/>
      <c r="O3523" s="76"/>
      <c r="P3523" s="76"/>
      <c r="Q3523" s="76"/>
      <c r="V3523" s="76"/>
      <c r="W3523" s="76"/>
    </row>
    <row r="3524" spans="1:23" x14ac:dyDescent="0.25">
      <c r="A3524" s="76"/>
      <c r="B3524" s="76"/>
      <c r="C3524" s="76"/>
      <c r="D3524" s="76"/>
      <c r="E3524" s="76"/>
      <c r="F3524" s="76"/>
      <c r="G3524" s="76"/>
      <c r="H3524" s="76"/>
      <c r="I3524" s="76"/>
      <c r="J3524" s="76"/>
      <c r="K3524" s="76"/>
      <c r="L3524" s="76"/>
      <c r="M3524" s="76"/>
      <c r="N3524" s="76"/>
      <c r="O3524" s="76"/>
      <c r="P3524" s="76"/>
      <c r="Q3524" s="76"/>
      <c r="V3524" s="76"/>
      <c r="W3524" s="76"/>
    </row>
    <row r="3525" spans="1:23" x14ac:dyDescent="0.25">
      <c r="A3525" s="76"/>
      <c r="B3525" s="76"/>
      <c r="C3525" s="76"/>
      <c r="D3525" s="76"/>
      <c r="E3525" s="76"/>
      <c r="F3525" s="76"/>
      <c r="G3525" s="76"/>
      <c r="H3525" s="76"/>
      <c r="I3525" s="76"/>
      <c r="J3525" s="76"/>
      <c r="K3525" s="76"/>
      <c r="L3525" s="76"/>
      <c r="M3525" s="76"/>
      <c r="N3525" s="76"/>
      <c r="O3525" s="76"/>
      <c r="P3525" s="76"/>
      <c r="Q3525" s="76"/>
      <c r="V3525" s="76"/>
      <c r="W3525" s="76"/>
    </row>
    <row r="3526" spans="1:23" x14ac:dyDescent="0.25">
      <c r="A3526" s="76"/>
      <c r="B3526" s="76"/>
      <c r="C3526" s="76"/>
      <c r="D3526" s="76"/>
      <c r="E3526" s="76"/>
      <c r="F3526" s="76"/>
      <c r="G3526" s="76"/>
      <c r="H3526" s="76"/>
      <c r="I3526" s="76"/>
      <c r="J3526" s="76"/>
      <c r="K3526" s="76"/>
      <c r="L3526" s="76"/>
      <c r="M3526" s="76"/>
      <c r="N3526" s="76"/>
      <c r="O3526" s="76"/>
      <c r="P3526" s="76"/>
      <c r="Q3526" s="76"/>
      <c r="V3526" s="76"/>
      <c r="W3526" s="76"/>
    </row>
    <row r="3527" spans="1:23" x14ac:dyDescent="0.25">
      <c r="A3527" s="76"/>
      <c r="B3527" s="76"/>
      <c r="C3527" s="76"/>
      <c r="D3527" s="76"/>
      <c r="E3527" s="76"/>
      <c r="F3527" s="76"/>
      <c r="G3527" s="76"/>
      <c r="H3527" s="76"/>
      <c r="I3527" s="76"/>
      <c r="J3527" s="76"/>
      <c r="K3527" s="76"/>
      <c r="L3527" s="76"/>
      <c r="M3527" s="76"/>
      <c r="N3527" s="76"/>
      <c r="O3527" s="76"/>
      <c r="P3527" s="76"/>
      <c r="Q3527" s="76"/>
      <c r="V3527" s="76"/>
      <c r="W3527" s="76"/>
    </row>
    <row r="3528" spans="1:23" x14ac:dyDescent="0.25">
      <c r="A3528" s="76"/>
      <c r="B3528" s="76"/>
      <c r="C3528" s="76"/>
      <c r="D3528" s="76"/>
      <c r="E3528" s="76"/>
      <c r="F3528" s="76"/>
      <c r="G3528" s="76"/>
      <c r="H3528" s="76"/>
      <c r="I3528" s="76"/>
      <c r="J3528" s="76"/>
      <c r="K3528" s="76"/>
      <c r="L3528" s="76"/>
      <c r="M3528" s="76"/>
      <c r="N3528" s="76"/>
      <c r="O3528" s="76"/>
      <c r="P3528" s="76"/>
      <c r="Q3528" s="76"/>
      <c r="V3528" s="76"/>
      <c r="W3528" s="76"/>
    </row>
    <row r="3529" spans="1:23" x14ac:dyDescent="0.25">
      <c r="A3529" s="76"/>
      <c r="B3529" s="76"/>
      <c r="C3529" s="76"/>
      <c r="D3529" s="76"/>
      <c r="E3529" s="76"/>
      <c r="F3529" s="76"/>
      <c r="G3529" s="76"/>
      <c r="H3529" s="76"/>
      <c r="I3529" s="76"/>
      <c r="J3529" s="76"/>
      <c r="K3529" s="76"/>
      <c r="L3529" s="76"/>
      <c r="M3529" s="76"/>
      <c r="N3529" s="76"/>
      <c r="O3529" s="76"/>
      <c r="P3529" s="76"/>
      <c r="Q3529" s="76"/>
      <c r="V3529" s="76"/>
      <c r="W3529" s="76"/>
    </row>
    <row r="3530" spans="1:23" x14ac:dyDescent="0.25">
      <c r="A3530" s="76"/>
      <c r="B3530" s="76"/>
      <c r="C3530" s="76"/>
      <c r="D3530" s="76"/>
      <c r="E3530" s="76"/>
      <c r="F3530" s="76"/>
      <c r="G3530" s="76"/>
      <c r="H3530" s="76"/>
      <c r="I3530" s="76"/>
      <c r="J3530" s="76"/>
      <c r="K3530" s="76"/>
      <c r="L3530" s="76"/>
      <c r="M3530" s="76"/>
      <c r="N3530" s="76"/>
      <c r="O3530" s="76"/>
      <c r="P3530" s="76"/>
      <c r="Q3530" s="76"/>
      <c r="V3530" s="76"/>
      <c r="W3530" s="76"/>
    </row>
    <row r="3531" spans="1:23" x14ac:dyDescent="0.25">
      <c r="A3531" s="76"/>
      <c r="B3531" s="76"/>
      <c r="C3531" s="76"/>
      <c r="D3531" s="76"/>
      <c r="E3531" s="76"/>
      <c r="F3531" s="76"/>
      <c r="G3531" s="76"/>
      <c r="H3531" s="76"/>
      <c r="I3531" s="76"/>
      <c r="J3531" s="76"/>
      <c r="K3531" s="76"/>
      <c r="L3531" s="76"/>
      <c r="M3531" s="76"/>
      <c r="N3531" s="76"/>
      <c r="O3531" s="76"/>
      <c r="P3531" s="76"/>
      <c r="Q3531" s="76"/>
      <c r="V3531" s="76"/>
      <c r="W3531" s="76"/>
    </row>
    <row r="3532" spans="1:23" x14ac:dyDescent="0.25">
      <c r="A3532" s="76"/>
      <c r="B3532" s="76"/>
      <c r="C3532" s="76"/>
      <c r="D3532" s="76"/>
      <c r="E3532" s="76"/>
      <c r="F3532" s="76"/>
      <c r="G3532" s="76"/>
      <c r="H3532" s="76"/>
      <c r="I3532" s="76"/>
      <c r="J3532" s="76"/>
      <c r="K3532" s="76"/>
      <c r="L3532" s="76"/>
      <c r="M3532" s="76"/>
      <c r="N3532" s="76"/>
      <c r="O3532" s="76"/>
      <c r="P3532" s="76"/>
      <c r="Q3532" s="76"/>
      <c r="V3532" s="76"/>
      <c r="W3532" s="76"/>
    </row>
    <row r="3533" spans="1:23" x14ac:dyDescent="0.25">
      <c r="A3533" s="76"/>
      <c r="B3533" s="76"/>
      <c r="C3533" s="76"/>
      <c r="D3533" s="76"/>
      <c r="E3533" s="76"/>
      <c r="F3533" s="76"/>
      <c r="G3533" s="76"/>
      <c r="H3533" s="76"/>
      <c r="I3533" s="76"/>
      <c r="J3533" s="76"/>
      <c r="K3533" s="76"/>
      <c r="L3533" s="76"/>
      <c r="M3533" s="76"/>
      <c r="N3533" s="76"/>
      <c r="O3533" s="76"/>
      <c r="P3533" s="76"/>
      <c r="Q3533" s="76"/>
      <c r="V3533" s="76"/>
      <c r="W3533" s="76"/>
    </row>
    <row r="3534" spans="1:23" x14ac:dyDescent="0.25">
      <c r="A3534" s="76"/>
      <c r="B3534" s="76"/>
      <c r="C3534" s="76"/>
      <c r="D3534" s="76"/>
      <c r="E3534" s="76"/>
      <c r="F3534" s="76"/>
      <c r="G3534" s="76"/>
      <c r="H3534" s="76"/>
      <c r="I3534" s="76"/>
      <c r="J3534" s="76"/>
      <c r="K3534" s="76"/>
      <c r="L3534" s="76"/>
      <c r="M3534" s="76"/>
      <c r="N3534" s="76"/>
      <c r="O3534" s="76"/>
      <c r="P3534" s="76"/>
      <c r="Q3534" s="76"/>
      <c r="V3534" s="76"/>
      <c r="W3534" s="76"/>
    </row>
    <row r="3535" spans="1:23" x14ac:dyDescent="0.25">
      <c r="A3535" s="76"/>
      <c r="B3535" s="76"/>
      <c r="C3535" s="76"/>
      <c r="D3535" s="76"/>
      <c r="E3535" s="76"/>
      <c r="F3535" s="76"/>
      <c r="G3535" s="76"/>
      <c r="H3535" s="76"/>
      <c r="I3535" s="76"/>
      <c r="J3535" s="76"/>
      <c r="K3535" s="76"/>
      <c r="L3535" s="76"/>
      <c r="M3535" s="76"/>
      <c r="N3535" s="76"/>
      <c r="O3535" s="76"/>
      <c r="P3535" s="76"/>
      <c r="Q3535" s="76"/>
      <c r="V3535" s="76"/>
      <c r="W3535" s="76"/>
    </row>
    <row r="3536" spans="1:23" x14ac:dyDescent="0.25">
      <c r="A3536" s="76"/>
      <c r="B3536" s="76"/>
      <c r="C3536" s="76"/>
      <c r="D3536" s="76"/>
      <c r="E3536" s="76"/>
      <c r="F3536" s="76"/>
      <c r="G3536" s="76"/>
      <c r="H3536" s="76"/>
      <c r="I3536" s="76"/>
      <c r="J3536" s="76"/>
      <c r="K3536" s="76"/>
      <c r="L3536" s="76"/>
      <c r="M3536" s="76"/>
      <c r="N3536" s="76"/>
      <c r="O3536" s="76"/>
      <c r="P3536" s="76"/>
      <c r="Q3536" s="76"/>
      <c r="V3536" s="76"/>
      <c r="W3536" s="76"/>
    </row>
    <row r="3537" spans="1:23" x14ac:dyDescent="0.25">
      <c r="A3537" s="76"/>
      <c r="B3537" s="76"/>
      <c r="C3537" s="76"/>
      <c r="D3537" s="76"/>
      <c r="E3537" s="76"/>
      <c r="F3537" s="76"/>
      <c r="G3537" s="76"/>
      <c r="H3537" s="76"/>
      <c r="I3537" s="76"/>
      <c r="J3537" s="76"/>
      <c r="K3537" s="76"/>
      <c r="L3537" s="76"/>
      <c r="M3537" s="76"/>
      <c r="N3537" s="76"/>
      <c r="O3537" s="76"/>
      <c r="P3537" s="76"/>
      <c r="Q3537" s="76"/>
      <c r="V3537" s="76"/>
      <c r="W3537" s="76"/>
    </row>
    <row r="3538" spans="1:23" x14ac:dyDescent="0.25">
      <c r="A3538" s="76"/>
      <c r="B3538" s="76"/>
      <c r="C3538" s="76"/>
      <c r="D3538" s="76"/>
      <c r="E3538" s="76"/>
      <c r="F3538" s="76"/>
      <c r="G3538" s="76"/>
      <c r="H3538" s="76"/>
      <c r="I3538" s="76"/>
      <c r="J3538" s="76"/>
      <c r="K3538" s="76"/>
      <c r="L3538" s="76"/>
      <c r="M3538" s="76"/>
      <c r="N3538" s="76"/>
      <c r="O3538" s="76"/>
      <c r="P3538" s="76"/>
      <c r="Q3538" s="76"/>
      <c r="V3538" s="76"/>
      <c r="W3538" s="76"/>
    </row>
    <row r="3539" spans="1:23" x14ac:dyDescent="0.25">
      <c r="A3539" s="76"/>
      <c r="B3539" s="76"/>
      <c r="C3539" s="76"/>
      <c r="D3539" s="76"/>
      <c r="E3539" s="76"/>
      <c r="F3539" s="76"/>
      <c r="G3539" s="76"/>
      <c r="H3539" s="76"/>
      <c r="I3539" s="76"/>
      <c r="J3539" s="76"/>
      <c r="K3539" s="76"/>
      <c r="L3539" s="76"/>
      <c r="M3539" s="76"/>
      <c r="N3539" s="76"/>
      <c r="O3539" s="76"/>
      <c r="P3539" s="76"/>
      <c r="Q3539" s="76"/>
      <c r="V3539" s="76"/>
      <c r="W3539" s="76"/>
    </row>
    <row r="3540" spans="1:23" x14ac:dyDescent="0.25">
      <c r="A3540" s="76"/>
      <c r="B3540" s="76"/>
      <c r="C3540" s="76"/>
      <c r="D3540" s="76"/>
      <c r="E3540" s="76"/>
      <c r="F3540" s="76"/>
      <c r="G3540" s="76"/>
      <c r="H3540" s="76"/>
      <c r="I3540" s="76"/>
      <c r="J3540" s="76"/>
      <c r="K3540" s="76"/>
      <c r="L3540" s="76"/>
      <c r="M3540" s="76"/>
      <c r="N3540" s="76"/>
      <c r="O3540" s="76"/>
      <c r="P3540" s="76"/>
      <c r="Q3540" s="76"/>
      <c r="V3540" s="76"/>
      <c r="W3540" s="76"/>
    </row>
    <row r="3541" spans="1:23" x14ac:dyDescent="0.25">
      <c r="A3541" s="76"/>
      <c r="B3541" s="76"/>
      <c r="C3541" s="76"/>
      <c r="D3541" s="76"/>
      <c r="E3541" s="76"/>
      <c r="F3541" s="76"/>
      <c r="G3541" s="76"/>
      <c r="H3541" s="76"/>
      <c r="I3541" s="76"/>
      <c r="J3541" s="76"/>
      <c r="K3541" s="76"/>
      <c r="L3541" s="76"/>
      <c r="M3541" s="76"/>
      <c r="N3541" s="76"/>
      <c r="O3541" s="76"/>
      <c r="P3541" s="76"/>
      <c r="Q3541" s="76"/>
      <c r="V3541" s="76"/>
      <c r="W3541" s="76"/>
    </row>
    <row r="3542" spans="1:23" x14ac:dyDescent="0.25">
      <c r="A3542" s="76"/>
      <c r="B3542" s="76"/>
      <c r="C3542" s="76"/>
      <c r="D3542" s="76"/>
      <c r="E3542" s="76"/>
      <c r="F3542" s="76"/>
      <c r="G3542" s="76"/>
      <c r="H3542" s="76"/>
      <c r="I3542" s="76"/>
      <c r="J3542" s="76"/>
      <c r="K3542" s="76"/>
      <c r="L3542" s="76"/>
      <c r="M3542" s="76"/>
      <c r="N3542" s="76"/>
      <c r="O3542" s="76"/>
      <c r="P3542" s="76"/>
      <c r="Q3542" s="76"/>
      <c r="V3542" s="76"/>
      <c r="W3542" s="76"/>
    </row>
    <row r="3543" spans="1:23" x14ac:dyDescent="0.25">
      <c r="A3543" s="76"/>
      <c r="B3543" s="76"/>
      <c r="C3543" s="76"/>
      <c r="D3543" s="76"/>
      <c r="E3543" s="76"/>
      <c r="F3543" s="76"/>
      <c r="G3543" s="76"/>
      <c r="H3543" s="76"/>
      <c r="I3543" s="76"/>
      <c r="J3543" s="76"/>
      <c r="K3543" s="76"/>
      <c r="L3543" s="76"/>
      <c r="M3543" s="76"/>
      <c r="N3543" s="76"/>
      <c r="O3543" s="76"/>
      <c r="P3543" s="76"/>
      <c r="Q3543" s="76"/>
      <c r="V3543" s="76"/>
      <c r="W3543" s="76"/>
    </row>
    <row r="3544" spans="1:23" x14ac:dyDescent="0.25">
      <c r="A3544" s="76"/>
      <c r="B3544" s="76"/>
      <c r="C3544" s="76"/>
      <c r="D3544" s="76"/>
      <c r="E3544" s="76"/>
      <c r="F3544" s="76"/>
      <c r="G3544" s="76"/>
      <c r="H3544" s="76"/>
      <c r="I3544" s="76"/>
      <c r="J3544" s="76"/>
      <c r="K3544" s="76"/>
      <c r="L3544" s="76"/>
      <c r="M3544" s="76"/>
      <c r="N3544" s="76"/>
      <c r="O3544" s="76"/>
      <c r="P3544" s="76"/>
      <c r="Q3544" s="76"/>
      <c r="V3544" s="76"/>
      <c r="W3544" s="76"/>
    </row>
    <row r="3545" spans="1:23" x14ac:dyDescent="0.25">
      <c r="A3545" s="76"/>
      <c r="B3545" s="76"/>
      <c r="C3545" s="76"/>
      <c r="D3545" s="76"/>
      <c r="E3545" s="76"/>
      <c r="F3545" s="76"/>
      <c r="G3545" s="76"/>
      <c r="H3545" s="76"/>
      <c r="I3545" s="76"/>
      <c r="J3545" s="76"/>
      <c r="K3545" s="76"/>
      <c r="L3545" s="76"/>
      <c r="M3545" s="76"/>
      <c r="N3545" s="76"/>
      <c r="O3545" s="76"/>
      <c r="P3545" s="76"/>
      <c r="Q3545" s="76"/>
      <c r="V3545" s="76"/>
      <c r="W3545" s="76"/>
    </row>
    <row r="3546" spans="1:23" x14ac:dyDescent="0.25">
      <c r="A3546" s="76"/>
      <c r="B3546" s="76"/>
      <c r="C3546" s="76"/>
      <c r="D3546" s="76"/>
      <c r="E3546" s="76"/>
      <c r="F3546" s="76"/>
      <c r="G3546" s="76"/>
      <c r="H3546" s="76"/>
      <c r="I3546" s="76"/>
      <c r="J3546" s="76"/>
      <c r="K3546" s="76"/>
      <c r="L3546" s="76"/>
      <c r="M3546" s="76"/>
      <c r="N3546" s="76"/>
      <c r="O3546" s="76"/>
      <c r="P3546" s="76"/>
      <c r="Q3546" s="76"/>
      <c r="V3546" s="76"/>
      <c r="W3546" s="76"/>
    </row>
    <row r="3547" spans="1:23" x14ac:dyDescent="0.25">
      <c r="A3547" s="76"/>
      <c r="B3547" s="76"/>
      <c r="C3547" s="76"/>
      <c r="D3547" s="76"/>
      <c r="E3547" s="76"/>
      <c r="F3547" s="76"/>
      <c r="G3547" s="76"/>
      <c r="H3547" s="76"/>
      <c r="I3547" s="76"/>
      <c r="J3547" s="76"/>
      <c r="K3547" s="76"/>
      <c r="L3547" s="76"/>
      <c r="M3547" s="76"/>
      <c r="N3547" s="76"/>
      <c r="O3547" s="76"/>
      <c r="P3547" s="76"/>
      <c r="Q3547" s="76"/>
      <c r="V3547" s="76"/>
      <c r="W3547" s="76"/>
    </row>
    <row r="3548" spans="1:23" x14ac:dyDescent="0.25">
      <c r="A3548" s="76"/>
      <c r="B3548" s="76"/>
      <c r="C3548" s="76"/>
      <c r="D3548" s="76"/>
      <c r="E3548" s="76"/>
      <c r="F3548" s="76"/>
      <c r="G3548" s="76"/>
      <c r="H3548" s="76"/>
      <c r="I3548" s="76"/>
      <c r="J3548" s="76"/>
      <c r="K3548" s="76"/>
      <c r="L3548" s="76"/>
      <c r="M3548" s="76"/>
      <c r="N3548" s="76"/>
      <c r="O3548" s="76"/>
      <c r="P3548" s="76"/>
      <c r="Q3548" s="76"/>
      <c r="V3548" s="76"/>
      <c r="W3548" s="76"/>
    </row>
    <row r="3549" spans="1:23" x14ac:dyDescent="0.25">
      <c r="A3549" s="76"/>
      <c r="B3549" s="76"/>
      <c r="C3549" s="76"/>
      <c r="D3549" s="76"/>
      <c r="E3549" s="76"/>
      <c r="F3549" s="76"/>
      <c r="G3549" s="76"/>
      <c r="H3549" s="76"/>
      <c r="I3549" s="76"/>
      <c r="J3549" s="76"/>
      <c r="K3549" s="76"/>
      <c r="L3549" s="76"/>
      <c r="M3549" s="76"/>
      <c r="N3549" s="76"/>
      <c r="O3549" s="76"/>
      <c r="P3549" s="76"/>
      <c r="Q3549" s="76"/>
      <c r="V3549" s="76"/>
      <c r="W3549" s="76"/>
    </row>
    <row r="3550" spans="1:23" x14ac:dyDescent="0.25">
      <c r="A3550" s="76"/>
      <c r="B3550" s="76"/>
      <c r="C3550" s="76"/>
      <c r="D3550" s="76"/>
      <c r="E3550" s="76"/>
      <c r="F3550" s="76"/>
      <c r="G3550" s="76"/>
      <c r="H3550" s="76"/>
      <c r="I3550" s="76"/>
      <c r="J3550" s="76"/>
      <c r="K3550" s="76"/>
      <c r="L3550" s="76"/>
      <c r="M3550" s="76"/>
      <c r="N3550" s="76"/>
      <c r="O3550" s="76"/>
      <c r="P3550" s="76"/>
      <c r="Q3550" s="76"/>
      <c r="V3550" s="76"/>
      <c r="W3550" s="76"/>
    </row>
    <row r="3551" spans="1:23" x14ac:dyDescent="0.25">
      <c r="A3551" s="76"/>
      <c r="B3551" s="76"/>
      <c r="C3551" s="76"/>
      <c r="D3551" s="76"/>
      <c r="E3551" s="76"/>
      <c r="F3551" s="76"/>
      <c r="G3551" s="76"/>
      <c r="H3551" s="76"/>
      <c r="I3551" s="76"/>
      <c r="J3551" s="76"/>
      <c r="K3551" s="76"/>
      <c r="L3551" s="76"/>
      <c r="M3551" s="76"/>
      <c r="N3551" s="76"/>
      <c r="O3551" s="76"/>
      <c r="P3551" s="76"/>
      <c r="Q3551" s="76"/>
      <c r="V3551" s="76"/>
      <c r="W3551" s="76"/>
    </row>
    <row r="3552" spans="1:23" x14ac:dyDescent="0.25">
      <c r="A3552" s="76"/>
      <c r="B3552" s="76"/>
      <c r="C3552" s="76"/>
      <c r="D3552" s="76"/>
      <c r="E3552" s="76"/>
      <c r="F3552" s="76"/>
      <c r="G3552" s="76"/>
      <c r="H3552" s="76"/>
      <c r="I3552" s="76"/>
      <c r="J3552" s="76"/>
      <c r="K3552" s="76"/>
      <c r="L3552" s="76"/>
      <c r="M3552" s="76"/>
      <c r="N3552" s="76"/>
      <c r="O3552" s="76"/>
      <c r="P3552" s="76"/>
      <c r="Q3552" s="76"/>
      <c r="V3552" s="76"/>
      <c r="W3552" s="76"/>
    </row>
    <row r="3553" spans="1:23" x14ac:dyDescent="0.25">
      <c r="A3553" s="76"/>
      <c r="B3553" s="76"/>
      <c r="C3553" s="76"/>
      <c r="D3553" s="76"/>
      <c r="E3553" s="76"/>
      <c r="F3553" s="76"/>
      <c r="G3553" s="76"/>
      <c r="H3553" s="76"/>
      <c r="I3553" s="76"/>
      <c r="J3553" s="76"/>
      <c r="K3553" s="76"/>
      <c r="L3553" s="76"/>
      <c r="M3553" s="76"/>
      <c r="N3553" s="76"/>
      <c r="O3553" s="76"/>
      <c r="P3553" s="76"/>
      <c r="Q3553" s="76"/>
      <c r="V3553" s="76"/>
      <c r="W3553" s="76"/>
    </row>
    <row r="3554" spans="1:23" x14ac:dyDescent="0.25">
      <c r="A3554" s="76"/>
      <c r="B3554" s="76"/>
      <c r="C3554" s="76"/>
      <c r="D3554" s="76"/>
      <c r="E3554" s="76"/>
      <c r="F3554" s="76"/>
      <c r="G3554" s="76"/>
      <c r="H3554" s="76"/>
      <c r="I3554" s="76"/>
      <c r="J3554" s="76"/>
      <c r="K3554" s="76"/>
      <c r="L3554" s="76"/>
      <c r="M3554" s="76"/>
      <c r="N3554" s="76"/>
      <c r="O3554" s="76"/>
      <c r="P3554" s="76"/>
      <c r="Q3554" s="76"/>
      <c r="V3554" s="76"/>
      <c r="W3554" s="76"/>
    </row>
    <row r="3555" spans="1:23" x14ac:dyDescent="0.25">
      <c r="A3555" s="76"/>
      <c r="B3555" s="76"/>
      <c r="C3555" s="76"/>
      <c r="D3555" s="76"/>
      <c r="E3555" s="76"/>
      <c r="F3555" s="76"/>
      <c r="G3555" s="76"/>
      <c r="H3555" s="76"/>
      <c r="I3555" s="76"/>
      <c r="J3555" s="76"/>
      <c r="K3555" s="76"/>
      <c r="L3555" s="76"/>
      <c r="M3555" s="76"/>
      <c r="N3555" s="76"/>
      <c r="O3555" s="76"/>
      <c r="P3555" s="76"/>
      <c r="Q3555" s="76"/>
      <c r="V3555" s="76"/>
      <c r="W3555" s="76"/>
    </row>
    <row r="3556" spans="1:23" x14ac:dyDescent="0.25">
      <c r="A3556" s="76"/>
      <c r="B3556" s="76"/>
      <c r="C3556" s="76"/>
      <c r="D3556" s="76"/>
      <c r="E3556" s="76"/>
      <c r="F3556" s="76"/>
      <c r="G3556" s="76"/>
      <c r="H3556" s="76"/>
      <c r="I3556" s="76"/>
      <c r="J3556" s="76"/>
      <c r="K3556" s="76"/>
      <c r="L3556" s="76"/>
      <c r="M3556" s="76"/>
      <c r="N3556" s="76"/>
      <c r="O3556" s="76"/>
      <c r="P3556" s="76"/>
      <c r="Q3556" s="76"/>
      <c r="V3556" s="76"/>
      <c r="W3556" s="76"/>
    </row>
    <row r="3557" spans="1:23" x14ac:dyDescent="0.25">
      <c r="A3557" s="76"/>
      <c r="B3557" s="76"/>
      <c r="C3557" s="76"/>
      <c r="D3557" s="76"/>
      <c r="E3557" s="76"/>
      <c r="F3557" s="76"/>
      <c r="G3557" s="76"/>
      <c r="H3557" s="76"/>
      <c r="I3557" s="76"/>
      <c r="J3557" s="76"/>
      <c r="K3557" s="76"/>
      <c r="L3557" s="76"/>
      <c r="M3557" s="76"/>
      <c r="N3557" s="76"/>
      <c r="O3557" s="76"/>
      <c r="P3557" s="76"/>
      <c r="Q3557" s="76"/>
      <c r="V3557" s="76"/>
      <c r="W3557" s="76"/>
    </row>
    <row r="3558" spans="1:23" x14ac:dyDescent="0.25">
      <c r="A3558" s="76"/>
      <c r="B3558" s="76"/>
      <c r="C3558" s="76"/>
      <c r="D3558" s="76"/>
      <c r="E3558" s="76"/>
      <c r="F3558" s="76"/>
      <c r="G3558" s="76"/>
      <c r="H3558" s="76"/>
      <c r="I3558" s="76"/>
      <c r="J3558" s="76"/>
      <c r="K3558" s="76"/>
      <c r="L3558" s="76"/>
      <c r="M3558" s="76"/>
      <c r="N3558" s="76"/>
      <c r="O3558" s="76"/>
      <c r="P3558" s="76"/>
      <c r="Q3558" s="76"/>
      <c r="V3558" s="76"/>
      <c r="W3558" s="76"/>
    </row>
    <row r="3559" spans="1:23" x14ac:dyDescent="0.25">
      <c r="A3559" s="76"/>
      <c r="B3559" s="76"/>
      <c r="C3559" s="76"/>
      <c r="D3559" s="76"/>
      <c r="E3559" s="76"/>
      <c r="F3559" s="76"/>
      <c r="G3559" s="76"/>
      <c r="H3559" s="76"/>
      <c r="I3559" s="76"/>
      <c r="J3559" s="76"/>
      <c r="K3559" s="76"/>
      <c r="L3559" s="76"/>
      <c r="M3559" s="76"/>
      <c r="N3559" s="76"/>
      <c r="O3559" s="76"/>
      <c r="P3559" s="76"/>
      <c r="Q3559" s="76"/>
      <c r="V3559" s="76"/>
      <c r="W3559" s="76"/>
    </row>
    <row r="3560" spans="1:23" x14ac:dyDescent="0.25">
      <c r="A3560" s="76"/>
      <c r="B3560" s="76"/>
      <c r="C3560" s="76"/>
      <c r="D3560" s="76"/>
      <c r="E3560" s="76"/>
      <c r="F3560" s="76"/>
      <c r="G3560" s="76"/>
      <c r="H3560" s="76"/>
      <c r="I3560" s="76"/>
      <c r="J3560" s="76"/>
      <c r="K3560" s="76"/>
      <c r="L3560" s="76"/>
      <c r="M3560" s="76"/>
      <c r="N3560" s="76"/>
      <c r="O3560" s="76"/>
      <c r="P3560" s="76"/>
      <c r="Q3560" s="76"/>
      <c r="V3560" s="76"/>
      <c r="W3560" s="76"/>
    </row>
    <row r="3561" spans="1:23" x14ac:dyDescent="0.25">
      <c r="A3561" s="76"/>
      <c r="B3561" s="76"/>
      <c r="C3561" s="76"/>
      <c r="D3561" s="76"/>
      <c r="E3561" s="76"/>
      <c r="F3561" s="76"/>
      <c r="G3561" s="76"/>
      <c r="H3561" s="76"/>
      <c r="I3561" s="76"/>
      <c r="J3561" s="76"/>
      <c r="K3561" s="76"/>
      <c r="L3561" s="76"/>
      <c r="M3561" s="76"/>
      <c r="N3561" s="76"/>
      <c r="O3561" s="76"/>
      <c r="P3561" s="76"/>
      <c r="Q3561" s="76"/>
      <c r="V3561" s="76"/>
      <c r="W3561" s="76"/>
    </row>
    <row r="3562" spans="1:23" x14ac:dyDescent="0.25">
      <c r="A3562" s="76"/>
      <c r="B3562" s="76"/>
      <c r="C3562" s="76"/>
      <c r="D3562" s="76"/>
      <c r="E3562" s="76"/>
      <c r="F3562" s="76"/>
      <c r="G3562" s="76"/>
      <c r="H3562" s="76"/>
      <c r="I3562" s="76"/>
      <c r="J3562" s="76"/>
      <c r="K3562" s="76"/>
      <c r="L3562" s="76"/>
      <c r="M3562" s="76"/>
      <c r="N3562" s="76"/>
      <c r="O3562" s="76"/>
      <c r="P3562" s="76"/>
      <c r="Q3562" s="76"/>
      <c r="V3562" s="76"/>
      <c r="W3562" s="76"/>
    </row>
    <row r="3563" spans="1:23" x14ac:dyDescent="0.25">
      <c r="A3563" s="76"/>
      <c r="B3563" s="76"/>
      <c r="C3563" s="76"/>
      <c r="D3563" s="76"/>
      <c r="E3563" s="76"/>
      <c r="F3563" s="76"/>
      <c r="G3563" s="76"/>
      <c r="H3563" s="76"/>
      <c r="I3563" s="76"/>
      <c r="J3563" s="76"/>
      <c r="K3563" s="76"/>
      <c r="L3563" s="76"/>
      <c r="M3563" s="76"/>
      <c r="N3563" s="76"/>
      <c r="O3563" s="76"/>
      <c r="P3563" s="76"/>
      <c r="Q3563" s="76"/>
      <c r="V3563" s="76"/>
      <c r="W3563" s="76"/>
    </row>
    <row r="3564" spans="1:23" x14ac:dyDescent="0.25">
      <c r="A3564" s="76"/>
      <c r="B3564" s="76"/>
      <c r="C3564" s="76"/>
      <c r="D3564" s="76"/>
      <c r="E3564" s="76"/>
      <c r="F3564" s="76"/>
      <c r="G3564" s="76"/>
      <c r="H3564" s="76"/>
      <c r="I3564" s="76"/>
      <c r="J3564" s="76"/>
      <c r="K3564" s="76"/>
      <c r="L3564" s="76"/>
      <c r="M3564" s="76"/>
      <c r="N3564" s="76"/>
      <c r="O3564" s="76"/>
      <c r="P3564" s="76"/>
      <c r="Q3564" s="76"/>
      <c r="V3564" s="76"/>
      <c r="W3564" s="76"/>
    </row>
    <row r="3565" spans="1:23" x14ac:dyDescent="0.25">
      <c r="A3565" s="76"/>
      <c r="B3565" s="76"/>
      <c r="C3565" s="76"/>
      <c r="D3565" s="76"/>
      <c r="E3565" s="76"/>
      <c r="F3565" s="76"/>
      <c r="G3565" s="76"/>
      <c r="H3565" s="76"/>
      <c r="I3565" s="76"/>
      <c r="J3565" s="76"/>
      <c r="K3565" s="76"/>
      <c r="L3565" s="76"/>
      <c r="M3565" s="76"/>
      <c r="N3565" s="76"/>
      <c r="O3565" s="76"/>
      <c r="P3565" s="76"/>
      <c r="Q3565" s="76"/>
      <c r="V3565" s="76"/>
      <c r="W3565" s="76"/>
    </row>
    <row r="3566" spans="1:23" x14ac:dyDescent="0.25">
      <c r="A3566" s="76"/>
      <c r="B3566" s="76"/>
      <c r="C3566" s="76"/>
      <c r="D3566" s="76"/>
      <c r="E3566" s="76"/>
      <c r="F3566" s="76"/>
      <c r="G3566" s="76"/>
      <c r="H3566" s="76"/>
      <c r="I3566" s="76"/>
      <c r="J3566" s="76"/>
      <c r="K3566" s="76"/>
      <c r="L3566" s="76"/>
      <c r="M3566" s="76"/>
      <c r="N3566" s="76"/>
      <c r="O3566" s="76"/>
      <c r="P3566" s="76"/>
      <c r="Q3566" s="76"/>
      <c r="V3566" s="76"/>
      <c r="W3566" s="76"/>
    </row>
    <row r="3567" spans="1:23" x14ac:dyDescent="0.25">
      <c r="A3567" s="76"/>
      <c r="B3567" s="76"/>
      <c r="C3567" s="76"/>
      <c r="D3567" s="76"/>
      <c r="E3567" s="76"/>
      <c r="F3567" s="76"/>
      <c r="G3567" s="76"/>
      <c r="H3567" s="76"/>
      <c r="I3567" s="76"/>
      <c r="J3567" s="76"/>
      <c r="K3567" s="76"/>
      <c r="L3567" s="76"/>
      <c r="M3567" s="76"/>
      <c r="N3567" s="76"/>
      <c r="O3567" s="76"/>
      <c r="P3567" s="76"/>
      <c r="Q3567" s="76"/>
      <c r="V3567" s="76"/>
      <c r="W3567" s="76"/>
    </row>
    <row r="3568" spans="1:23" x14ac:dyDescent="0.25">
      <c r="A3568" s="76"/>
      <c r="B3568" s="76"/>
      <c r="C3568" s="76"/>
      <c r="D3568" s="76"/>
      <c r="E3568" s="76"/>
      <c r="F3568" s="76"/>
      <c r="G3568" s="76"/>
      <c r="H3568" s="76"/>
      <c r="I3568" s="76"/>
      <c r="J3568" s="76"/>
      <c r="K3568" s="76"/>
      <c r="L3568" s="76"/>
      <c r="M3568" s="76"/>
      <c r="N3568" s="76"/>
      <c r="O3568" s="76"/>
      <c r="P3568" s="76"/>
      <c r="Q3568" s="76"/>
      <c r="V3568" s="76"/>
      <c r="W3568" s="76"/>
    </row>
    <row r="3569" spans="1:23" x14ac:dyDescent="0.25">
      <c r="A3569" s="76"/>
      <c r="B3569" s="76"/>
      <c r="C3569" s="76"/>
      <c r="D3569" s="76"/>
      <c r="E3569" s="76"/>
      <c r="F3569" s="76"/>
      <c r="G3569" s="76"/>
      <c r="H3569" s="76"/>
      <c r="I3569" s="76"/>
      <c r="J3569" s="76"/>
      <c r="K3569" s="76"/>
      <c r="L3569" s="76"/>
      <c r="M3569" s="76"/>
      <c r="N3569" s="76"/>
      <c r="O3569" s="76"/>
      <c r="P3569" s="76"/>
      <c r="Q3569" s="76"/>
      <c r="V3569" s="76"/>
      <c r="W3569" s="76"/>
    </row>
    <row r="3570" spans="1:23" x14ac:dyDescent="0.25">
      <c r="A3570" s="76"/>
      <c r="B3570" s="76"/>
      <c r="C3570" s="76"/>
      <c r="D3570" s="76"/>
      <c r="E3570" s="76"/>
      <c r="F3570" s="76"/>
      <c r="G3570" s="76"/>
      <c r="H3570" s="76"/>
      <c r="I3570" s="76"/>
      <c r="J3570" s="76"/>
      <c r="K3570" s="76"/>
      <c r="L3570" s="76"/>
      <c r="M3570" s="76"/>
      <c r="N3570" s="76"/>
      <c r="O3570" s="76"/>
      <c r="P3570" s="76"/>
      <c r="Q3570" s="76"/>
      <c r="V3570" s="76"/>
      <c r="W3570" s="76"/>
    </row>
    <row r="3571" spans="1:23" x14ac:dyDescent="0.25">
      <c r="A3571" s="76"/>
      <c r="B3571" s="76"/>
      <c r="C3571" s="76"/>
      <c r="D3571" s="76"/>
      <c r="E3571" s="76"/>
      <c r="F3571" s="76"/>
      <c r="G3571" s="76"/>
      <c r="H3571" s="76"/>
      <c r="I3571" s="76"/>
      <c r="J3571" s="76"/>
      <c r="K3571" s="76"/>
      <c r="L3571" s="76"/>
      <c r="M3571" s="76"/>
      <c r="N3571" s="76"/>
      <c r="O3571" s="76"/>
      <c r="P3571" s="76"/>
      <c r="Q3571" s="76"/>
      <c r="V3571" s="76"/>
      <c r="W3571" s="76"/>
    </row>
    <row r="3572" spans="1:23" x14ac:dyDescent="0.25">
      <c r="A3572" s="76"/>
      <c r="B3572" s="76"/>
      <c r="C3572" s="76"/>
      <c r="D3572" s="76"/>
      <c r="E3572" s="76"/>
      <c r="F3572" s="76"/>
      <c r="G3572" s="76"/>
      <c r="H3572" s="76"/>
      <c r="I3572" s="76"/>
      <c r="J3572" s="76"/>
      <c r="K3572" s="76"/>
      <c r="L3572" s="76"/>
      <c r="M3572" s="76"/>
      <c r="N3572" s="76"/>
      <c r="O3572" s="76"/>
      <c r="P3572" s="76"/>
      <c r="Q3572" s="76"/>
      <c r="V3572" s="76"/>
      <c r="W3572" s="76"/>
    </row>
    <row r="3573" spans="1:23" x14ac:dyDescent="0.25">
      <c r="A3573" s="76"/>
      <c r="B3573" s="76"/>
      <c r="C3573" s="76"/>
      <c r="D3573" s="76"/>
      <c r="E3573" s="76"/>
      <c r="F3573" s="76"/>
      <c r="G3573" s="76"/>
      <c r="H3573" s="76"/>
      <c r="I3573" s="76"/>
      <c r="J3573" s="76"/>
      <c r="K3573" s="76"/>
      <c r="L3573" s="76"/>
      <c r="M3573" s="76"/>
      <c r="N3573" s="76"/>
      <c r="O3573" s="76"/>
      <c r="P3573" s="76"/>
      <c r="Q3573" s="76"/>
      <c r="V3573" s="76"/>
      <c r="W3573" s="76"/>
    </row>
    <row r="3574" spans="1:23" x14ac:dyDescent="0.25">
      <c r="A3574" s="76"/>
      <c r="B3574" s="76"/>
      <c r="C3574" s="76"/>
      <c r="D3574" s="76"/>
      <c r="E3574" s="76"/>
      <c r="F3574" s="76"/>
      <c r="G3574" s="76"/>
      <c r="H3574" s="76"/>
      <c r="I3574" s="76"/>
      <c r="J3574" s="76"/>
      <c r="K3574" s="76"/>
      <c r="L3574" s="76"/>
      <c r="M3574" s="76"/>
      <c r="N3574" s="76"/>
      <c r="O3574" s="76"/>
      <c r="P3574" s="76"/>
      <c r="Q3574" s="76"/>
      <c r="V3574" s="76"/>
      <c r="W3574" s="76"/>
    </row>
    <row r="3575" spans="1:23" x14ac:dyDescent="0.25">
      <c r="A3575" s="76"/>
      <c r="B3575" s="76"/>
      <c r="C3575" s="76"/>
      <c r="D3575" s="76"/>
      <c r="E3575" s="76"/>
      <c r="F3575" s="76"/>
      <c r="G3575" s="76"/>
      <c r="H3575" s="76"/>
      <c r="I3575" s="76"/>
      <c r="J3575" s="76"/>
      <c r="K3575" s="76"/>
      <c r="L3575" s="76"/>
      <c r="M3575" s="76"/>
      <c r="N3575" s="76"/>
      <c r="O3575" s="76"/>
      <c r="P3575" s="76"/>
      <c r="Q3575" s="76"/>
      <c r="V3575" s="76"/>
      <c r="W3575" s="76"/>
    </row>
    <row r="3576" spans="1:23" x14ac:dyDescent="0.25">
      <c r="A3576" s="76"/>
      <c r="B3576" s="76"/>
      <c r="C3576" s="76"/>
      <c r="D3576" s="76"/>
      <c r="E3576" s="76"/>
      <c r="F3576" s="76"/>
      <c r="G3576" s="76"/>
      <c r="H3576" s="76"/>
      <c r="I3576" s="76"/>
      <c r="J3576" s="76"/>
      <c r="K3576" s="76"/>
      <c r="L3576" s="76"/>
      <c r="M3576" s="76"/>
      <c r="N3576" s="76"/>
      <c r="O3576" s="76"/>
      <c r="P3576" s="76"/>
      <c r="Q3576" s="76"/>
      <c r="V3576" s="76"/>
      <c r="W3576" s="76"/>
    </row>
    <row r="3577" spans="1:23" x14ac:dyDescent="0.25">
      <c r="A3577" s="76"/>
      <c r="B3577" s="76"/>
      <c r="C3577" s="76"/>
      <c r="D3577" s="76"/>
      <c r="E3577" s="76"/>
      <c r="F3577" s="76"/>
      <c r="G3577" s="76"/>
      <c r="H3577" s="76"/>
      <c r="I3577" s="76"/>
      <c r="J3577" s="76"/>
      <c r="K3577" s="76"/>
      <c r="L3577" s="76"/>
      <c r="M3577" s="76"/>
      <c r="N3577" s="76"/>
      <c r="O3577" s="76"/>
      <c r="P3577" s="76"/>
      <c r="Q3577" s="76"/>
      <c r="V3577" s="76"/>
      <c r="W3577" s="76"/>
    </row>
    <row r="3578" spans="1:23" x14ac:dyDescent="0.25">
      <c r="A3578" s="76"/>
      <c r="B3578" s="76"/>
      <c r="C3578" s="76"/>
      <c r="D3578" s="76"/>
      <c r="E3578" s="76"/>
      <c r="F3578" s="76"/>
      <c r="G3578" s="76"/>
      <c r="H3578" s="76"/>
      <c r="I3578" s="76"/>
      <c r="J3578" s="76"/>
      <c r="K3578" s="76"/>
      <c r="L3578" s="76"/>
      <c r="M3578" s="76"/>
      <c r="N3578" s="76"/>
      <c r="O3578" s="76"/>
      <c r="P3578" s="76"/>
      <c r="Q3578" s="76"/>
      <c r="V3578" s="76"/>
      <c r="W3578" s="76"/>
    </row>
    <row r="3579" spans="1:23" x14ac:dyDescent="0.25">
      <c r="A3579" s="76"/>
      <c r="B3579" s="76"/>
      <c r="C3579" s="76"/>
      <c r="D3579" s="76"/>
      <c r="E3579" s="76"/>
      <c r="F3579" s="76"/>
      <c r="G3579" s="76"/>
      <c r="H3579" s="76"/>
      <c r="I3579" s="76"/>
      <c r="J3579" s="76"/>
      <c r="K3579" s="76"/>
      <c r="L3579" s="76"/>
      <c r="M3579" s="76"/>
      <c r="N3579" s="76"/>
      <c r="O3579" s="76"/>
      <c r="P3579" s="76"/>
      <c r="Q3579" s="76"/>
      <c r="V3579" s="76"/>
      <c r="W3579" s="76"/>
    </row>
    <row r="3580" spans="1:23" x14ac:dyDescent="0.25">
      <c r="A3580" s="76"/>
      <c r="B3580" s="76"/>
      <c r="C3580" s="76"/>
      <c r="D3580" s="76"/>
      <c r="E3580" s="76"/>
      <c r="F3580" s="76"/>
      <c r="G3580" s="76"/>
      <c r="H3580" s="76"/>
      <c r="I3580" s="76"/>
      <c r="J3580" s="76"/>
      <c r="K3580" s="76"/>
      <c r="L3580" s="76"/>
      <c r="M3580" s="76"/>
      <c r="N3580" s="76"/>
      <c r="O3580" s="76"/>
      <c r="P3580" s="76"/>
      <c r="Q3580" s="76"/>
      <c r="V3580" s="76"/>
      <c r="W3580" s="76"/>
    </row>
    <row r="3581" spans="1:23" x14ac:dyDescent="0.25">
      <c r="A3581" s="76"/>
      <c r="B3581" s="76"/>
      <c r="C3581" s="76"/>
      <c r="D3581" s="76"/>
      <c r="E3581" s="76"/>
      <c r="F3581" s="76"/>
      <c r="G3581" s="76"/>
      <c r="H3581" s="76"/>
      <c r="I3581" s="76"/>
      <c r="J3581" s="76"/>
      <c r="K3581" s="76"/>
      <c r="L3581" s="76"/>
      <c r="M3581" s="76"/>
      <c r="N3581" s="76"/>
      <c r="O3581" s="76"/>
      <c r="P3581" s="76"/>
      <c r="Q3581" s="76"/>
      <c r="V3581" s="76"/>
      <c r="W3581" s="76"/>
    </row>
    <row r="3582" spans="1:23" x14ac:dyDescent="0.25">
      <c r="A3582" s="76"/>
      <c r="B3582" s="76"/>
      <c r="C3582" s="76"/>
      <c r="D3582" s="76"/>
      <c r="E3582" s="76"/>
      <c r="F3582" s="76"/>
      <c r="G3582" s="76"/>
      <c r="H3582" s="76"/>
      <c r="I3582" s="76"/>
      <c r="J3582" s="76"/>
      <c r="K3582" s="76"/>
      <c r="L3582" s="76"/>
      <c r="M3582" s="76"/>
      <c r="N3582" s="76"/>
      <c r="O3582" s="76"/>
      <c r="P3582" s="76"/>
      <c r="Q3582" s="76"/>
      <c r="V3582" s="76"/>
      <c r="W3582" s="76"/>
    </row>
    <row r="3583" spans="1:23" x14ac:dyDescent="0.25">
      <c r="A3583" s="76"/>
      <c r="B3583" s="76"/>
      <c r="C3583" s="76"/>
      <c r="D3583" s="76"/>
      <c r="E3583" s="76"/>
      <c r="F3583" s="76"/>
      <c r="G3583" s="76"/>
      <c r="H3583" s="76"/>
      <c r="I3583" s="76"/>
      <c r="J3583" s="76"/>
      <c r="K3583" s="76"/>
      <c r="L3583" s="76"/>
      <c r="M3583" s="76"/>
      <c r="N3583" s="76"/>
      <c r="O3583" s="76"/>
      <c r="P3583" s="76"/>
      <c r="Q3583" s="76"/>
      <c r="V3583" s="76"/>
      <c r="W3583" s="76"/>
    </row>
    <row r="3584" spans="1:23" x14ac:dyDescent="0.25">
      <c r="A3584" s="76"/>
      <c r="B3584" s="76"/>
      <c r="C3584" s="76"/>
      <c r="D3584" s="76"/>
      <c r="E3584" s="76"/>
      <c r="F3584" s="76"/>
      <c r="G3584" s="76"/>
      <c r="H3584" s="76"/>
      <c r="I3584" s="76"/>
      <c r="J3584" s="76"/>
      <c r="K3584" s="76"/>
      <c r="L3584" s="76"/>
      <c r="M3584" s="76"/>
      <c r="N3584" s="76"/>
      <c r="O3584" s="76"/>
      <c r="P3584" s="76"/>
      <c r="Q3584" s="76"/>
      <c r="V3584" s="76"/>
      <c r="W3584" s="76"/>
    </row>
    <row r="3585" spans="1:23" x14ac:dyDescent="0.25">
      <c r="A3585" s="76"/>
      <c r="B3585" s="76"/>
      <c r="C3585" s="76"/>
      <c r="D3585" s="76"/>
      <c r="E3585" s="76"/>
      <c r="F3585" s="76"/>
      <c r="G3585" s="76"/>
      <c r="H3585" s="76"/>
      <c r="I3585" s="76"/>
      <c r="J3585" s="76"/>
      <c r="K3585" s="76"/>
      <c r="L3585" s="76"/>
      <c r="M3585" s="76"/>
      <c r="N3585" s="76"/>
      <c r="O3585" s="76"/>
      <c r="P3585" s="76"/>
      <c r="Q3585" s="76"/>
      <c r="V3585" s="76"/>
      <c r="W3585" s="76"/>
    </row>
    <row r="3586" spans="1:23" x14ac:dyDescent="0.25">
      <c r="A3586" s="76"/>
      <c r="B3586" s="76"/>
      <c r="C3586" s="76"/>
      <c r="D3586" s="76"/>
      <c r="E3586" s="76"/>
      <c r="F3586" s="76"/>
      <c r="G3586" s="76"/>
      <c r="H3586" s="76"/>
      <c r="I3586" s="76"/>
      <c r="J3586" s="76"/>
      <c r="K3586" s="76"/>
      <c r="L3586" s="76"/>
      <c r="M3586" s="76"/>
      <c r="N3586" s="76"/>
      <c r="O3586" s="76"/>
      <c r="P3586" s="76"/>
      <c r="Q3586" s="76"/>
      <c r="V3586" s="76"/>
      <c r="W3586" s="76"/>
    </row>
    <row r="3587" spans="1:23" x14ac:dyDescent="0.25">
      <c r="A3587" s="76"/>
      <c r="B3587" s="76"/>
      <c r="C3587" s="76"/>
      <c r="D3587" s="76"/>
      <c r="E3587" s="76"/>
      <c r="F3587" s="76"/>
      <c r="G3587" s="76"/>
      <c r="H3587" s="76"/>
      <c r="I3587" s="76"/>
      <c r="J3587" s="76"/>
      <c r="K3587" s="76"/>
      <c r="L3587" s="76"/>
      <c r="M3587" s="76"/>
      <c r="N3587" s="76"/>
      <c r="O3587" s="76"/>
      <c r="P3587" s="76"/>
      <c r="Q3587" s="76"/>
      <c r="V3587" s="76"/>
      <c r="W3587" s="76"/>
    </row>
    <row r="3588" spans="1:23" x14ac:dyDescent="0.25">
      <c r="A3588" s="76"/>
      <c r="B3588" s="76"/>
      <c r="C3588" s="76"/>
      <c r="D3588" s="76"/>
      <c r="E3588" s="76"/>
      <c r="F3588" s="76"/>
      <c r="G3588" s="76"/>
      <c r="H3588" s="76"/>
      <c r="I3588" s="76"/>
      <c r="J3588" s="76"/>
      <c r="K3588" s="76"/>
      <c r="L3588" s="76"/>
      <c r="M3588" s="76"/>
      <c r="N3588" s="76"/>
      <c r="O3588" s="76"/>
      <c r="P3588" s="76"/>
      <c r="Q3588" s="76"/>
      <c r="V3588" s="76"/>
      <c r="W3588" s="76"/>
    </row>
    <row r="3589" spans="1:23" x14ac:dyDescent="0.25">
      <c r="A3589" s="76"/>
      <c r="B3589" s="76"/>
      <c r="C3589" s="76"/>
      <c r="D3589" s="76"/>
      <c r="E3589" s="76"/>
      <c r="F3589" s="76"/>
      <c r="G3589" s="76"/>
      <c r="H3589" s="76"/>
      <c r="I3589" s="76"/>
      <c r="J3589" s="76"/>
      <c r="K3589" s="76"/>
      <c r="L3589" s="76"/>
      <c r="M3589" s="76"/>
      <c r="N3589" s="76"/>
      <c r="O3589" s="76"/>
      <c r="P3589" s="76"/>
      <c r="Q3589" s="76"/>
      <c r="V3589" s="76"/>
      <c r="W3589" s="76"/>
    </row>
    <row r="3590" spans="1:23" x14ac:dyDescent="0.25">
      <c r="A3590" s="76"/>
      <c r="B3590" s="76"/>
      <c r="C3590" s="76"/>
      <c r="D3590" s="76"/>
      <c r="E3590" s="76"/>
      <c r="F3590" s="76"/>
      <c r="G3590" s="76"/>
      <c r="H3590" s="76"/>
      <c r="I3590" s="76"/>
      <c r="J3590" s="76"/>
      <c r="K3590" s="76"/>
      <c r="L3590" s="76"/>
      <c r="M3590" s="76"/>
      <c r="N3590" s="76"/>
      <c r="O3590" s="76"/>
      <c r="P3590" s="76"/>
      <c r="Q3590" s="76"/>
      <c r="V3590" s="76"/>
      <c r="W3590" s="76"/>
    </row>
    <row r="3591" spans="1:23" x14ac:dyDescent="0.25">
      <c r="A3591" s="76"/>
      <c r="B3591" s="76"/>
      <c r="C3591" s="76"/>
      <c r="D3591" s="76"/>
      <c r="E3591" s="76"/>
      <c r="F3591" s="76"/>
      <c r="G3591" s="76"/>
      <c r="H3591" s="76"/>
      <c r="I3591" s="76"/>
      <c r="J3591" s="76"/>
      <c r="K3591" s="76"/>
      <c r="L3591" s="76"/>
      <c r="M3591" s="76"/>
      <c r="N3591" s="76"/>
      <c r="O3591" s="76"/>
      <c r="P3591" s="76"/>
      <c r="Q3591" s="76"/>
      <c r="V3591" s="76"/>
      <c r="W3591" s="76"/>
    </row>
    <row r="3592" spans="1:23" x14ac:dyDescent="0.25">
      <c r="A3592" s="76"/>
      <c r="B3592" s="76"/>
      <c r="C3592" s="76"/>
      <c r="D3592" s="76"/>
      <c r="E3592" s="76"/>
      <c r="F3592" s="76"/>
      <c r="G3592" s="76"/>
      <c r="H3592" s="76"/>
      <c r="I3592" s="76"/>
      <c r="J3592" s="76"/>
      <c r="K3592" s="76"/>
      <c r="L3592" s="76"/>
      <c r="M3592" s="76"/>
      <c r="N3592" s="76"/>
      <c r="O3592" s="76"/>
      <c r="P3592" s="76"/>
      <c r="Q3592" s="76"/>
      <c r="V3592" s="76"/>
      <c r="W3592" s="76"/>
    </row>
    <row r="3593" spans="1:23" x14ac:dyDescent="0.25">
      <c r="A3593" s="76"/>
      <c r="B3593" s="76"/>
      <c r="C3593" s="76"/>
      <c r="D3593" s="76"/>
      <c r="E3593" s="76"/>
      <c r="F3593" s="76"/>
      <c r="G3593" s="76"/>
      <c r="H3593" s="76"/>
      <c r="I3593" s="76"/>
      <c r="J3593" s="76"/>
      <c r="K3593" s="76"/>
      <c r="L3593" s="76"/>
      <c r="M3593" s="76"/>
      <c r="N3593" s="76"/>
      <c r="O3593" s="76"/>
      <c r="P3593" s="76"/>
      <c r="Q3593" s="76"/>
      <c r="V3593" s="76"/>
      <c r="W3593" s="76"/>
    </row>
    <row r="3594" spans="1:23" x14ac:dyDescent="0.25">
      <c r="A3594" s="76"/>
      <c r="B3594" s="76"/>
      <c r="C3594" s="76"/>
      <c r="D3594" s="76"/>
      <c r="E3594" s="76"/>
      <c r="F3594" s="76"/>
      <c r="G3594" s="76"/>
      <c r="H3594" s="76"/>
      <c r="I3594" s="76"/>
      <c r="J3594" s="76"/>
      <c r="K3594" s="76"/>
      <c r="L3594" s="76"/>
      <c r="M3594" s="76"/>
      <c r="N3594" s="76"/>
      <c r="O3594" s="76"/>
      <c r="P3594" s="76"/>
      <c r="Q3594" s="76"/>
      <c r="V3594" s="76"/>
      <c r="W3594" s="76"/>
    </row>
    <row r="3595" spans="1:23" x14ac:dyDescent="0.25">
      <c r="A3595" s="76"/>
      <c r="B3595" s="76"/>
      <c r="C3595" s="76"/>
      <c r="D3595" s="76"/>
      <c r="E3595" s="76"/>
      <c r="F3595" s="76"/>
      <c r="G3595" s="76"/>
      <c r="H3595" s="76"/>
      <c r="I3595" s="76"/>
      <c r="J3595" s="76"/>
      <c r="K3595" s="76"/>
      <c r="L3595" s="76"/>
      <c r="M3595" s="76"/>
      <c r="N3595" s="76"/>
      <c r="O3595" s="76"/>
      <c r="P3595" s="76"/>
      <c r="Q3595" s="76"/>
      <c r="V3595" s="76"/>
      <c r="W3595" s="76"/>
    </row>
    <row r="3596" spans="1:23" x14ac:dyDescent="0.25">
      <c r="A3596" s="76"/>
      <c r="B3596" s="76"/>
      <c r="C3596" s="76"/>
      <c r="D3596" s="76"/>
      <c r="E3596" s="76"/>
      <c r="F3596" s="76"/>
      <c r="G3596" s="76"/>
      <c r="H3596" s="76"/>
      <c r="I3596" s="76"/>
      <c r="J3596" s="76"/>
      <c r="K3596" s="76"/>
      <c r="L3596" s="76"/>
      <c r="M3596" s="76"/>
      <c r="N3596" s="76"/>
      <c r="O3596" s="76"/>
      <c r="P3596" s="76"/>
      <c r="Q3596" s="76"/>
      <c r="V3596" s="76"/>
      <c r="W3596" s="76"/>
    </row>
    <row r="3597" spans="1:23" x14ac:dyDescent="0.25">
      <c r="A3597" s="76"/>
      <c r="B3597" s="76"/>
      <c r="C3597" s="76"/>
      <c r="D3597" s="76"/>
      <c r="E3597" s="76"/>
      <c r="F3597" s="76"/>
      <c r="G3597" s="76"/>
      <c r="H3597" s="76"/>
      <c r="I3597" s="76"/>
      <c r="J3597" s="76"/>
      <c r="K3597" s="76"/>
      <c r="L3597" s="76"/>
      <c r="M3597" s="76"/>
      <c r="N3597" s="76"/>
      <c r="O3597" s="76"/>
      <c r="P3597" s="76"/>
      <c r="Q3597" s="76"/>
      <c r="V3597" s="76"/>
      <c r="W3597" s="76"/>
    </row>
    <row r="3598" spans="1:23" x14ac:dyDescent="0.25">
      <c r="A3598" s="76"/>
      <c r="B3598" s="76"/>
      <c r="C3598" s="76"/>
      <c r="D3598" s="76"/>
      <c r="E3598" s="76"/>
      <c r="F3598" s="76"/>
      <c r="G3598" s="76"/>
      <c r="H3598" s="76"/>
      <c r="I3598" s="76"/>
      <c r="J3598" s="76"/>
      <c r="K3598" s="76"/>
      <c r="L3598" s="76"/>
      <c r="M3598" s="76"/>
      <c r="N3598" s="76"/>
      <c r="O3598" s="76"/>
      <c r="P3598" s="76"/>
      <c r="Q3598" s="76"/>
      <c r="V3598" s="76"/>
      <c r="W3598" s="76"/>
    </row>
    <row r="3599" spans="1:23" x14ac:dyDescent="0.25">
      <c r="A3599" s="76"/>
      <c r="B3599" s="76"/>
      <c r="C3599" s="76"/>
      <c r="D3599" s="76"/>
      <c r="E3599" s="76"/>
      <c r="F3599" s="76"/>
      <c r="G3599" s="76"/>
      <c r="H3599" s="76"/>
      <c r="I3599" s="76"/>
      <c r="J3599" s="76"/>
      <c r="K3599" s="76"/>
      <c r="L3599" s="76"/>
      <c r="M3599" s="76"/>
      <c r="N3599" s="76"/>
      <c r="O3599" s="76"/>
      <c r="P3599" s="76"/>
      <c r="Q3599" s="76"/>
      <c r="V3599" s="76"/>
      <c r="W3599" s="76"/>
    </row>
    <row r="3600" spans="1:23" x14ac:dyDescent="0.25">
      <c r="A3600" s="76"/>
      <c r="B3600" s="76"/>
      <c r="C3600" s="76"/>
      <c r="D3600" s="76"/>
      <c r="E3600" s="76"/>
      <c r="F3600" s="76"/>
      <c r="G3600" s="76"/>
      <c r="H3600" s="76"/>
      <c r="I3600" s="76"/>
      <c r="J3600" s="76"/>
      <c r="K3600" s="76"/>
      <c r="L3600" s="76"/>
      <c r="M3600" s="76"/>
      <c r="N3600" s="76"/>
      <c r="O3600" s="76"/>
      <c r="P3600" s="76"/>
      <c r="Q3600" s="76"/>
      <c r="V3600" s="76"/>
      <c r="W3600" s="76"/>
    </row>
    <row r="3601" spans="1:23" x14ac:dyDescent="0.25">
      <c r="A3601" s="76"/>
      <c r="B3601" s="76"/>
      <c r="C3601" s="76"/>
      <c r="D3601" s="76"/>
      <c r="E3601" s="76"/>
      <c r="F3601" s="76"/>
      <c r="G3601" s="76"/>
      <c r="H3601" s="76"/>
      <c r="I3601" s="76"/>
      <c r="J3601" s="76"/>
      <c r="K3601" s="76"/>
      <c r="L3601" s="76"/>
      <c r="M3601" s="76"/>
      <c r="N3601" s="76"/>
      <c r="O3601" s="76"/>
      <c r="P3601" s="76"/>
      <c r="Q3601" s="76"/>
      <c r="V3601" s="76"/>
      <c r="W3601" s="76"/>
    </row>
    <row r="3602" spans="1:23" x14ac:dyDescent="0.25">
      <c r="A3602" s="76"/>
      <c r="B3602" s="76"/>
      <c r="C3602" s="76"/>
      <c r="D3602" s="76"/>
      <c r="E3602" s="76"/>
      <c r="F3602" s="76"/>
      <c r="G3602" s="76"/>
      <c r="H3602" s="76"/>
      <c r="I3602" s="76"/>
      <c r="J3602" s="76"/>
      <c r="K3602" s="76"/>
      <c r="L3602" s="76"/>
      <c r="M3602" s="76"/>
      <c r="N3602" s="76"/>
      <c r="O3602" s="76"/>
      <c r="P3602" s="76"/>
      <c r="Q3602" s="76"/>
      <c r="V3602" s="76"/>
      <c r="W3602" s="76"/>
    </row>
    <row r="3603" spans="1:23" x14ac:dyDescent="0.25">
      <c r="A3603" s="76"/>
      <c r="B3603" s="76"/>
      <c r="C3603" s="76"/>
      <c r="D3603" s="76"/>
      <c r="E3603" s="76"/>
      <c r="F3603" s="76"/>
      <c r="G3603" s="76"/>
      <c r="H3603" s="76"/>
      <c r="I3603" s="76"/>
      <c r="J3603" s="76"/>
      <c r="K3603" s="76"/>
      <c r="L3603" s="76"/>
      <c r="M3603" s="76"/>
      <c r="N3603" s="76"/>
      <c r="O3603" s="76"/>
      <c r="P3603" s="76"/>
      <c r="Q3603" s="76"/>
      <c r="V3603" s="76"/>
      <c r="W3603" s="76"/>
    </row>
    <row r="3604" spans="1:23" x14ac:dyDescent="0.25">
      <c r="A3604" s="76"/>
      <c r="B3604" s="76"/>
      <c r="C3604" s="76"/>
      <c r="D3604" s="76"/>
      <c r="E3604" s="76"/>
      <c r="F3604" s="76"/>
      <c r="G3604" s="76"/>
      <c r="H3604" s="76"/>
      <c r="I3604" s="76"/>
      <c r="J3604" s="76"/>
      <c r="K3604" s="76"/>
      <c r="L3604" s="76"/>
      <c r="M3604" s="76"/>
      <c r="N3604" s="76"/>
      <c r="O3604" s="76"/>
      <c r="P3604" s="76"/>
      <c r="Q3604" s="76"/>
      <c r="V3604" s="76"/>
      <c r="W3604" s="76"/>
    </row>
    <row r="3605" spans="1:23" x14ac:dyDescent="0.25">
      <c r="A3605" s="76"/>
      <c r="B3605" s="76"/>
      <c r="C3605" s="76"/>
      <c r="D3605" s="76"/>
      <c r="E3605" s="76"/>
      <c r="F3605" s="76"/>
      <c r="G3605" s="76"/>
      <c r="H3605" s="76"/>
      <c r="I3605" s="76"/>
      <c r="J3605" s="76"/>
      <c r="K3605" s="76"/>
      <c r="L3605" s="76"/>
      <c r="M3605" s="76"/>
      <c r="N3605" s="76"/>
      <c r="O3605" s="76"/>
      <c r="P3605" s="76"/>
      <c r="Q3605" s="76"/>
      <c r="V3605" s="76"/>
      <c r="W3605" s="76"/>
    </row>
    <row r="3606" spans="1:23" x14ac:dyDescent="0.25">
      <c r="A3606" s="76"/>
      <c r="B3606" s="76"/>
      <c r="C3606" s="76"/>
      <c r="D3606" s="76"/>
      <c r="E3606" s="76"/>
      <c r="F3606" s="76"/>
      <c r="G3606" s="76"/>
      <c r="H3606" s="76"/>
      <c r="I3606" s="76"/>
      <c r="J3606" s="76"/>
      <c r="K3606" s="76"/>
      <c r="L3606" s="76"/>
      <c r="M3606" s="76"/>
      <c r="N3606" s="76"/>
      <c r="O3606" s="76"/>
      <c r="P3606" s="76"/>
      <c r="Q3606" s="76"/>
      <c r="V3606" s="76"/>
      <c r="W3606" s="76"/>
    </row>
    <row r="3607" spans="1:23" x14ac:dyDescent="0.25">
      <c r="A3607" s="76"/>
      <c r="B3607" s="76"/>
      <c r="C3607" s="76"/>
      <c r="D3607" s="76"/>
      <c r="E3607" s="76"/>
      <c r="F3607" s="76"/>
      <c r="G3607" s="76"/>
      <c r="H3607" s="76"/>
      <c r="I3607" s="76"/>
      <c r="J3607" s="76"/>
      <c r="K3607" s="76"/>
      <c r="L3607" s="76"/>
      <c r="M3607" s="76"/>
      <c r="N3607" s="76"/>
      <c r="O3607" s="76"/>
      <c r="P3607" s="76"/>
      <c r="Q3607" s="76"/>
      <c r="V3607" s="76"/>
      <c r="W3607" s="76"/>
    </row>
    <row r="3608" spans="1:23" x14ac:dyDescent="0.25">
      <c r="A3608" s="76"/>
      <c r="B3608" s="76"/>
      <c r="C3608" s="76"/>
      <c r="D3608" s="76"/>
      <c r="E3608" s="76"/>
      <c r="F3608" s="76"/>
      <c r="G3608" s="76"/>
      <c r="H3608" s="76"/>
      <c r="I3608" s="76"/>
      <c r="J3608" s="76"/>
      <c r="K3608" s="76"/>
      <c r="L3608" s="76"/>
      <c r="M3608" s="76"/>
      <c r="N3608" s="76"/>
      <c r="O3608" s="76"/>
      <c r="P3608" s="76"/>
      <c r="Q3608" s="76"/>
      <c r="V3608" s="76"/>
      <c r="W3608" s="76"/>
    </row>
    <row r="3609" spans="1:23" x14ac:dyDescent="0.25">
      <c r="A3609" s="76"/>
      <c r="B3609" s="76"/>
      <c r="C3609" s="76"/>
      <c r="D3609" s="76"/>
      <c r="E3609" s="76"/>
      <c r="F3609" s="76"/>
      <c r="G3609" s="76"/>
      <c r="H3609" s="76"/>
      <c r="I3609" s="76"/>
      <c r="J3609" s="76"/>
      <c r="K3609" s="76"/>
      <c r="L3609" s="76"/>
      <c r="M3609" s="76"/>
      <c r="N3609" s="76"/>
      <c r="O3609" s="76"/>
      <c r="P3609" s="76"/>
      <c r="Q3609" s="76"/>
      <c r="V3609" s="76"/>
      <c r="W3609" s="76"/>
    </row>
    <row r="3610" spans="1:23" x14ac:dyDescent="0.25">
      <c r="A3610" s="76"/>
      <c r="B3610" s="76"/>
      <c r="C3610" s="76"/>
      <c r="D3610" s="76"/>
      <c r="E3610" s="76"/>
      <c r="F3610" s="76"/>
      <c r="G3610" s="76"/>
      <c r="H3610" s="76"/>
      <c r="I3610" s="76"/>
      <c r="J3610" s="76"/>
      <c r="K3610" s="76"/>
      <c r="L3610" s="76"/>
      <c r="M3610" s="76"/>
      <c r="N3610" s="76"/>
      <c r="O3610" s="76"/>
      <c r="P3610" s="76"/>
      <c r="Q3610" s="76"/>
      <c r="V3610" s="76"/>
      <c r="W3610" s="76"/>
    </row>
    <row r="3611" spans="1:23" x14ac:dyDescent="0.25">
      <c r="A3611" s="76"/>
      <c r="B3611" s="76"/>
      <c r="C3611" s="76"/>
      <c r="D3611" s="76"/>
      <c r="E3611" s="76"/>
      <c r="F3611" s="76"/>
      <c r="G3611" s="76"/>
      <c r="H3611" s="76"/>
      <c r="I3611" s="76"/>
      <c r="J3611" s="76"/>
      <c r="K3611" s="76"/>
      <c r="L3611" s="76"/>
      <c r="M3611" s="76"/>
      <c r="N3611" s="76"/>
      <c r="O3611" s="76"/>
      <c r="P3611" s="76"/>
      <c r="Q3611" s="76"/>
      <c r="V3611" s="76"/>
      <c r="W3611" s="76"/>
    </row>
    <row r="3612" spans="1:23" x14ac:dyDescent="0.25">
      <c r="A3612" s="76"/>
      <c r="B3612" s="76"/>
      <c r="C3612" s="76"/>
      <c r="D3612" s="76"/>
      <c r="E3612" s="76"/>
      <c r="F3612" s="76"/>
      <c r="G3612" s="76"/>
      <c r="H3612" s="76"/>
      <c r="I3612" s="76"/>
      <c r="J3612" s="76"/>
      <c r="K3612" s="76"/>
      <c r="L3612" s="76"/>
      <c r="M3612" s="76"/>
      <c r="N3612" s="76"/>
      <c r="O3612" s="76"/>
      <c r="P3612" s="76"/>
      <c r="Q3612" s="76"/>
      <c r="V3612" s="76"/>
      <c r="W3612" s="76"/>
    </row>
    <row r="3613" spans="1:23" x14ac:dyDescent="0.25">
      <c r="A3613" s="76"/>
      <c r="B3613" s="76"/>
      <c r="C3613" s="76"/>
      <c r="D3613" s="76"/>
      <c r="E3613" s="76"/>
      <c r="F3613" s="76"/>
      <c r="G3613" s="76"/>
      <c r="H3613" s="76"/>
      <c r="I3613" s="76"/>
      <c r="J3613" s="76"/>
      <c r="K3613" s="76"/>
      <c r="L3613" s="76"/>
      <c r="M3613" s="76"/>
      <c r="N3613" s="76"/>
      <c r="O3613" s="76"/>
      <c r="P3613" s="76"/>
      <c r="Q3613" s="76"/>
      <c r="V3613" s="76"/>
      <c r="W3613" s="76"/>
    </row>
    <row r="3614" spans="1:23" x14ac:dyDescent="0.25">
      <c r="A3614" s="76"/>
      <c r="B3614" s="76"/>
      <c r="C3614" s="76"/>
      <c r="D3614" s="76"/>
      <c r="E3614" s="76"/>
      <c r="F3614" s="76"/>
      <c r="G3614" s="76"/>
      <c r="H3614" s="76"/>
      <c r="I3614" s="76"/>
      <c r="J3614" s="76"/>
      <c r="K3614" s="76"/>
      <c r="L3614" s="76"/>
      <c r="M3614" s="76"/>
      <c r="N3614" s="76"/>
      <c r="O3614" s="76"/>
      <c r="P3614" s="76"/>
      <c r="Q3614" s="76"/>
      <c r="V3614" s="76"/>
      <c r="W3614" s="76"/>
    </row>
    <row r="3615" spans="1:23" x14ac:dyDescent="0.25">
      <c r="A3615" s="76"/>
      <c r="B3615" s="76"/>
      <c r="C3615" s="76"/>
      <c r="D3615" s="76"/>
      <c r="E3615" s="76"/>
      <c r="F3615" s="76"/>
      <c r="G3615" s="76"/>
      <c r="H3615" s="76"/>
      <c r="I3615" s="76"/>
      <c r="J3615" s="76"/>
      <c r="K3615" s="76"/>
      <c r="L3615" s="76"/>
      <c r="M3615" s="76"/>
      <c r="N3615" s="76"/>
      <c r="O3615" s="76"/>
      <c r="P3615" s="76"/>
      <c r="Q3615" s="76"/>
      <c r="V3615" s="76"/>
      <c r="W3615" s="76"/>
    </row>
    <row r="3616" spans="1:23" x14ac:dyDescent="0.25">
      <c r="A3616" s="76"/>
      <c r="B3616" s="76"/>
      <c r="C3616" s="76"/>
      <c r="D3616" s="76"/>
      <c r="E3616" s="76"/>
      <c r="F3616" s="76"/>
      <c r="G3616" s="76"/>
      <c r="H3616" s="76"/>
      <c r="I3616" s="76"/>
      <c r="J3616" s="76"/>
      <c r="K3616" s="76"/>
      <c r="L3616" s="76"/>
      <c r="M3616" s="76"/>
      <c r="N3616" s="76"/>
      <c r="O3616" s="76"/>
      <c r="P3616" s="76"/>
      <c r="Q3616" s="76"/>
      <c r="V3616" s="76"/>
      <c r="W3616" s="76"/>
    </row>
    <row r="3617" spans="1:23" x14ac:dyDescent="0.25">
      <c r="A3617" s="76"/>
      <c r="B3617" s="76"/>
      <c r="C3617" s="76"/>
      <c r="D3617" s="76"/>
      <c r="E3617" s="76"/>
      <c r="F3617" s="76"/>
      <c r="G3617" s="76"/>
      <c r="H3617" s="76"/>
      <c r="I3617" s="76"/>
      <c r="J3617" s="76"/>
      <c r="K3617" s="76"/>
      <c r="L3617" s="76"/>
      <c r="M3617" s="76"/>
      <c r="N3617" s="76"/>
      <c r="O3617" s="76"/>
      <c r="P3617" s="76"/>
      <c r="Q3617" s="76"/>
      <c r="V3617" s="76"/>
      <c r="W3617" s="76"/>
    </row>
    <row r="3618" spans="1:23" x14ac:dyDescent="0.25">
      <c r="A3618" s="76"/>
      <c r="B3618" s="76"/>
      <c r="C3618" s="76"/>
      <c r="D3618" s="76"/>
      <c r="E3618" s="76"/>
      <c r="F3618" s="76"/>
      <c r="G3618" s="76"/>
      <c r="H3618" s="76"/>
      <c r="I3618" s="76"/>
      <c r="J3618" s="76"/>
      <c r="K3618" s="76"/>
      <c r="L3618" s="76"/>
      <c r="M3618" s="76"/>
      <c r="N3618" s="76"/>
      <c r="O3618" s="76"/>
      <c r="P3618" s="76"/>
      <c r="Q3618" s="76"/>
      <c r="V3618" s="76"/>
      <c r="W3618" s="76"/>
    </row>
    <row r="3619" spans="1:23" x14ac:dyDescent="0.25">
      <c r="A3619" s="76"/>
      <c r="B3619" s="76"/>
      <c r="C3619" s="76"/>
      <c r="D3619" s="76"/>
      <c r="E3619" s="76"/>
      <c r="F3619" s="76"/>
      <c r="G3619" s="76"/>
      <c r="H3619" s="76"/>
      <c r="I3619" s="76"/>
      <c r="J3619" s="76"/>
      <c r="K3619" s="76"/>
      <c r="L3619" s="76"/>
      <c r="M3619" s="76"/>
      <c r="N3619" s="76"/>
      <c r="O3619" s="76"/>
      <c r="P3619" s="76"/>
      <c r="Q3619" s="76"/>
      <c r="V3619" s="76"/>
      <c r="W3619" s="76"/>
    </row>
    <row r="3620" spans="1:23" x14ac:dyDescent="0.25">
      <c r="A3620" s="76"/>
      <c r="B3620" s="76"/>
      <c r="C3620" s="76"/>
      <c r="D3620" s="76"/>
      <c r="E3620" s="76"/>
      <c r="F3620" s="76"/>
      <c r="G3620" s="76"/>
      <c r="H3620" s="76"/>
      <c r="I3620" s="76"/>
      <c r="J3620" s="76"/>
      <c r="K3620" s="76"/>
      <c r="L3620" s="76"/>
      <c r="M3620" s="76"/>
      <c r="N3620" s="76"/>
      <c r="O3620" s="76"/>
      <c r="P3620" s="76"/>
      <c r="Q3620" s="76"/>
      <c r="V3620" s="76"/>
      <c r="W3620" s="76"/>
    </row>
    <row r="3621" spans="1:23" x14ac:dyDescent="0.25">
      <c r="A3621" s="76"/>
      <c r="B3621" s="76"/>
      <c r="C3621" s="76"/>
      <c r="D3621" s="76"/>
      <c r="E3621" s="76"/>
      <c r="F3621" s="76"/>
      <c r="G3621" s="76"/>
      <c r="H3621" s="76"/>
      <c r="I3621" s="76"/>
      <c r="J3621" s="76"/>
      <c r="K3621" s="76"/>
      <c r="L3621" s="76"/>
      <c r="M3621" s="76"/>
      <c r="N3621" s="76"/>
      <c r="O3621" s="76"/>
      <c r="P3621" s="76"/>
      <c r="Q3621" s="76"/>
      <c r="V3621" s="76"/>
      <c r="W3621" s="76"/>
    </row>
    <row r="3622" spans="1:23" x14ac:dyDescent="0.25">
      <c r="A3622" s="76"/>
      <c r="B3622" s="76"/>
      <c r="C3622" s="76"/>
      <c r="D3622" s="76"/>
      <c r="E3622" s="76"/>
      <c r="F3622" s="76"/>
      <c r="G3622" s="76"/>
      <c r="H3622" s="76"/>
      <c r="I3622" s="76"/>
      <c r="J3622" s="76"/>
      <c r="K3622" s="76"/>
      <c r="L3622" s="76"/>
      <c r="M3622" s="76"/>
      <c r="N3622" s="76"/>
      <c r="O3622" s="76"/>
      <c r="P3622" s="76"/>
      <c r="Q3622" s="76"/>
      <c r="V3622" s="76"/>
      <c r="W3622" s="76"/>
    </row>
    <row r="3623" spans="1:23" x14ac:dyDescent="0.25">
      <c r="A3623" s="76"/>
      <c r="B3623" s="76"/>
      <c r="C3623" s="76"/>
      <c r="D3623" s="76"/>
      <c r="E3623" s="76"/>
      <c r="F3623" s="76"/>
      <c r="G3623" s="76"/>
      <c r="H3623" s="76"/>
      <c r="I3623" s="76"/>
      <c r="J3623" s="76"/>
      <c r="K3623" s="76"/>
      <c r="L3623" s="76"/>
      <c r="M3623" s="76"/>
      <c r="N3623" s="76"/>
      <c r="O3623" s="76"/>
      <c r="P3623" s="76"/>
      <c r="Q3623" s="76"/>
      <c r="V3623" s="76"/>
      <c r="W3623" s="76"/>
    </row>
    <row r="3624" spans="1:23" x14ac:dyDescent="0.25">
      <c r="A3624" s="76"/>
      <c r="B3624" s="76"/>
      <c r="C3624" s="76"/>
      <c r="D3624" s="76"/>
      <c r="E3624" s="76"/>
      <c r="F3624" s="76"/>
      <c r="G3624" s="76"/>
      <c r="H3624" s="76"/>
      <c r="I3624" s="76"/>
      <c r="J3624" s="76"/>
      <c r="K3624" s="76"/>
      <c r="L3624" s="76"/>
      <c r="M3624" s="76"/>
      <c r="N3624" s="76"/>
      <c r="O3624" s="76"/>
      <c r="P3624" s="76"/>
      <c r="Q3624" s="76"/>
      <c r="V3624" s="76"/>
      <c r="W3624" s="76"/>
    </row>
    <row r="3625" spans="1:23" x14ac:dyDescent="0.25">
      <c r="A3625" s="76"/>
      <c r="B3625" s="76"/>
      <c r="C3625" s="76"/>
      <c r="D3625" s="76"/>
      <c r="E3625" s="76"/>
      <c r="F3625" s="76"/>
      <c r="G3625" s="76"/>
      <c r="H3625" s="76"/>
      <c r="I3625" s="76"/>
      <c r="J3625" s="76"/>
      <c r="K3625" s="76"/>
      <c r="L3625" s="76"/>
      <c r="M3625" s="76"/>
      <c r="N3625" s="76"/>
      <c r="O3625" s="76"/>
      <c r="P3625" s="76"/>
      <c r="Q3625" s="76"/>
      <c r="V3625" s="76"/>
      <c r="W3625" s="76"/>
    </row>
    <row r="3626" spans="1:23" x14ac:dyDescent="0.25">
      <c r="A3626" s="76"/>
      <c r="B3626" s="76"/>
      <c r="C3626" s="76"/>
      <c r="D3626" s="76"/>
      <c r="E3626" s="76"/>
      <c r="F3626" s="76"/>
      <c r="G3626" s="76"/>
      <c r="H3626" s="76"/>
      <c r="I3626" s="76"/>
      <c r="J3626" s="76"/>
      <c r="K3626" s="76"/>
      <c r="L3626" s="76"/>
      <c r="M3626" s="76"/>
      <c r="N3626" s="76"/>
      <c r="O3626" s="76"/>
      <c r="P3626" s="76"/>
      <c r="Q3626" s="76"/>
      <c r="V3626" s="76"/>
      <c r="W3626" s="76"/>
    </row>
    <row r="3627" spans="1:23" x14ac:dyDescent="0.25">
      <c r="A3627" s="76"/>
      <c r="B3627" s="76"/>
      <c r="C3627" s="76"/>
      <c r="D3627" s="76"/>
      <c r="E3627" s="76"/>
      <c r="F3627" s="76"/>
      <c r="G3627" s="76"/>
      <c r="H3627" s="76"/>
      <c r="I3627" s="76"/>
      <c r="J3627" s="76"/>
      <c r="K3627" s="76"/>
      <c r="L3627" s="76"/>
      <c r="M3627" s="76"/>
      <c r="N3627" s="76"/>
      <c r="O3627" s="76"/>
      <c r="P3627" s="76"/>
      <c r="Q3627" s="76"/>
      <c r="V3627" s="76"/>
      <c r="W3627" s="76"/>
    </row>
    <row r="3628" spans="1:23" x14ac:dyDescent="0.25">
      <c r="A3628" s="76"/>
      <c r="B3628" s="76"/>
      <c r="C3628" s="76"/>
      <c r="D3628" s="76"/>
      <c r="E3628" s="76"/>
      <c r="F3628" s="76"/>
      <c r="G3628" s="76"/>
      <c r="H3628" s="76"/>
      <c r="I3628" s="76"/>
      <c r="J3628" s="76"/>
      <c r="K3628" s="76"/>
      <c r="L3628" s="76"/>
      <c r="M3628" s="76"/>
      <c r="N3628" s="76"/>
      <c r="O3628" s="76"/>
      <c r="P3628" s="76"/>
      <c r="Q3628" s="76"/>
      <c r="V3628" s="76"/>
      <c r="W3628" s="76"/>
    </row>
    <row r="3629" spans="1:23" x14ac:dyDescent="0.25">
      <c r="A3629" s="76"/>
      <c r="B3629" s="76"/>
      <c r="C3629" s="76"/>
      <c r="D3629" s="76"/>
      <c r="E3629" s="76"/>
      <c r="F3629" s="76"/>
      <c r="G3629" s="76"/>
      <c r="H3629" s="76"/>
      <c r="I3629" s="76"/>
      <c r="J3629" s="76"/>
      <c r="K3629" s="76"/>
      <c r="L3629" s="76"/>
      <c r="M3629" s="76"/>
      <c r="N3629" s="76"/>
      <c r="O3629" s="76"/>
      <c r="P3629" s="76"/>
      <c r="Q3629" s="76"/>
      <c r="V3629" s="76"/>
      <c r="W3629" s="76"/>
    </row>
    <row r="3630" spans="1:23" x14ac:dyDescent="0.25">
      <c r="A3630" s="76"/>
      <c r="B3630" s="76"/>
      <c r="C3630" s="76"/>
      <c r="D3630" s="76"/>
      <c r="E3630" s="76"/>
      <c r="F3630" s="76"/>
      <c r="G3630" s="76"/>
      <c r="H3630" s="76"/>
      <c r="I3630" s="76"/>
      <c r="J3630" s="76"/>
      <c r="K3630" s="76"/>
      <c r="L3630" s="76"/>
      <c r="M3630" s="76"/>
      <c r="N3630" s="76"/>
      <c r="O3630" s="76"/>
      <c r="P3630" s="76"/>
      <c r="Q3630" s="76"/>
      <c r="V3630" s="76"/>
      <c r="W3630" s="76"/>
    </row>
    <row r="3631" spans="1:23" x14ac:dyDescent="0.25">
      <c r="A3631" s="76"/>
      <c r="B3631" s="76"/>
      <c r="C3631" s="76"/>
      <c r="D3631" s="76"/>
      <c r="E3631" s="76"/>
      <c r="F3631" s="76"/>
      <c r="G3631" s="76"/>
      <c r="H3631" s="76"/>
      <c r="I3631" s="76"/>
      <c r="J3631" s="76"/>
      <c r="K3631" s="76"/>
      <c r="L3631" s="76"/>
      <c r="M3631" s="76"/>
      <c r="N3631" s="76"/>
      <c r="O3631" s="76"/>
      <c r="P3631" s="76"/>
      <c r="Q3631" s="76"/>
      <c r="V3631" s="76"/>
      <c r="W3631" s="76"/>
    </row>
    <row r="3632" spans="1:23" x14ac:dyDescent="0.25">
      <c r="A3632" s="76"/>
      <c r="B3632" s="76"/>
      <c r="C3632" s="76"/>
      <c r="D3632" s="76"/>
      <c r="E3632" s="76"/>
      <c r="F3632" s="76"/>
      <c r="G3632" s="76"/>
      <c r="H3632" s="76"/>
      <c r="I3632" s="76"/>
      <c r="J3632" s="76"/>
      <c r="K3632" s="76"/>
      <c r="L3632" s="76"/>
      <c r="M3632" s="76"/>
      <c r="N3632" s="76"/>
      <c r="O3632" s="76"/>
      <c r="P3632" s="76"/>
      <c r="Q3632" s="76"/>
      <c r="V3632" s="76"/>
      <c r="W3632" s="76"/>
    </row>
    <row r="3633" spans="1:23" x14ac:dyDescent="0.25">
      <c r="A3633" s="76"/>
      <c r="B3633" s="76"/>
      <c r="C3633" s="76"/>
      <c r="D3633" s="76"/>
      <c r="E3633" s="76"/>
      <c r="F3633" s="76"/>
      <c r="G3633" s="76"/>
      <c r="H3633" s="76"/>
      <c r="I3633" s="76"/>
      <c r="J3633" s="76"/>
      <c r="K3633" s="76"/>
      <c r="L3633" s="76"/>
      <c r="M3633" s="76"/>
      <c r="N3633" s="76"/>
      <c r="O3633" s="76"/>
      <c r="P3633" s="76"/>
      <c r="Q3633" s="76"/>
      <c r="V3633" s="76"/>
      <c r="W3633" s="76"/>
    </row>
    <row r="3634" spans="1:23" x14ac:dyDescent="0.25">
      <c r="A3634" s="76"/>
      <c r="B3634" s="76"/>
      <c r="C3634" s="76"/>
      <c r="D3634" s="76"/>
      <c r="E3634" s="76"/>
      <c r="F3634" s="76"/>
      <c r="G3634" s="76"/>
      <c r="H3634" s="76"/>
      <c r="I3634" s="76"/>
      <c r="J3634" s="76"/>
      <c r="K3634" s="76"/>
      <c r="L3634" s="76"/>
      <c r="M3634" s="76"/>
      <c r="N3634" s="76"/>
      <c r="O3634" s="76"/>
      <c r="P3634" s="76"/>
      <c r="Q3634" s="76"/>
      <c r="V3634" s="76"/>
      <c r="W3634" s="76"/>
    </row>
    <row r="3635" spans="1:23" x14ac:dyDescent="0.25">
      <c r="A3635" s="76"/>
      <c r="B3635" s="76"/>
      <c r="C3635" s="76"/>
      <c r="D3635" s="76"/>
      <c r="E3635" s="76"/>
      <c r="F3635" s="76"/>
      <c r="G3635" s="76"/>
      <c r="H3635" s="76"/>
      <c r="I3635" s="76"/>
      <c r="J3635" s="76"/>
      <c r="K3635" s="76"/>
      <c r="L3635" s="76"/>
      <c r="M3635" s="76"/>
      <c r="N3635" s="76"/>
      <c r="O3635" s="76"/>
      <c r="P3635" s="76"/>
      <c r="Q3635" s="76"/>
      <c r="V3635" s="76"/>
      <c r="W3635" s="76"/>
    </row>
    <row r="3636" spans="1:23" x14ac:dyDescent="0.25">
      <c r="A3636" s="76"/>
      <c r="B3636" s="76"/>
      <c r="C3636" s="76"/>
      <c r="D3636" s="76"/>
      <c r="E3636" s="76"/>
      <c r="F3636" s="76"/>
      <c r="G3636" s="76"/>
      <c r="H3636" s="76"/>
      <c r="I3636" s="76"/>
      <c r="J3636" s="76"/>
      <c r="K3636" s="76"/>
      <c r="L3636" s="76"/>
      <c r="M3636" s="76"/>
      <c r="N3636" s="76"/>
      <c r="O3636" s="76"/>
      <c r="P3636" s="76"/>
      <c r="Q3636" s="76"/>
      <c r="V3636" s="76"/>
      <c r="W3636" s="76"/>
    </row>
    <row r="3637" spans="1:23" x14ac:dyDescent="0.25">
      <c r="A3637" s="76"/>
      <c r="B3637" s="76"/>
      <c r="C3637" s="76"/>
      <c r="D3637" s="76"/>
      <c r="E3637" s="76"/>
      <c r="F3637" s="76"/>
      <c r="G3637" s="76"/>
      <c r="H3637" s="76"/>
      <c r="I3637" s="76"/>
      <c r="J3637" s="76"/>
      <c r="K3637" s="76"/>
      <c r="L3637" s="76"/>
      <c r="M3637" s="76"/>
      <c r="N3637" s="76"/>
      <c r="O3637" s="76"/>
      <c r="P3637" s="76"/>
      <c r="Q3637" s="76"/>
      <c r="V3637" s="76"/>
      <c r="W3637" s="76"/>
    </row>
    <row r="3638" spans="1:23" x14ac:dyDescent="0.25">
      <c r="A3638" s="76"/>
      <c r="B3638" s="76"/>
      <c r="C3638" s="76"/>
      <c r="D3638" s="76"/>
      <c r="E3638" s="76"/>
      <c r="F3638" s="76"/>
      <c r="G3638" s="76"/>
      <c r="H3638" s="76"/>
      <c r="I3638" s="76"/>
      <c r="J3638" s="76"/>
      <c r="K3638" s="76"/>
      <c r="L3638" s="76"/>
      <c r="M3638" s="76"/>
      <c r="N3638" s="76"/>
      <c r="O3638" s="76"/>
      <c r="P3638" s="76"/>
      <c r="Q3638" s="76"/>
      <c r="V3638" s="76"/>
      <c r="W3638" s="76"/>
    </row>
    <row r="3639" spans="1:23" x14ac:dyDescent="0.25">
      <c r="A3639" s="76"/>
      <c r="B3639" s="76"/>
      <c r="C3639" s="76"/>
      <c r="D3639" s="76"/>
      <c r="E3639" s="76"/>
      <c r="F3639" s="76"/>
      <c r="G3639" s="76"/>
      <c r="H3639" s="76"/>
      <c r="I3639" s="76"/>
      <c r="J3639" s="76"/>
      <c r="K3639" s="76"/>
      <c r="L3639" s="76"/>
      <c r="M3639" s="76"/>
      <c r="N3639" s="76"/>
      <c r="O3639" s="76"/>
      <c r="P3639" s="76"/>
      <c r="Q3639" s="76"/>
      <c r="V3639" s="76"/>
      <c r="W3639" s="76"/>
    </row>
    <row r="3640" spans="1:23" x14ac:dyDescent="0.25">
      <c r="A3640" s="76"/>
      <c r="B3640" s="76"/>
      <c r="C3640" s="76"/>
      <c r="D3640" s="76"/>
      <c r="E3640" s="76"/>
      <c r="F3640" s="76"/>
      <c r="G3640" s="76"/>
      <c r="H3640" s="76"/>
      <c r="I3640" s="76"/>
      <c r="J3640" s="76"/>
      <c r="K3640" s="76"/>
      <c r="L3640" s="76"/>
      <c r="M3640" s="76"/>
      <c r="N3640" s="76"/>
      <c r="O3640" s="76"/>
      <c r="P3640" s="76"/>
      <c r="Q3640" s="76"/>
      <c r="V3640" s="76"/>
      <c r="W3640" s="76"/>
    </row>
    <row r="3641" spans="1:23" x14ac:dyDescent="0.25">
      <c r="A3641" s="76"/>
      <c r="B3641" s="76"/>
      <c r="C3641" s="76"/>
      <c r="D3641" s="76"/>
      <c r="E3641" s="76"/>
      <c r="F3641" s="76"/>
      <c r="G3641" s="76"/>
      <c r="H3641" s="76"/>
      <c r="I3641" s="76"/>
      <c r="J3641" s="76"/>
      <c r="K3641" s="76"/>
      <c r="L3641" s="76"/>
      <c r="M3641" s="76"/>
      <c r="N3641" s="76"/>
      <c r="O3641" s="76"/>
      <c r="P3641" s="76"/>
      <c r="Q3641" s="76"/>
      <c r="V3641" s="76"/>
      <c r="W3641" s="76"/>
    </row>
    <row r="3642" spans="1:23" x14ac:dyDescent="0.25">
      <c r="A3642" s="76"/>
      <c r="B3642" s="76"/>
      <c r="C3642" s="76"/>
      <c r="D3642" s="76"/>
      <c r="E3642" s="76"/>
      <c r="F3642" s="76"/>
      <c r="G3642" s="76"/>
      <c r="H3642" s="76"/>
      <c r="I3642" s="76"/>
      <c r="J3642" s="76"/>
      <c r="K3642" s="76"/>
      <c r="L3642" s="76"/>
      <c r="M3642" s="76"/>
      <c r="N3642" s="76"/>
      <c r="O3642" s="76"/>
      <c r="P3642" s="76"/>
      <c r="Q3642" s="76"/>
      <c r="V3642" s="76"/>
      <c r="W3642" s="76"/>
    </row>
    <row r="3643" spans="1:23" x14ac:dyDescent="0.25">
      <c r="A3643" s="76"/>
      <c r="B3643" s="76"/>
      <c r="C3643" s="76"/>
      <c r="D3643" s="76"/>
      <c r="E3643" s="76"/>
      <c r="F3643" s="76"/>
      <c r="G3643" s="76"/>
      <c r="H3643" s="76"/>
      <c r="I3643" s="76"/>
      <c r="J3643" s="76"/>
      <c r="K3643" s="76"/>
      <c r="L3643" s="76"/>
      <c r="M3643" s="76"/>
      <c r="N3643" s="76"/>
      <c r="O3643" s="76"/>
      <c r="P3643" s="76"/>
      <c r="Q3643" s="76"/>
      <c r="V3643" s="76"/>
      <c r="W3643" s="76"/>
    </row>
    <row r="3644" spans="1:23" x14ac:dyDescent="0.25">
      <c r="A3644" s="76"/>
      <c r="B3644" s="76"/>
      <c r="C3644" s="76"/>
      <c r="D3644" s="76"/>
      <c r="E3644" s="76"/>
      <c r="F3644" s="76"/>
      <c r="G3644" s="76"/>
      <c r="H3644" s="76"/>
      <c r="I3644" s="76"/>
      <c r="J3644" s="76"/>
      <c r="K3644" s="76"/>
      <c r="L3644" s="76"/>
      <c r="M3644" s="76"/>
      <c r="N3644" s="76"/>
      <c r="O3644" s="76"/>
      <c r="P3644" s="76"/>
      <c r="Q3644" s="76"/>
      <c r="V3644" s="76"/>
      <c r="W3644" s="76"/>
    </row>
    <row r="3645" spans="1:23" x14ac:dyDescent="0.25">
      <c r="A3645" s="76"/>
      <c r="B3645" s="76"/>
      <c r="C3645" s="76"/>
      <c r="D3645" s="76"/>
      <c r="E3645" s="76"/>
      <c r="F3645" s="76"/>
      <c r="G3645" s="76"/>
      <c r="H3645" s="76"/>
      <c r="I3645" s="76"/>
      <c r="J3645" s="76"/>
      <c r="K3645" s="76"/>
      <c r="L3645" s="76"/>
      <c r="M3645" s="76"/>
      <c r="N3645" s="76"/>
      <c r="O3645" s="76"/>
      <c r="P3645" s="76"/>
      <c r="Q3645" s="76"/>
      <c r="V3645" s="76"/>
      <c r="W3645" s="76"/>
    </row>
    <row r="3646" spans="1:23" x14ac:dyDescent="0.25">
      <c r="A3646" s="76"/>
      <c r="B3646" s="76"/>
      <c r="C3646" s="76"/>
      <c r="D3646" s="76"/>
      <c r="E3646" s="76"/>
      <c r="F3646" s="76"/>
      <c r="G3646" s="76"/>
      <c r="H3646" s="76"/>
      <c r="I3646" s="76"/>
      <c r="J3646" s="76"/>
      <c r="K3646" s="76"/>
      <c r="L3646" s="76"/>
      <c r="M3646" s="76"/>
      <c r="N3646" s="76"/>
      <c r="O3646" s="76"/>
      <c r="P3646" s="76"/>
      <c r="Q3646" s="76"/>
      <c r="V3646" s="76"/>
      <c r="W3646" s="76"/>
    </row>
    <row r="3647" spans="1:23" x14ac:dyDescent="0.25">
      <c r="A3647" s="76"/>
      <c r="B3647" s="76"/>
      <c r="C3647" s="76"/>
      <c r="D3647" s="76"/>
      <c r="E3647" s="76"/>
      <c r="F3647" s="76"/>
      <c r="G3647" s="76"/>
      <c r="H3647" s="76"/>
      <c r="I3647" s="76"/>
      <c r="J3647" s="76"/>
      <c r="K3647" s="76"/>
      <c r="L3647" s="76"/>
      <c r="M3647" s="76"/>
      <c r="N3647" s="76"/>
      <c r="O3647" s="76"/>
      <c r="P3647" s="76"/>
      <c r="Q3647" s="76"/>
      <c r="V3647" s="76"/>
      <c r="W3647" s="76"/>
    </row>
    <row r="3648" spans="1:23" x14ac:dyDescent="0.25">
      <c r="A3648" s="76"/>
      <c r="B3648" s="76"/>
      <c r="C3648" s="76"/>
      <c r="D3648" s="76"/>
      <c r="E3648" s="76"/>
      <c r="F3648" s="76"/>
      <c r="G3648" s="76"/>
      <c r="H3648" s="76"/>
      <c r="I3648" s="76"/>
      <c r="J3648" s="76"/>
      <c r="K3648" s="76"/>
      <c r="L3648" s="76"/>
      <c r="M3648" s="76"/>
      <c r="N3648" s="76"/>
      <c r="O3648" s="76"/>
      <c r="P3648" s="76"/>
      <c r="Q3648" s="76"/>
      <c r="V3648" s="76"/>
      <c r="W3648" s="76"/>
    </row>
    <row r="3649" spans="1:23" x14ac:dyDescent="0.25">
      <c r="A3649" s="76"/>
      <c r="B3649" s="76"/>
      <c r="C3649" s="76"/>
      <c r="D3649" s="76"/>
      <c r="E3649" s="76"/>
      <c r="F3649" s="76"/>
      <c r="G3649" s="76"/>
      <c r="H3649" s="76"/>
      <c r="I3649" s="76"/>
      <c r="J3649" s="76"/>
      <c r="K3649" s="76"/>
      <c r="L3649" s="76"/>
      <c r="M3649" s="76"/>
      <c r="N3649" s="76"/>
      <c r="O3649" s="76"/>
      <c r="P3649" s="76"/>
      <c r="Q3649" s="76"/>
      <c r="V3649" s="76"/>
      <c r="W3649" s="76"/>
    </row>
    <row r="3650" spans="1:23" x14ac:dyDescent="0.25">
      <c r="A3650" s="76"/>
      <c r="B3650" s="76"/>
      <c r="C3650" s="76"/>
      <c r="D3650" s="76"/>
      <c r="E3650" s="76"/>
      <c r="F3650" s="76"/>
      <c r="G3650" s="76"/>
      <c r="H3650" s="76"/>
      <c r="I3650" s="76"/>
      <c r="J3650" s="76"/>
      <c r="K3650" s="76"/>
      <c r="L3650" s="76"/>
      <c r="M3650" s="76"/>
      <c r="N3650" s="76"/>
      <c r="O3650" s="76"/>
      <c r="P3650" s="76"/>
      <c r="Q3650" s="76"/>
      <c r="V3650" s="76"/>
      <c r="W3650" s="76"/>
    </row>
    <row r="3651" spans="1:23" x14ac:dyDescent="0.25">
      <c r="A3651" s="76"/>
      <c r="B3651" s="76"/>
      <c r="C3651" s="76"/>
      <c r="D3651" s="76"/>
      <c r="E3651" s="76"/>
      <c r="F3651" s="76"/>
      <c r="G3651" s="76"/>
      <c r="H3651" s="76"/>
      <c r="I3651" s="76"/>
      <c r="J3651" s="76"/>
      <c r="K3651" s="76"/>
      <c r="L3651" s="76"/>
      <c r="M3651" s="76"/>
      <c r="N3651" s="76"/>
      <c r="O3651" s="76"/>
      <c r="P3651" s="76"/>
      <c r="Q3651" s="76"/>
      <c r="V3651" s="76"/>
      <c r="W3651" s="76"/>
    </row>
    <row r="3652" spans="1:23" x14ac:dyDescent="0.25">
      <c r="A3652" s="76"/>
      <c r="B3652" s="76"/>
      <c r="C3652" s="76"/>
      <c r="D3652" s="76"/>
      <c r="E3652" s="76"/>
      <c r="F3652" s="76"/>
      <c r="G3652" s="76"/>
      <c r="H3652" s="76"/>
      <c r="I3652" s="76"/>
      <c r="J3652" s="76"/>
      <c r="K3652" s="76"/>
      <c r="L3652" s="76"/>
      <c r="M3652" s="76"/>
      <c r="N3652" s="76"/>
      <c r="O3652" s="76"/>
      <c r="P3652" s="76"/>
      <c r="Q3652" s="76"/>
      <c r="V3652" s="76"/>
      <c r="W3652" s="76"/>
    </row>
    <row r="3653" spans="1:23" x14ac:dyDescent="0.25">
      <c r="A3653" s="76"/>
      <c r="B3653" s="76"/>
      <c r="C3653" s="76"/>
      <c r="D3653" s="76"/>
      <c r="E3653" s="76"/>
      <c r="F3653" s="76"/>
      <c r="G3653" s="76"/>
      <c r="H3653" s="76"/>
      <c r="I3653" s="76"/>
      <c r="J3653" s="76"/>
      <c r="K3653" s="76"/>
      <c r="L3653" s="76"/>
      <c r="M3653" s="76"/>
      <c r="N3653" s="76"/>
      <c r="O3653" s="76"/>
      <c r="P3653" s="76"/>
      <c r="Q3653" s="76"/>
      <c r="V3653" s="76"/>
      <c r="W3653" s="76"/>
    </row>
    <row r="3654" spans="1:23" x14ac:dyDescent="0.25">
      <c r="A3654" s="76"/>
      <c r="B3654" s="76"/>
      <c r="C3654" s="76"/>
      <c r="D3654" s="76"/>
      <c r="E3654" s="76"/>
      <c r="F3654" s="76"/>
      <c r="G3654" s="76"/>
      <c r="H3654" s="76"/>
      <c r="I3654" s="76"/>
      <c r="J3654" s="76"/>
      <c r="K3654" s="76"/>
      <c r="L3654" s="76"/>
      <c r="M3654" s="76"/>
      <c r="N3654" s="76"/>
      <c r="O3654" s="76"/>
      <c r="P3654" s="76"/>
      <c r="Q3654" s="76"/>
      <c r="V3654" s="76"/>
      <c r="W3654" s="76"/>
    </row>
    <row r="3655" spans="1:23" x14ac:dyDescent="0.25">
      <c r="A3655" s="76"/>
      <c r="B3655" s="76"/>
      <c r="C3655" s="76"/>
      <c r="D3655" s="76"/>
      <c r="E3655" s="76"/>
      <c r="F3655" s="76"/>
      <c r="G3655" s="76"/>
      <c r="H3655" s="76"/>
      <c r="I3655" s="76"/>
      <c r="J3655" s="76"/>
      <c r="K3655" s="76"/>
      <c r="L3655" s="76"/>
      <c r="M3655" s="76"/>
      <c r="N3655" s="76"/>
      <c r="O3655" s="76"/>
      <c r="P3655" s="76"/>
      <c r="Q3655" s="76"/>
      <c r="V3655" s="76"/>
      <c r="W3655" s="76"/>
    </row>
    <row r="3656" spans="1:23" x14ac:dyDescent="0.25">
      <c r="A3656" s="76"/>
      <c r="B3656" s="76"/>
      <c r="C3656" s="76"/>
      <c r="D3656" s="76"/>
      <c r="E3656" s="76"/>
      <c r="F3656" s="76"/>
      <c r="G3656" s="76"/>
      <c r="H3656" s="76"/>
      <c r="I3656" s="76"/>
      <c r="J3656" s="76"/>
      <c r="K3656" s="76"/>
      <c r="L3656" s="76"/>
      <c r="M3656" s="76"/>
      <c r="N3656" s="76"/>
      <c r="O3656" s="76"/>
      <c r="P3656" s="76"/>
      <c r="Q3656" s="76"/>
      <c r="V3656" s="76"/>
      <c r="W3656" s="76"/>
    </row>
    <row r="3657" spans="1:23" x14ac:dyDescent="0.25">
      <c r="A3657" s="76"/>
      <c r="B3657" s="76"/>
      <c r="C3657" s="76"/>
      <c r="D3657" s="76"/>
      <c r="E3657" s="76"/>
      <c r="F3657" s="76"/>
      <c r="G3657" s="76"/>
      <c r="H3657" s="76"/>
      <c r="I3657" s="76"/>
      <c r="J3657" s="76"/>
      <c r="K3657" s="76"/>
      <c r="L3657" s="76"/>
      <c r="M3657" s="76"/>
      <c r="N3657" s="76"/>
      <c r="O3657" s="76"/>
      <c r="P3657" s="76"/>
      <c r="Q3657" s="76"/>
      <c r="V3657" s="76"/>
      <c r="W3657" s="76"/>
    </row>
    <row r="3658" spans="1:23" x14ac:dyDescent="0.25">
      <c r="A3658" s="76"/>
      <c r="B3658" s="76"/>
      <c r="C3658" s="76"/>
      <c r="D3658" s="76"/>
      <c r="E3658" s="76"/>
      <c r="F3658" s="76"/>
      <c r="G3658" s="76"/>
      <c r="H3658" s="76"/>
      <c r="I3658" s="76"/>
      <c r="J3658" s="76"/>
      <c r="K3658" s="76"/>
      <c r="L3658" s="76"/>
      <c r="M3658" s="76"/>
      <c r="N3658" s="76"/>
      <c r="O3658" s="76"/>
      <c r="P3658" s="76"/>
      <c r="Q3658" s="76"/>
      <c r="V3658" s="76"/>
      <c r="W3658" s="76"/>
    </row>
    <row r="3659" spans="1:23" x14ac:dyDescent="0.25">
      <c r="A3659" s="76"/>
      <c r="B3659" s="76"/>
      <c r="C3659" s="76"/>
      <c r="D3659" s="76"/>
      <c r="E3659" s="76"/>
      <c r="F3659" s="76"/>
      <c r="G3659" s="76"/>
      <c r="H3659" s="76"/>
      <c r="I3659" s="76"/>
      <c r="J3659" s="76"/>
      <c r="K3659" s="76"/>
      <c r="L3659" s="76"/>
      <c r="M3659" s="76"/>
      <c r="N3659" s="76"/>
      <c r="O3659" s="76"/>
      <c r="P3659" s="76"/>
      <c r="Q3659" s="76"/>
      <c r="V3659" s="76"/>
      <c r="W3659" s="76"/>
    </row>
    <row r="3660" spans="1:23" x14ac:dyDescent="0.25">
      <c r="A3660" s="76"/>
      <c r="B3660" s="76"/>
      <c r="C3660" s="76"/>
      <c r="D3660" s="76"/>
      <c r="E3660" s="76"/>
      <c r="F3660" s="76"/>
      <c r="G3660" s="76"/>
      <c r="H3660" s="76"/>
      <c r="I3660" s="76"/>
      <c r="J3660" s="76"/>
      <c r="K3660" s="76"/>
      <c r="L3660" s="76"/>
      <c r="M3660" s="76"/>
      <c r="N3660" s="76"/>
      <c r="O3660" s="76"/>
      <c r="P3660" s="76"/>
      <c r="Q3660" s="76"/>
      <c r="V3660" s="76"/>
      <c r="W3660" s="76"/>
    </row>
    <row r="3661" spans="1:23" x14ac:dyDescent="0.25">
      <c r="A3661" s="76"/>
      <c r="B3661" s="76"/>
      <c r="C3661" s="76"/>
      <c r="D3661" s="76"/>
      <c r="E3661" s="76"/>
      <c r="F3661" s="76"/>
      <c r="G3661" s="76"/>
      <c r="H3661" s="76"/>
      <c r="I3661" s="76"/>
      <c r="J3661" s="76"/>
      <c r="K3661" s="76"/>
      <c r="L3661" s="76"/>
      <c r="M3661" s="76"/>
      <c r="N3661" s="76"/>
      <c r="O3661" s="76"/>
      <c r="P3661" s="76"/>
      <c r="Q3661" s="76"/>
      <c r="V3661" s="76"/>
      <c r="W3661" s="76"/>
    </row>
    <row r="3662" spans="1:23" x14ac:dyDescent="0.25">
      <c r="A3662" s="76"/>
      <c r="B3662" s="76"/>
      <c r="C3662" s="76"/>
      <c r="D3662" s="76"/>
      <c r="E3662" s="76"/>
      <c r="F3662" s="76"/>
      <c r="G3662" s="76"/>
      <c r="H3662" s="76"/>
      <c r="I3662" s="76"/>
      <c r="J3662" s="76"/>
      <c r="K3662" s="76"/>
      <c r="L3662" s="76"/>
      <c r="M3662" s="76"/>
      <c r="N3662" s="76"/>
      <c r="O3662" s="76"/>
      <c r="P3662" s="76"/>
      <c r="Q3662" s="76"/>
      <c r="V3662" s="76"/>
      <c r="W3662" s="76"/>
    </row>
    <row r="3663" spans="1:23" x14ac:dyDescent="0.25">
      <c r="A3663" s="76"/>
      <c r="B3663" s="76"/>
      <c r="C3663" s="76"/>
      <c r="D3663" s="76"/>
      <c r="E3663" s="76"/>
      <c r="F3663" s="76"/>
      <c r="G3663" s="76"/>
      <c r="H3663" s="76"/>
      <c r="I3663" s="76"/>
      <c r="J3663" s="76"/>
      <c r="K3663" s="76"/>
      <c r="L3663" s="76"/>
      <c r="M3663" s="76"/>
      <c r="N3663" s="76"/>
      <c r="O3663" s="76"/>
      <c r="P3663" s="76"/>
      <c r="Q3663" s="76"/>
      <c r="V3663" s="76"/>
      <c r="W3663" s="76"/>
    </row>
    <row r="3664" spans="1:23" x14ac:dyDescent="0.25">
      <c r="A3664" s="76"/>
      <c r="B3664" s="76"/>
      <c r="C3664" s="76"/>
      <c r="D3664" s="76"/>
      <c r="E3664" s="76"/>
      <c r="F3664" s="76"/>
      <c r="G3664" s="76"/>
      <c r="H3664" s="76"/>
      <c r="I3664" s="76"/>
      <c r="J3664" s="76"/>
      <c r="K3664" s="76"/>
      <c r="L3664" s="76"/>
      <c r="M3664" s="76"/>
      <c r="N3664" s="76"/>
      <c r="O3664" s="76"/>
      <c r="P3664" s="76"/>
      <c r="Q3664" s="76"/>
      <c r="V3664" s="76"/>
      <c r="W3664" s="76"/>
    </row>
    <row r="3665" spans="1:23" x14ac:dyDescent="0.25">
      <c r="A3665" s="76"/>
      <c r="B3665" s="76"/>
      <c r="C3665" s="76"/>
      <c r="D3665" s="76"/>
      <c r="E3665" s="76"/>
      <c r="F3665" s="76"/>
      <c r="G3665" s="76"/>
      <c r="H3665" s="76"/>
      <c r="I3665" s="76"/>
      <c r="J3665" s="76"/>
      <c r="K3665" s="76"/>
      <c r="L3665" s="76"/>
      <c r="M3665" s="76"/>
      <c r="N3665" s="76"/>
      <c r="O3665" s="76"/>
      <c r="P3665" s="76"/>
      <c r="Q3665" s="76"/>
      <c r="V3665" s="76"/>
      <c r="W3665" s="76"/>
    </row>
    <row r="3666" spans="1:23" x14ac:dyDescent="0.25">
      <c r="A3666" s="76"/>
      <c r="B3666" s="76"/>
      <c r="C3666" s="76"/>
      <c r="D3666" s="76"/>
      <c r="E3666" s="76"/>
      <c r="F3666" s="76"/>
      <c r="G3666" s="76"/>
      <c r="H3666" s="76"/>
      <c r="I3666" s="76"/>
      <c r="J3666" s="76"/>
      <c r="K3666" s="76"/>
      <c r="L3666" s="76"/>
      <c r="M3666" s="76"/>
      <c r="N3666" s="76"/>
      <c r="O3666" s="76"/>
      <c r="P3666" s="76"/>
      <c r="Q3666" s="76"/>
      <c r="V3666" s="76"/>
      <c r="W3666" s="76"/>
    </row>
    <row r="3667" spans="1:23" x14ac:dyDescent="0.25">
      <c r="A3667" s="76"/>
      <c r="B3667" s="76"/>
      <c r="C3667" s="76"/>
      <c r="D3667" s="76"/>
      <c r="E3667" s="76"/>
      <c r="F3667" s="76"/>
      <c r="G3667" s="76"/>
      <c r="H3667" s="76"/>
      <c r="I3667" s="76"/>
      <c r="J3667" s="76"/>
      <c r="K3667" s="76"/>
      <c r="L3667" s="76"/>
      <c r="M3667" s="76"/>
      <c r="N3667" s="76"/>
      <c r="O3667" s="76"/>
      <c r="P3667" s="76"/>
      <c r="Q3667" s="76"/>
      <c r="V3667" s="76"/>
      <c r="W3667" s="76"/>
    </row>
    <row r="3668" spans="1:23" x14ac:dyDescent="0.25">
      <c r="A3668" s="76"/>
      <c r="B3668" s="76"/>
      <c r="C3668" s="76"/>
      <c r="D3668" s="76"/>
      <c r="E3668" s="76"/>
      <c r="F3668" s="76"/>
      <c r="G3668" s="76"/>
      <c r="H3668" s="76"/>
      <c r="I3668" s="76"/>
      <c r="J3668" s="76"/>
      <c r="K3668" s="76"/>
      <c r="L3668" s="76"/>
      <c r="M3668" s="76"/>
      <c r="N3668" s="76"/>
      <c r="O3668" s="76"/>
      <c r="P3668" s="76"/>
      <c r="Q3668" s="76"/>
      <c r="V3668" s="76"/>
      <c r="W3668" s="76"/>
    </row>
    <row r="3669" spans="1:23" x14ac:dyDescent="0.25">
      <c r="A3669" s="76"/>
      <c r="B3669" s="76"/>
      <c r="C3669" s="76"/>
      <c r="D3669" s="76"/>
      <c r="E3669" s="76"/>
      <c r="F3669" s="76"/>
      <c r="G3669" s="76"/>
      <c r="H3669" s="76"/>
      <c r="I3669" s="76"/>
      <c r="J3669" s="76"/>
      <c r="K3669" s="76"/>
      <c r="L3669" s="76"/>
      <c r="M3669" s="76"/>
      <c r="N3669" s="76"/>
      <c r="O3669" s="76"/>
      <c r="P3669" s="76"/>
      <c r="Q3669" s="76"/>
      <c r="V3669" s="76"/>
      <c r="W3669" s="76"/>
    </row>
    <row r="3670" spans="1:23" x14ac:dyDescent="0.25">
      <c r="A3670" s="76"/>
      <c r="B3670" s="76"/>
      <c r="C3670" s="76"/>
      <c r="D3670" s="76"/>
      <c r="E3670" s="76"/>
      <c r="F3670" s="76"/>
      <c r="G3670" s="76"/>
      <c r="H3670" s="76"/>
      <c r="I3670" s="76"/>
      <c r="J3670" s="76"/>
      <c r="K3670" s="76"/>
      <c r="L3670" s="76"/>
      <c r="M3670" s="76"/>
      <c r="N3670" s="76"/>
      <c r="O3670" s="76"/>
      <c r="P3670" s="76"/>
      <c r="Q3670" s="76"/>
      <c r="V3670" s="76"/>
      <c r="W3670" s="76"/>
    </row>
    <row r="3671" spans="1:23" x14ac:dyDescent="0.25">
      <c r="A3671" s="76"/>
      <c r="B3671" s="76"/>
      <c r="C3671" s="76"/>
      <c r="D3671" s="76"/>
      <c r="E3671" s="76"/>
      <c r="F3671" s="76"/>
      <c r="G3671" s="76"/>
      <c r="H3671" s="76"/>
      <c r="I3671" s="76"/>
      <c r="J3671" s="76"/>
      <c r="K3671" s="76"/>
      <c r="L3671" s="76"/>
      <c r="M3671" s="76"/>
      <c r="N3671" s="76"/>
      <c r="O3671" s="76"/>
      <c r="P3671" s="76"/>
      <c r="Q3671" s="76"/>
      <c r="V3671" s="76"/>
      <c r="W3671" s="76"/>
    </row>
    <row r="3672" spans="1:23" x14ac:dyDescent="0.25">
      <c r="A3672" s="76"/>
      <c r="B3672" s="76"/>
      <c r="C3672" s="76"/>
      <c r="D3672" s="76"/>
      <c r="E3672" s="76"/>
      <c r="F3672" s="76"/>
      <c r="G3672" s="76"/>
      <c r="H3672" s="76"/>
      <c r="I3672" s="76"/>
      <c r="J3672" s="76"/>
      <c r="K3672" s="76"/>
      <c r="L3672" s="76"/>
      <c r="M3672" s="76"/>
      <c r="N3672" s="76"/>
      <c r="O3672" s="76"/>
      <c r="P3672" s="76"/>
      <c r="Q3672" s="76"/>
      <c r="V3672" s="76"/>
      <c r="W3672" s="76"/>
    </row>
    <row r="3673" spans="1:23" x14ac:dyDescent="0.25">
      <c r="A3673" s="76"/>
      <c r="B3673" s="76"/>
      <c r="C3673" s="76"/>
      <c r="D3673" s="76"/>
      <c r="E3673" s="76"/>
      <c r="F3673" s="76"/>
      <c r="G3673" s="76"/>
      <c r="H3673" s="76"/>
      <c r="I3673" s="76"/>
      <c r="J3673" s="76"/>
      <c r="K3673" s="76"/>
      <c r="L3673" s="76"/>
      <c r="M3673" s="76"/>
      <c r="N3673" s="76"/>
      <c r="O3673" s="76"/>
      <c r="P3673" s="76"/>
      <c r="Q3673" s="76"/>
      <c r="V3673" s="76"/>
      <c r="W3673" s="76"/>
    </row>
    <row r="3674" spans="1:23" x14ac:dyDescent="0.25">
      <c r="A3674" s="76"/>
      <c r="B3674" s="76"/>
      <c r="C3674" s="76"/>
      <c r="D3674" s="76"/>
      <c r="E3674" s="76"/>
      <c r="F3674" s="76"/>
      <c r="G3674" s="76"/>
      <c r="H3674" s="76"/>
      <c r="I3674" s="76"/>
      <c r="J3674" s="76"/>
      <c r="K3674" s="76"/>
      <c r="L3674" s="76"/>
      <c r="M3674" s="76"/>
      <c r="N3674" s="76"/>
      <c r="O3674" s="76"/>
      <c r="P3674" s="76"/>
      <c r="Q3674" s="76"/>
      <c r="V3674" s="76"/>
      <c r="W3674" s="76"/>
    </row>
    <row r="3675" spans="1:23" x14ac:dyDescent="0.25">
      <c r="A3675" s="76"/>
      <c r="B3675" s="76"/>
      <c r="C3675" s="76"/>
      <c r="D3675" s="76"/>
      <c r="E3675" s="76"/>
      <c r="F3675" s="76"/>
      <c r="G3675" s="76"/>
      <c r="H3675" s="76"/>
      <c r="I3675" s="76"/>
      <c r="J3675" s="76"/>
      <c r="K3675" s="76"/>
      <c r="L3675" s="76"/>
      <c r="M3675" s="76"/>
      <c r="N3675" s="76"/>
      <c r="O3675" s="76"/>
      <c r="P3675" s="76"/>
      <c r="Q3675" s="76"/>
      <c r="V3675" s="76"/>
      <c r="W3675" s="76"/>
    </row>
    <row r="3676" spans="1:23" x14ac:dyDescent="0.25">
      <c r="A3676" s="76"/>
      <c r="B3676" s="76"/>
      <c r="C3676" s="76"/>
      <c r="D3676" s="76"/>
      <c r="E3676" s="76"/>
      <c r="F3676" s="76"/>
      <c r="G3676" s="76"/>
      <c r="H3676" s="76"/>
      <c r="I3676" s="76"/>
      <c r="J3676" s="76"/>
      <c r="K3676" s="76"/>
      <c r="L3676" s="76"/>
      <c r="M3676" s="76"/>
      <c r="N3676" s="76"/>
      <c r="O3676" s="76"/>
      <c r="P3676" s="76"/>
      <c r="Q3676" s="76"/>
      <c r="V3676" s="76"/>
      <c r="W3676" s="76"/>
    </row>
    <row r="3677" spans="1:23" x14ac:dyDescent="0.25">
      <c r="A3677" s="76"/>
      <c r="B3677" s="76"/>
      <c r="C3677" s="76"/>
      <c r="D3677" s="76"/>
      <c r="E3677" s="76"/>
      <c r="F3677" s="76"/>
      <c r="G3677" s="76"/>
      <c r="H3677" s="76"/>
      <c r="I3677" s="76"/>
      <c r="J3677" s="76"/>
      <c r="K3677" s="76"/>
      <c r="L3677" s="76"/>
      <c r="M3677" s="76"/>
      <c r="N3677" s="76"/>
      <c r="O3677" s="76"/>
      <c r="P3677" s="76"/>
      <c r="Q3677" s="76"/>
      <c r="V3677" s="76"/>
      <c r="W3677" s="76"/>
    </row>
    <row r="3678" spans="1:23" x14ac:dyDescent="0.25">
      <c r="A3678" s="76"/>
      <c r="B3678" s="76"/>
      <c r="C3678" s="76"/>
      <c r="D3678" s="76"/>
      <c r="E3678" s="76"/>
      <c r="F3678" s="76"/>
      <c r="G3678" s="76"/>
      <c r="H3678" s="76"/>
      <c r="I3678" s="76"/>
      <c r="J3678" s="76"/>
      <c r="K3678" s="76"/>
      <c r="L3678" s="76"/>
      <c r="M3678" s="76"/>
      <c r="N3678" s="76"/>
      <c r="O3678" s="76"/>
      <c r="P3678" s="76"/>
      <c r="Q3678" s="76"/>
      <c r="V3678" s="76"/>
      <c r="W3678" s="76"/>
    </row>
    <row r="3679" spans="1:23" x14ac:dyDescent="0.25">
      <c r="A3679" s="76"/>
      <c r="B3679" s="76"/>
      <c r="C3679" s="76"/>
      <c r="D3679" s="76"/>
      <c r="E3679" s="76"/>
      <c r="F3679" s="76"/>
      <c r="G3679" s="76"/>
      <c r="H3679" s="76"/>
      <c r="I3679" s="76"/>
      <c r="J3679" s="76"/>
      <c r="K3679" s="76"/>
      <c r="L3679" s="76"/>
      <c r="M3679" s="76"/>
      <c r="N3679" s="76"/>
      <c r="O3679" s="76"/>
      <c r="P3679" s="76"/>
      <c r="Q3679" s="76"/>
      <c r="V3679" s="76"/>
      <c r="W3679" s="76"/>
    </row>
    <row r="3680" spans="1:23" x14ac:dyDescent="0.25">
      <c r="A3680" s="76"/>
      <c r="B3680" s="76"/>
      <c r="C3680" s="76"/>
      <c r="D3680" s="76"/>
      <c r="E3680" s="76"/>
      <c r="F3680" s="76"/>
      <c r="G3680" s="76"/>
      <c r="H3680" s="76"/>
      <c r="I3680" s="76"/>
      <c r="J3680" s="76"/>
      <c r="K3680" s="76"/>
      <c r="L3680" s="76"/>
      <c r="M3680" s="76"/>
      <c r="N3680" s="76"/>
      <c r="O3680" s="76"/>
      <c r="P3680" s="76"/>
      <c r="Q3680" s="76"/>
      <c r="V3680" s="76"/>
      <c r="W3680" s="76"/>
    </row>
    <row r="3681" spans="1:23" x14ac:dyDescent="0.25">
      <c r="A3681" s="76"/>
      <c r="B3681" s="76"/>
      <c r="C3681" s="76"/>
      <c r="D3681" s="76"/>
      <c r="E3681" s="76"/>
      <c r="F3681" s="76"/>
      <c r="G3681" s="76"/>
      <c r="H3681" s="76"/>
      <c r="I3681" s="76"/>
      <c r="J3681" s="76"/>
      <c r="K3681" s="76"/>
      <c r="L3681" s="76"/>
      <c r="M3681" s="76"/>
      <c r="N3681" s="76"/>
      <c r="O3681" s="76"/>
      <c r="P3681" s="76"/>
      <c r="Q3681" s="76"/>
      <c r="V3681" s="76"/>
      <c r="W3681" s="76"/>
    </row>
    <row r="3682" spans="1:23" x14ac:dyDescent="0.25">
      <c r="A3682" s="76"/>
      <c r="B3682" s="76"/>
      <c r="C3682" s="76"/>
      <c r="D3682" s="76"/>
      <c r="E3682" s="76"/>
      <c r="F3682" s="76"/>
      <c r="G3682" s="76"/>
      <c r="H3682" s="76"/>
      <c r="I3682" s="76"/>
      <c r="J3682" s="76"/>
      <c r="K3682" s="76"/>
      <c r="L3682" s="76"/>
      <c r="M3682" s="76"/>
      <c r="N3682" s="76"/>
      <c r="O3682" s="76"/>
      <c r="P3682" s="76"/>
      <c r="Q3682" s="76"/>
      <c r="V3682" s="76"/>
      <c r="W3682" s="76"/>
    </row>
    <row r="3683" spans="1:23" x14ac:dyDescent="0.25">
      <c r="A3683" s="76"/>
      <c r="B3683" s="76"/>
      <c r="C3683" s="76"/>
      <c r="D3683" s="76"/>
      <c r="E3683" s="76"/>
      <c r="F3683" s="76"/>
      <c r="G3683" s="76"/>
      <c r="H3683" s="76"/>
      <c r="I3683" s="76"/>
      <c r="J3683" s="76"/>
      <c r="K3683" s="76"/>
      <c r="L3683" s="76"/>
      <c r="M3683" s="76"/>
      <c r="N3683" s="76"/>
      <c r="O3683" s="76"/>
      <c r="P3683" s="76"/>
      <c r="Q3683" s="76"/>
      <c r="V3683" s="76"/>
      <c r="W3683" s="76"/>
    </row>
    <row r="3684" spans="1:23" x14ac:dyDescent="0.25">
      <c r="A3684" s="76"/>
      <c r="B3684" s="76"/>
      <c r="C3684" s="76"/>
      <c r="D3684" s="76"/>
      <c r="E3684" s="76"/>
      <c r="F3684" s="76"/>
      <c r="G3684" s="76"/>
      <c r="H3684" s="76"/>
      <c r="I3684" s="76"/>
      <c r="J3684" s="76"/>
      <c r="K3684" s="76"/>
      <c r="L3684" s="76"/>
      <c r="M3684" s="76"/>
      <c r="N3684" s="76"/>
      <c r="O3684" s="76"/>
      <c r="P3684" s="76"/>
      <c r="Q3684" s="76"/>
      <c r="V3684" s="76"/>
      <c r="W3684" s="76"/>
    </row>
    <row r="3685" spans="1:23" x14ac:dyDescent="0.25">
      <c r="A3685" s="76"/>
      <c r="B3685" s="76"/>
      <c r="C3685" s="76"/>
      <c r="D3685" s="76"/>
      <c r="E3685" s="76"/>
      <c r="F3685" s="76"/>
      <c r="G3685" s="76"/>
      <c r="H3685" s="76"/>
      <c r="I3685" s="76"/>
      <c r="J3685" s="76"/>
      <c r="K3685" s="76"/>
      <c r="L3685" s="76"/>
      <c r="M3685" s="76"/>
      <c r="N3685" s="76"/>
      <c r="O3685" s="76"/>
      <c r="P3685" s="76"/>
      <c r="Q3685" s="76"/>
      <c r="V3685" s="76"/>
      <c r="W3685" s="76"/>
    </row>
    <row r="3686" spans="1:23" x14ac:dyDescent="0.25">
      <c r="A3686" s="76"/>
      <c r="B3686" s="76"/>
      <c r="C3686" s="76"/>
      <c r="D3686" s="76"/>
      <c r="E3686" s="76"/>
      <c r="F3686" s="76"/>
      <c r="G3686" s="76"/>
      <c r="H3686" s="76"/>
      <c r="I3686" s="76"/>
      <c r="J3686" s="76"/>
      <c r="K3686" s="76"/>
      <c r="L3686" s="76"/>
      <c r="M3686" s="76"/>
      <c r="N3686" s="76"/>
      <c r="O3686" s="76"/>
      <c r="P3686" s="76"/>
      <c r="Q3686" s="76"/>
      <c r="V3686" s="76"/>
      <c r="W3686" s="76"/>
    </row>
    <row r="3687" spans="1:23" x14ac:dyDescent="0.25">
      <c r="A3687" s="76"/>
      <c r="B3687" s="76"/>
      <c r="C3687" s="76"/>
      <c r="D3687" s="76"/>
      <c r="E3687" s="76"/>
      <c r="F3687" s="76"/>
      <c r="G3687" s="76"/>
      <c r="H3687" s="76"/>
      <c r="I3687" s="76"/>
      <c r="J3687" s="76"/>
      <c r="K3687" s="76"/>
      <c r="L3687" s="76"/>
      <c r="M3687" s="76"/>
      <c r="N3687" s="76"/>
      <c r="O3687" s="76"/>
      <c r="P3687" s="76"/>
      <c r="Q3687" s="76"/>
      <c r="V3687" s="76"/>
      <c r="W3687" s="76"/>
    </row>
    <row r="3688" spans="1:23" x14ac:dyDescent="0.25">
      <c r="A3688" s="76"/>
      <c r="B3688" s="76"/>
      <c r="C3688" s="76"/>
      <c r="D3688" s="76"/>
      <c r="E3688" s="76"/>
      <c r="F3688" s="76"/>
      <c r="G3688" s="76"/>
      <c r="H3688" s="76"/>
      <c r="I3688" s="76"/>
      <c r="J3688" s="76"/>
      <c r="K3688" s="76"/>
      <c r="L3688" s="76"/>
      <c r="M3688" s="76"/>
      <c r="N3688" s="76"/>
      <c r="O3688" s="76"/>
      <c r="P3688" s="76"/>
      <c r="Q3688" s="76"/>
      <c r="V3688" s="76"/>
      <c r="W3688" s="76"/>
    </row>
    <row r="3689" spans="1:23" x14ac:dyDescent="0.25">
      <c r="A3689" s="76"/>
      <c r="B3689" s="76"/>
      <c r="C3689" s="76"/>
      <c r="D3689" s="76"/>
      <c r="E3689" s="76"/>
      <c r="F3689" s="76"/>
      <c r="G3689" s="76"/>
      <c r="H3689" s="76"/>
      <c r="I3689" s="76"/>
      <c r="J3689" s="76"/>
      <c r="K3689" s="76"/>
      <c r="L3689" s="76"/>
      <c r="M3689" s="76"/>
      <c r="N3689" s="76"/>
      <c r="O3689" s="76"/>
      <c r="P3689" s="76"/>
      <c r="Q3689" s="76"/>
      <c r="V3689" s="76"/>
      <c r="W3689" s="76"/>
    </row>
    <row r="3690" spans="1:23" x14ac:dyDescent="0.25">
      <c r="A3690" s="76"/>
      <c r="B3690" s="76"/>
      <c r="C3690" s="76"/>
      <c r="D3690" s="76"/>
      <c r="E3690" s="76"/>
      <c r="F3690" s="76"/>
      <c r="G3690" s="76"/>
      <c r="H3690" s="76"/>
      <c r="I3690" s="76"/>
      <c r="J3690" s="76"/>
      <c r="K3690" s="76"/>
      <c r="L3690" s="76"/>
      <c r="M3690" s="76"/>
      <c r="N3690" s="76"/>
      <c r="O3690" s="76"/>
      <c r="P3690" s="76"/>
      <c r="Q3690" s="76"/>
      <c r="V3690" s="76"/>
      <c r="W3690" s="76"/>
    </row>
    <row r="3691" spans="1:23" x14ac:dyDescent="0.25">
      <c r="A3691" s="76"/>
      <c r="B3691" s="76"/>
      <c r="C3691" s="76"/>
      <c r="D3691" s="76"/>
      <c r="E3691" s="76"/>
      <c r="F3691" s="76"/>
      <c r="G3691" s="76"/>
      <c r="H3691" s="76"/>
      <c r="I3691" s="76"/>
      <c r="J3691" s="76"/>
      <c r="K3691" s="76"/>
      <c r="L3691" s="76"/>
      <c r="M3691" s="76"/>
      <c r="N3691" s="76"/>
      <c r="O3691" s="76"/>
      <c r="P3691" s="76"/>
      <c r="Q3691" s="76"/>
      <c r="V3691" s="76"/>
      <c r="W3691" s="76"/>
    </row>
    <row r="3692" spans="1:23" x14ac:dyDescent="0.25">
      <c r="A3692" s="76"/>
      <c r="B3692" s="76"/>
      <c r="C3692" s="76"/>
      <c r="D3692" s="76"/>
      <c r="E3692" s="76"/>
      <c r="F3692" s="76"/>
      <c r="G3692" s="76"/>
      <c r="H3692" s="76"/>
      <c r="I3692" s="76"/>
      <c r="J3692" s="76"/>
      <c r="K3692" s="76"/>
      <c r="L3692" s="76"/>
      <c r="M3692" s="76"/>
      <c r="N3692" s="76"/>
      <c r="O3692" s="76"/>
      <c r="P3692" s="76"/>
      <c r="Q3692" s="76"/>
      <c r="V3692" s="76"/>
      <c r="W3692" s="76"/>
    </row>
    <row r="3693" spans="1:23" x14ac:dyDescent="0.25">
      <c r="A3693" s="76"/>
      <c r="B3693" s="76"/>
      <c r="C3693" s="76"/>
      <c r="D3693" s="76"/>
      <c r="E3693" s="76"/>
      <c r="F3693" s="76"/>
      <c r="G3693" s="76"/>
      <c r="H3693" s="76"/>
      <c r="I3693" s="76"/>
      <c r="J3693" s="76"/>
      <c r="K3693" s="76"/>
      <c r="L3693" s="76"/>
      <c r="M3693" s="76"/>
      <c r="N3693" s="76"/>
      <c r="O3693" s="76"/>
      <c r="P3693" s="76"/>
      <c r="Q3693" s="76"/>
      <c r="V3693" s="76"/>
      <c r="W3693" s="76"/>
    </row>
    <row r="3694" spans="1:23" x14ac:dyDescent="0.25">
      <c r="A3694" s="76"/>
      <c r="B3694" s="76"/>
      <c r="C3694" s="76"/>
      <c r="D3694" s="76"/>
      <c r="E3694" s="76"/>
      <c r="F3694" s="76"/>
      <c r="G3694" s="76"/>
      <c r="H3694" s="76"/>
      <c r="I3694" s="76"/>
      <c r="J3694" s="76"/>
      <c r="K3694" s="76"/>
      <c r="L3694" s="76"/>
      <c r="M3694" s="76"/>
      <c r="N3694" s="76"/>
      <c r="O3694" s="76"/>
      <c r="P3694" s="76"/>
      <c r="Q3694" s="76"/>
      <c r="V3694" s="76"/>
      <c r="W3694" s="76"/>
    </row>
    <row r="3695" spans="1:23" x14ac:dyDescent="0.25">
      <c r="A3695" s="76"/>
      <c r="B3695" s="76"/>
      <c r="C3695" s="76"/>
      <c r="D3695" s="76"/>
      <c r="E3695" s="76"/>
      <c r="F3695" s="76"/>
      <c r="G3695" s="76"/>
      <c r="H3695" s="76"/>
      <c r="I3695" s="76"/>
      <c r="J3695" s="76"/>
      <c r="K3695" s="76"/>
      <c r="L3695" s="76"/>
      <c r="M3695" s="76"/>
      <c r="N3695" s="76"/>
      <c r="O3695" s="76"/>
      <c r="P3695" s="76"/>
      <c r="Q3695" s="76"/>
      <c r="V3695" s="76"/>
      <c r="W3695" s="76"/>
    </row>
    <row r="3696" spans="1:23" x14ac:dyDescent="0.25">
      <c r="A3696" s="76"/>
      <c r="B3696" s="76"/>
      <c r="C3696" s="76"/>
      <c r="D3696" s="76"/>
      <c r="E3696" s="76"/>
      <c r="F3696" s="76"/>
      <c r="G3696" s="76"/>
      <c r="H3696" s="76"/>
      <c r="I3696" s="76"/>
      <c r="J3696" s="76"/>
      <c r="K3696" s="76"/>
      <c r="L3696" s="76"/>
      <c r="M3696" s="76"/>
      <c r="N3696" s="76"/>
      <c r="O3696" s="76"/>
      <c r="P3696" s="76"/>
      <c r="Q3696" s="76"/>
      <c r="V3696" s="76"/>
      <c r="W3696" s="76"/>
    </row>
    <row r="3697" spans="1:23" x14ac:dyDescent="0.25">
      <c r="A3697" s="76"/>
      <c r="B3697" s="76"/>
      <c r="C3697" s="76"/>
      <c r="D3697" s="76"/>
      <c r="E3697" s="76"/>
      <c r="F3697" s="76"/>
      <c r="G3697" s="76"/>
      <c r="H3697" s="76"/>
      <c r="I3697" s="76"/>
      <c r="J3697" s="76"/>
      <c r="K3697" s="76"/>
      <c r="L3697" s="76"/>
      <c r="M3697" s="76"/>
      <c r="N3697" s="76"/>
      <c r="O3697" s="76"/>
      <c r="P3697" s="76"/>
      <c r="Q3697" s="76"/>
      <c r="V3697" s="76"/>
      <c r="W3697" s="76"/>
    </row>
    <row r="3698" spans="1:23" x14ac:dyDescent="0.25">
      <c r="A3698" s="76"/>
      <c r="B3698" s="76"/>
      <c r="C3698" s="76"/>
      <c r="D3698" s="76"/>
      <c r="E3698" s="76"/>
      <c r="F3698" s="76"/>
      <c r="G3698" s="76"/>
      <c r="H3698" s="76"/>
      <c r="I3698" s="76"/>
      <c r="J3698" s="76"/>
      <c r="K3698" s="76"/>
      <c r="L3698" s="76"/>
      <c r="M3698" s="76"/>
      <c r="N3698" s="76"/>
      <c r="O3698" s="76"/>
      <c r="P3698" s="76"/>
      <c r="Q3698" s="76"/>
      <c r="V3698" s="76"/>
      <c r="W3698" s="76"/>
    </row>
    <row r="3699" spans="1:23" x14ac:dyDescent="0.25">
      <c r="A3699" s="76"/>
      <c r="B3699" s="76"/>
      <c r="C3699" s="76"/>
      <c r="D3699" s="76"/>
      <c r="E3699" s="76"/>
      <c r="F3699" s="76"/>
      <c r="G3699" s="76"/>
      <c r="H3699" s="76"/>
      <c r="I3699" s="76"/>
      <c r="J3699" s="76"/>
      <c r="K3699" s="76"/>
      <c r="L3699" s="76"/>
      <c r="M3699" s="76"/>
      <c r="N3699" s="76"/>
      <c r="O3699" s="76"/>
      <c r="P3699" s="76"/>
      <c r="Q3699" s="76"/>
      <c r="V3699" s="76"/>
      <c r="W3699" s="76"/>
    </row>
    <row r="3700" spans="1:23" x14ac:dyDescent="0.25">
      <c r="A3700" s="76"/>
      <c r="B3700" s="76"/>
      <c r="C3700" s="76"/>
      <c r="D3700" s="76"/>
      <c r="E3700" s="76"/>
      <c r="F3700" s="76"/>
      <c r="G3700" s="76"/>
      <c r="H3700" s="76"/>
      <c r="I3700" s="76"/>
      <c r="J3700" s="76"/>
      <c r="K3700" s="76"/>
      <c r="L3700" s="76"/>
      <c r="M3700" s="76"/>
      <c r="N3700" s="76"/>
      <c r="O3700" s="76"/>
      <c r="P3700" s="76"/>
      <c r="Q3700" s="76"/>
      <c r="V3700" s="76"/>
      <c r="W3700" s="76"/>
    </row>
    <row r="3701" spans="1:23" x14ac:dyDescent="0.25">
      <c r="A3701" s="76"/>
      <c r="B3701" s="76"/>
      <c r="C3701" s="76"/>
      <c r="D3701" s="76"/>
      <c r="E3701" s="76"/>
      <c r="F3701" s="76"/>
      <c r="G3701" s="76"/>
      <c r="H3701" s="76"/>
      <c r="I3701" s="76"/>
      <c r="J3701" s="76"/>
      <c r="K3701" s="76"/>
      <c r="L3701" s="76"/>
      <c r="M3701" s="76"/>
      <c r="N3701" s="76"/>
      <c r="O3701" s="76"/>
      <c r="P3701" s="76"/>
      <c r="Q3701" s="76"/>
      <c r="V3701" s="76"/>
      <c r="W3701" s="76"/>
    </row>
    <row r="3702" spans="1:23" x14ac:dyDescent="0.25">
      <c r="A3702" s="76"/>
      <c r="B3702" s="76"/>
      <c r="C3702" s="76"/>
      <c r="D3702" s="76"/>
      <c r="E3702" s="76"/>
      <c r="F3702" s="76"/>
      <c r="G3702" s="76"/>
      <c r="H3702" s="76"/>
      <c r="I3702" s="76"/>
      <c r="J3702" s="76"/>
      <c r="K3702" s="76"/>
      <c r="L3702" s="76"/>
      <c r="M3702" s="76"/>
      <c r="N3702" s="76"/>
      <c r="O3702" s="76"/>
      <c r="P3702" s="76"/>
      <c r="Q3702" s="76"/>
      <c r="V3702" s="76"/>
      <c r="W3702" s="76"/>
    </row>
    <row r="3703" spans="1:23" x14ac:dyDescent="0.25">
      <c r="A3703" s="76"/>
      <c r="B3703" s="76"/>
      <c r="C3703" s="76"/>
      <c r="D3703" s="76"/>
      <c r="E3703" s="76"/>
      <c r="F3703" s="76"/>
      <c r="G3703" s="76"/>
      <c r="H3703" s="76"/>
      <c r="I3703" s="76"/>
      <c r="J3703" s="76"/>
      <c r="K3703" s="76"/>
      <c r="L3703" s="76"/>
      <c r="M3703" s="76"/>
      <c r="N3703" s="76"/>
      <c r="O3703" s="76"/>
      <c r="P3703" s="76"/>
      <c r="Q3703" s="76"/>
      <c r="V3703" s="76"/>
      <c r="W3703" s="76"/>
    </row>
    <row r="3704" spans="1:23" x14ac:dyDescent="0.25">
      <c r="A3704" s="76"/>
      <c r="B3704" s="76"/>
      <c r="C3704" s="76"/>
      <c r="D3704" s="76"/>
      <c r="E3704" s="76"/>
      <c r="F3704" s="76"/>
      <c r="G3704" s="76"/>
      <c r="H3704" s="76"/>
      <c r="I3704" s="76"/>
      <c r="J3704" s="76"/>
      <c r="K3704" s="76"/>
      <c r="L3704" s="76"/>
      <c r="M3704" s="76"/>
      <c r="N3704" s="76"/>
      <c r="O3704" s="76"/>
      <c r="P3704" s="76"/>
      <c r="Q3704" s="76"/>
      <c r="V3704" s="76"/>
      <c r="W3704" s="76"/>
    </row>
    <row r="3705" spans="1:23" x14ac:dyDescent="0.25">
      <c r="A3705" s="76"/>
      <c r="B3705" s="76"/>
      <c r="C3705" s="76"/>
      <c r="D3705" s="76"/>
      <c r="E3705" s="76"/>
      <c r="F3705" s="76"/>
      <c r="G3705" s="76"/>
      <c r="H3705" s="76"/>
      <c r="I3705" s="76"/>
      <c r="J3705" s="76"/>
      <c r="K3705" s="76"/>
      <c r="L3705" s="76"/>
      <c r="M3705" s="76"/>
      <c r="N3705" s="76"/>
      <c r="O3705" s="76"/>
      <c r="P3705" s="76"/>
      <c r="Q3705" s="76"/>
      <c r="V3705" s="76"/>
      <c r="W3705" s="76"/>
    </row>
    <row r="3706" spans="1:23" x14ac:dyDescent="0.25">
      <c r="A3706" s="76"/>
      <c r="B3706" s="76"/>
      <c r="C3706" s="76"/>
      <c r="D3706" s="76"/>
      <c r="E3706" s="76"/>
      <c r="F3706" s="76"/>
      <c r="G3706" s="76"/>
      <c r="H3706" s="76"/>
      <c r="I3706" s="76"/>
      <c r="J3706" s="76"/>
      <c r="K3706" s="76"/>
      <c r="L3706" s="76"/>
      <c r="M3706" s="76"/>
      <c r="N3706" s="76"/>
      <c r="O3706" s="76"/>
      <c r="P3706" s="76"/>
      <c r="Q3706" s="76"/>
      <c r="V3706" s="76"/>
      <c r="W3706" s="76"/>
    </row>
    <row r="3707" spans="1:23" x14ac:dyDescent="0.25">
      <c r="A3707" s="76"/>
      <c r="B3707" s="76"/>
      <c r="C3707" s="76"/>
      <c r="D3707" s="76"/>
      <c r="E3707" s="76"/>
      <c r="F3707" s="76"/>
      <c r="G3707" s="76"/>
      <c r="H3707" s="76"/>
      <c r="I3707" s="76"/>
      <c r="J3707" s="76"/>
      <c r="K3707" s="76"/>
      <c r="L3707" s="76"/>
      <c r="M3707" s="76"/>
      <c r="N3707" s="76"/>
      <c r="O3707" s="76"/>
      <c r="P3707" s="76"/>
      <c r="Q3707" s="76"/>
      <c r="V3707" s="76"/>
      <c r="W3707" s="76"/>
    </row>
    <row r="3708" spans="1:23" x14ac:dyDescent="0.25">
      <c r="A3708" s="76"/>
      <c r="B3708" s="76"/>
      <c r="C3708" s="76"/>
      <c r="D3708" s="76"/>
      <c r="E3708" s="76"/>
      <c r="F3708" s="76"/>
      <c r="G3708" s="76"/>
      <c r="H3708" s="76"/>
      <c r="I3708" s="76"/>
      <c r="J3708" s="76"/>
      <c r="K3708" s="76"/>
      <c r="L3708" s="76"/>
      <c r="M3708" s="76"/>
      <c r="N3708" s="76"/>
      <c r="O3708" s="76"/>
      <c r="P3708" s="76"/>
      <c r="Q3708" s="76"/>
      <c r="V3708" s="76"/>
      <c r="W3708" s="76"/>
    </row>
    <row r="3709" spans="1:23" x14ac:dyDescent="0.25">
      <c r="A3709" s="76"/>
      <c r="B3709" s="76"/>
      <c r="C3709" s="76"/>
      <c r="D3709" s="76"/>
      <c r="E3709" s="76"/>
      <c r="F3709" s="76"/>
      <c r="G3709" s="76"/>
      <c r="H3709" s="76"/>
      <c r="I3709" s="76"/>
      <c r="J3709" s="76"/>
      <c r="K3709" s="76"/>
      <c r="L3709" s="76"/>
      <c r="M3709" s="76"/>
      <c r="N3709" s="76"/>
      <c r="O3709" s="76"/>
      <c r="P3709" s="76"/>
      <c r="Q3709" s="76"/>
      <c r="V3709" s="76"/>
      <c r="W3709" s="76"/>
    </row>
    <row r="3710" spans="1:23" x14ac:dyDescent="0.25">
      <c r="A3710" s="76"/>
      <c r="B3710" s="76"/>
      <c r="C3710" s="76"/>
      <c r="D3710" s="76"/>
      <c r="E3710" s="76"/>
      <c r="F3710" s="76"/>
      <c r="G3710" s="76"/>
      <c r="H3710" s="76"/>
      <c r="I3710" s="76"/>
      <c r="J3710" s="76"/>
      <c r="K3710" s="76"/>
      <c r="L3710" s="76"/>
      <c r="M3710" s="76"/>
      <c r="N3710" s="76"/>
      <c r="O3710" s="76"/>
      <c r="P3710" s="76"/>
      <c r="Q3710" s="76"/>
      <c r="V3710" s="76"/>
      <c r="W3710" s="76"/>
    </row>
    <row r="3711" spans="1:23" x14ac:dyDescent="0.25">
      <c r="A3711" s="76"/>
      <c r="B3711" s="76"/>
      <c r="C3711" s="76"/>
      <c r="D3711" s="76"/>
      <c r="E3711" s="76"/>
      <c r="F3711" s="76"/>
      <c r="G3711" s="76"/>
      <c r="H3711" s="76"/>
      <c r="I3711" s="76"/>
      <c r="J3711" s="76"/>
      <c r="K3711" s="76"/>
      <c r="L3711" s="76"/>
      <c r="M3711" s="76"/>
      <c r="N3711" s="76"/>
      <c r="O3711" s="76"/>
      <c r="P3711" s="76"/>
      <c r="Q3711" s="76"/>
      <c r="V3711" s="76"/>
      <c r="W3711" s="76"/>
    </row>
    <row r="3712" spans="1:23" x14ac:dyDescent="0.25">
      <c r="A3712" s="76"/>
      <c r="B3712" s="76"/>
      <c r="C3712" s="76"/>
      <c r="D3712" s="76"/>
      <c r="E3712" s="76"/>
      <c r="F3712" s="76"/>
      <c r="G3712" s="76"/>
      <c r="H3712" s="76"/>
      <c r="I3712" s="76"/>
      <c r="J3712" s="76"/>
      <c r="K3712" s="76"/>
      <c r="L3712" s="76"/>
      <c r="M3712" s="76"/>
      <c r="N3712" s="76"/>
      <c r="O3712" s="76"/>
      <c r="P3712" s="76"/>
      <c r="Q3712" s="76"/>
      <c r="V3712" s="76"/>
      <c r="W3712" s="76"/>
    </row>
    <row r="3713" spans="1:23" x14ac:dyDescent="0.25">
      <c r="A3713" s="76"/>
      <c r="B3713" s="76"/>
      <c r="C3713" s="76"/>
      <c r="D3713" s="76"/>
      <c r="E3713" s="76"/>
      <c r="F3713" s="76"/>
      <c r="G3713" s="76"/>
      <c r="H3713" s="76"/>
      <c r="I3713" s="76"/>
      <c r="J3713" s="76"/>
      <c r="K3713" s="76"/>
      <c r="L3713" s="76"/>
      <c r="M3713" s="76"/>
      <c r="N3713" s="76"/>
      <c r="O3713" s="76"/>
      <c r="P3713" s="76"/>
      <c r="Q3713" s="76"/>
      <c r="V3713" s="76"/>
      <c r="W3713" s="76"/>
    </row>
    <row r="3714" spans="1:23" x14ac:dyDescent="0.25">
      <c r="A3714" s="76"/>
      <c r="B3714" s="76"/>
      <c r="C3714" s="76"/>
      <c r="D3714" s="76"/>
      <c r="E3714" s="76"/>
      <c r="F3714" s="76"/>
      <c r="G3714" s="76"/>
      <c r="H3714" s="76"/>
      <c r="I3714" s="76"/>
      <c r="J3714" s="76"/>
      <c r="K3714" s="76"/>
      <c r="L3714" s="76"/>
      <c r="M3714" s="76"/>
      <c r="N3714" s="76"/>
      <c r="O3714" s="76"/>
      <c r="P3714" s="76"/>
      <c r="Q3714" s="76"/>
      <c r="V3714" s="76"/>
      <c r="W3714" s="76"/>
    </row>
    <row r="3715" spans="1:23" x14ac:dyDescent="0.25">
      <c r="A3715" s="76"/>
      <c r="B3715" s="76"/>
      <c r="C3715" s="76"/>
      <c r="D3715" s="76"/>
      <c r="E3715" s="76"/>
      <c r="F3715" s="76"/>
      <c r="G3715" s="76"/>
      <c r="H3715" s="76"/>
      <c r="I3715" s="76"/>
      <c r="J3715" s="76"/>
      <c r="K3715" s="76"/>
      <c r="L3715" s="76"/>
      <c r="M3715" s="76"/>
      <c r="N3715" s="76"/>
      <c r="O3715" s="76"/>
      <c r="P3715" s="76"/>
      <c r="Q3715" s="76"/>
      <c r="V3715" s="76"/>
      <c r="W3715" s="76"/>
    </row>
    <row r="3716" spans="1:23" x14ac:dyDescent="0.25">
      <c r="A3716" s="76"/>
      <c r="B3716" s="76"/>
      <c r="C3716" s="76"/>
      <c r="D3716" s="76"/>
      <c r="E3716" s="76"/>
      <c r="F3716" s="76"/>
      <c r="G3716" s="76"/>
      <c r="H3716" s="76"/>
      <c r="I3716" s="76"/>
      <c r="J3716" s="76"/>
      <c r="K3716" s="76"/>
      <c r="L3716" s="76"/>
      <c r="M3716" s="76"/>
      <c r="N3716" s="76"/>
      <c r="O3716" s="76"/>
      <c r="P3716" s="76"/>
      <c r="Q3716" s="76"/>
      <c r="V3716" s="76"/>
      <c r="W3716" s="76"/>
    </row>
    <row r="3717" spans="1:23" x14ac:dyDescent="0.25">
      <c r="A3717" s="76"/>
      <c r="B3717" s="76"/>
      <c r="C3717" s="76"/>
      <c r="D3717" s="76"/>
      <c r="E3717" s="76"/>
      <c r="F3717" s="76"/>
      <c r="G3717" s="76"/>
      <c r="H3717" s="76"/>
      <c r="I3717" s="76"/>
      <c r="J3717" s="76"/>
      <c r="K3717" s="76"/>
      <c r="L3717" s="76"/>
      <c r="M3717" s="76"/>
      <c r="N3717" s="76"/>
      <c r="O3717" s="76"/>
      <c r="P3717" s="76"/>
      <c r="Q3717" s="76"/>
      <c r="V3717" s="76"/>
      <c r="W3717" s="76"/>
    </row>
    <row r="3718" spans="1:23" x14ac:dyDescent="0.25">
      <c r="A3718" s="76"/>
      <c r="B3718" s="76"/>
      <c r="C3718" s="76"/>
      <c r="D3718" s="76"/>
      <c r="E3718" s="76"/>
      <c r="F3718" s="76"/>
      <c r="G3718" s="76"/>
      <c r="H3718" s="76"/>
      <c r="I3718" s="76"/>
      <c r="J3718" s="76"/>
      <c r="K3718" s="76"/>
      <c r="L3718" s="76"/>
      <c r="M3718" s="76"/>
      <c r="N3718" s="76"/>
      <c r="O3718" s="76"/>
      <c r="P3718" s="76"/>
      <c r="Q3718" s="76"/>
      <c r="V3718" s="76"/>
      <c r="W3718" s="76"/>
    </row>
    <row r="3719" spans="1:23" x14ac:dyDescent="0.25">
      <c r="A3719" s="76"/>
      <c r="B3719" s="76"/>
      <c r="C3719" s="76"/>
      <c r="D3719" s="76"/>
      <c r="E3719" s="76"/>
      <c r="F3719" s="76"/>
      <c r="G3719" s="76"/>
      <c r="H3719" s="76"/>
      <c r="I3719" s="76"/>
      <c r="J3719" s="76"/>
      <c r="K3719" s="76"/>
      <c r="L3719" s="76"/>
      <c r="M3719" s="76"/>
      <c r="N3719" s="76"/>
      <c r="O3719" s="76"/>
      <c r="P3719" s="76"/>
      <c r="Q3719" s="76"/>
      <c r="V3719" s="76"/>
      <c r="W3719" s="76"/>
    </row>
    <row r="3720" spans="1:23" x14ac:dyDescent="0.25">
      <c r="A3720" s="76"/>
      <c r="B3720" s="76"/>
      <c r="C3720" s="76"/>
      <c r="D3720" s="76"/>
      <c r="E3720" s="76"/>
      <c r="F3720" s="76"/>
      <c r="G3720" s="76"/>
      <c r="H3720" s="76"/>
      <c r="I3720" s="76"/>
      <c r="J3720" s="76"/>
      <c r="K3720" s="76"/>
      <c r="L3720" s="76"/>
      <c r="M3720" s="76"/>
      <c r="N3720" s="76"/>
      <c r="O3720" s="76"/>
      <c r="P3720" s="76"/>
      <c r="Q3720" s="76"/>
      <c r="V3720" s="76"/>
      <c r="W3720" s="76"/>
    </row>
    <row r="3721" spans="1:23" x14ac:dyDescent="0.25">
      <c r="A3721" s="76"/>
      <c r="B3721" s="76"/>
      <c r="C3721" s="76"/>
      <c r="D3721" s="76"/>
      <c r="E3721" s="76"/>
      <c r="F3721" s="76"/>
      <c r="G3721" s="76"/>
      <c r="H3721" s="76"/>
      <c r="I3721" s="76"/>
      <c r="J3721" s="76"/>
      <c r="K3721" s="76"/>
      <c r="L3721" s="76"/>
      <c r="M3721" s="76"/>
      <c r="N3721" s="76"/>
      <c r="O3721" s="76"/>
      <c r="P3721" s="76"/>
      <c r="Q3721" s="76"/>
      <c r="V3721" s="76"/>
      <c r="W3721" s="76"/>
    </row>
    <row r="3722" spans="1:23" x14ac:dyDescent="0.25">
      <c r="A3722" s="76"/>
      <c r="B3722" s="76"/>
      <c r="C3722" s="76"/>
      <c r="D3722" s="76"/>
      <c r="E3722" s="76"/>
      <c r="F3722" s="76"/>
      <c r="G3722" s="76"/>
      <c r="H3722" s="76"/>
      <c r="I3722" s="76"/>
      <c r="J3722" s="76"/>
      <c r="K3722" s="76"/>
      <c r="L3722" s="76"/>
      <c r="M3722" s="76"/>
      <c r="N3722" s="76"/>
      <c r="O3722" s="76"/>
      <c r="P3722" s="76"/>
      <c r="Q3722" s="76"/>
      <c r="V3722" s="76"/>
      <c r="W3722" s="76"/>
    </row>
    <row r="3723" spans="1:23" x14ac:dyDescent="0.25">
      <c r="A3723" s="76"/>
      <c r="B3723" s="76"/>
      <c r="C3723" s="76"/>
      <c r="D3723" s="76"/>
      <c r="E3723" s="76"/>
      <c r="F3723" s="76"/>
      <c r="G3723" s="76"/>
      <c r="H3723" s="76"/>
      <c r="I3723" s="76"/>
      <c r="J3723" s="76"/>
      <c r="K3723" s="76"/>
      <c r="L3723" s="76"/>
      <c r="M3723" s="76"/>
      <c r="N3723" s="76"/>
      <c r="O3723" s="76"/>
      <c r="P3723" s="76"/>
      <c r="Q3723" s="76"/>
      <c r="V3723" s="76"/>
      <c r="W3723" s="76"/>
    </row>
    <row r="3724" spans="1:23" x14ac:dyDescent="0.25">
      <c r="A3724" s="76"/>
      <c r="B3724" s="76"/>
      <c r="C3724" s="76"/>
      <c r="D3724" s="76"/>
      <c r="E3724" s="76"/>
      <c r="F3724" s="76"/>
      <c r="G3724" s="76"/>
      <c r="H3724" s="76"/>
      <c r="I3724" s="76"/>
      <c r="J3724" s="76"/>
      <c r="K3724" s="76"/>
      <c r="L3724" s="76"/>
      <c r="M3724" s="76"/>
      <c r="N3724" s="76"/>
      <c r="O3724" s="76"/>
      <c r="P3724" s="76"/>
      <c r="Q3724" s="76"/>
      <c r="V3724" s="76"/>
      <c r="W3724" s="76"/>
    </row>
    <row r="3725" spans="1:23" x14ac:dyDescent="0.25">
      <c r="A3725" s="76"/>
      <c r="B3725" s="76"/>
      <c r="C3725" s="76"/>
      <c r="D3725" s="76"/>
      <c r="E3725" s="76"/>
      <c r="F3725" s="76"/>
      <c r="G3725" s="76"/>
      <c r="H3725" s="76"/>
      <c r="I3725" s="76"/>
      <c r="J3725" s="76"/>
      <c r="K3725" s="76"/>
      <c r="L3725" s="76"/>
      <c r="M3725" s="76"/>
      <c r="N3725" s="76"/>
      <c r="O3725" s="76"/>
      <c r="P3725" s="76"/>
      <c r="Q3725" s="76"/>
      <c r="V3725" s="76"/>
      <c r="W3725" s="76"/>
    </row>
    <row r="3726" spans="1:23" x14ac:dyDescent="0.25">
      <c r="A3726" s="76"/>
      <c r="B3726" s="76"/>
      <c r="C3726" s="76"/>
      <c r="D3726" s="76"/>
      <c r="E3726" s="76"/>
      <c r="F3726" s="76"/>
      <c r="G3726" s="76"/>
      <c r="H3726" s="76"/>
      <c r="I3726" s="76"/>
      <c r="J3726" s="76"/>
      <c r="K3726" s="76"/>
      <c r="L3726" s="76"/>
      <c r="M3726" s="76"/>
      <c r="N3726" s="76"/>
      <c r="O3726" s="76"/>
      <c r="P3726" s="76"/>
      <c r="Q3726" s="76"/>
      <c r="V3726" s="76"/>
      <c r="W3726" s="76"/>
    </row>
    <row r="3727" spans="1:23" x14ac:dyDescent="0.25">
      <c r="A3727" s="76"/>
      <c r="B3727" s="76"/>
      <c r="C3727" s="76"/>
      <c r="D3727" s="76"/>
      <c r="E3727" s="76"/>
      <c r="F3727" s="76"/>
      <c r="G3727" s="76"/>
      <c r="H3727" s="76"/>
      <c r="I3727" s="76"/>
      <c r="J3727" s="76"/>
      <c r="K3727" s="76"/>
      <c r="L3727" s="76"/>
      <c r="M3727" s="76"/>
      <c r="N3727" s="76"/>
      <c r="O3727" s="76"/>
      <c r="P3727" s="76"/>
      <c r="Q3727" s="76"/>
      <c r="V3727" s="76"/>
      <c r="W3727" s="76"/>
    </row>
    <row r="3728" spans="1:23" x14ac:dyDescent="0.25">
      <c r="A3728" s="76"/>
      <c r="B3728" s="76"/>
      <c r="C3728" s="76"/>
      <c r="D3728" s="76"/>
      <c r="E3728" s="76"/>
      <c r="F3728" s="76"/>
      <c r="G3728" s="76"/>
      <c r="H3728" s="76"/>
      <c r="I3728" s="76"/>
      <c r="J3728" s="76"/>
      <c r="K3728" s="76"/>
      <c r="L3728" s="76"/>
      <c r="M3728" s="76"/>
      <c r="N3728" s="76"/>
      <c r="O3728" s="76"/>
      <c r="P3728" s="76"/>
      <c r="Q3728" s="76"/>
      <c r="V3728" s="76"/>
      <c r="W3728" s="76"/>
    </row>
    <row r="3729" spans="1:23" x14ac:dyDescent="0.25">
      <c r="A3729" s="76"/>
      <c r="B3729" s="76"/>
      <c r="C3729" s="76"/>
      <c r="D3729" s="76"/>
      <c r="E3729" s="76"/>
      <c r="F3729" s="76"/>
      <c r="G3729" s="76"/>
      <c r="H3729" s="76"/>
      <c r="I3729" s="76"/>
      <c r="J3729" s="76"/>
      <c r="K3729" s="76"/>
      <c r="L3729" s="76"/>
      <c r="M3729" s="76"/>
      <c r="N3729" s="76"/>
      <c r="O3729" s="76"/>
      <c r="P3729" s="76"/>
      <c r="Q3729" s="76"/>
      <c r="V3729" s="76"/>
      <c r="W3729" s="76"/>
    </row>
    <row r="3730" spans="1:23" x14ac:dyDescent="0.25">
      <c r="A3730" s="76"/>
      <c r="B3730" s="76"/>
      <c r="C3730" s="76"/>
      <c r="D3730" s="76"/>
      <c r="E3730" s="76"/>
      <c r="F3730" s="76"/>
      <c r="G3730" s="76"/>
      <c r="H3730" s="76"/>
      <c r="I3730" s="76"/>
      <c r="J3730" s="76"/>
      <c r="K3730" s="76"/>
      <c r="L3730" s="76"/>
      <c r="M3730" s="76"/>
      <c r="N3730" s="76"/>
      <c r="O3730" s="76"/>
      <c r="P3730" s="76"/>
      <c r="Q3730" s="76"/>
      <c r="V3730" s="76"/>
      <c r="W3730" s="76"/>
    </row>
    <row r="3731" spans="1:23" x14ac:dyDescent="0.25">
      <c r="A3731" s="76"/>
      <c r="B3731" s="76"/>
      <c r="C3731" s="76"/>
      <c r="D3731" s="76"/>
      <c r="E3731" s="76"/>
      <c r="F3731" s="76"/>
      <c r="G3731" s="76"/>
      <c r="H3731" s="76"/>
      <c r="I3731" s="76"/>
      <c r="J3731" s="76"/>
      <c r="K3731" s="76"/>
      <c r="L3731" s="76"/>
      <c r="M3731" s="76"/>
      <c r="N3731" s="76"/>
      <c r="O3731" s="76"/>
      <c r="P3731" s="76"/>
      <c r="Q3731" s="76"/>
      <c r="V3731" s="76"/>
      <c r="W3731" s="76"/>
    </row>
    <row r="3732" spans="1:23" x14ac:dyDescent="0.25">
      <c r="A3732" s="76"/>
      <c r="B3732" s="76"/>
      <c r="C3732" s="76"/>
      <c r="D3732" s="76"/>
      <c r="E3732" s="76"/>
      <c r="F3732" s="76"/>
      <c r="G3732" s="76"/>
      <c r="H3732" s="76"/>
      <c r="I3732" s="76"/>
      <c r="J3732" s="76"/>
      <c r="K3732" s="76"/>
      <c r="L3732" s="76"/>
      <c r="M3732" s="76"/>
      <c r="N3732" s="76"/>
      <c r="O3732" s="76"/>
      <c r="P3732" s="76"/>
      <c r="Q3732" s="76"/>
      <c r="V3732" s="76"/>
      <c r="W3732" s="76"/>
    </row>
    <row r="3733" spans="1:23" x14ac:dyDescent="0.25">
      <c r="A3733" s="76"/>
      <c r="B3733" s="76"/>
      <c r="C3733" s="76"/>
      <c r="D3733" s="76"/>
      <c r="E3733" s="76"/>
      <c r="F3733" s="76"/>
      <c r="G3733" s="76"/>
      <c r="H3733" s="76"/>
      <c r="I3733" s="76"/>
      <c r="J3733" s="76"/>
      <c r="K3733" s="76"/>
      <c r="L3733" s="76"/>
      <c r="M3733" s="76"/>
      <c r="N3733" s="76"/>
      <c r="O3733" s="76"/>
      <c r="P3733" s="76"/>
      <c r="Q3733" s="76"/>
      <c r="V3733" s="76"/>
      <c r="W3733" s="76"/>
    </row>
    <row r="3734" spans="1:23" x14ac:dyDescent="0.25">
      <c r="A3734" s="76"/>
      <c r="B3734" s="76"/>
      <c r="C3734" s="76"/>
      <c r="D3734" s="76"/>
      <c r="E3734" s="76"/>
      <c r="F3734" s="76"/>
      <c r="G3734" s="76"/>
      <c r="H3734" s="76"/>
      <c r="I3734" s="76"/>
      <c r="J3734" s="76"/>
      <c r="K3734" s="76"/>
      <c r="L3734" s="76"/>
      <c r="M3734" s="76"/>
      <c r="N3734" s="76"/>
      <c r="O3734" s="76"/>
      <c r="P3734" s="76"/>
      <c r="Q3734" s="76"/>
      <c r="V3734" s="76"/>
      <c r="W3734" s="76"/>
    </row>
    <row r="3735" spans="1:23" x14ac:dyDescent="0.25">
      <c r="A3735" s="76"/>
      <c r="B3735" s="76"/>
      <c r="C3735" s="76"/>
      <c r="D3735" s="76"/>
      <c r="E3735" s="76"/>
      <c r="F3735" s="76"/>
      <c r="G3735" s="76"/>
      <c r="H3735" s="76"/>
      <c r="I3735" s="76"/>
      <c r="J3735" s="76"/>
      <c r="K3735" s="76"/>
      <c r="L3735" s="76"/>
      <c r="M3735" s="76"/>
      <c r="N3735" s="76"/>
      <c r="O3735" s="76"/>
      <c r="P3735" s="76"/>
      <c r="Q3735" s="76"/>
      <c r="V3735" s="76"/>
      <c r="W3735" s="76"/>
    </row>
    <row r="3736" spans="1:23" x14ac:dyDescent="0.25">
      <c r="A3736" s="76"/>
      <c r="B3736" s="76"/>
      <c r="C3736" s="76"/>
      <c r="D3736" s="76"/>
      <c r="E3736" s="76"/>
      <c r="F3736" s="76"/>
      <c r="G3736" s="76"/>
      <c r="H3736" s="76"/>
      <c r="I3736" s="76"/>
      <c r="J3736" s="76"/>
      <c r="K3736" s="76"/>
      <c r="L3736" s="76"/>
      <c r="M3736" s="76"/>
      <c r="N3736" s="76"/>
      <c r="O3736" s="76"/>
      <c r="P3736" s="76"/>
      <c r="Q3736" s="76"/>
      <c r="V3736" s="76"/>
      <c r="W3736" s="76"/>
    </row>
    <row r="3737" spans="1:23" x14ac:dyDescent="0.25">
      <c r="A3737" s="76"/>
      <c r="B3737" s="76"/>
      <c r="C3737" s="76"/>
      <c r="D3737" s="76"/>
      <c r="E3737" s="76"/>
      <c r="F3737" s="76"/>
      <c r="G3737" s="76"/>
      <c r="H3737" s="76"/>
      <c r="I3737" s="76"/>
      <c r="J3737" s="76"/>
      <c r="K3737" s="76"/>
      <c r="L3737" s="76"/>
      <c r="M3737" s="76"/>
      <c r="N3737" s="76"/>
      <c r="O3737" s="76"/>
      <c r="P3737" s="76"/>
      <c r="Q3737" s="76"/>
      <c r="V3737" s="76"/>
      <c r="W3737" s="76"/>
    </row>
    <row r="3738" spans="1:23" x14ac:dyDescent="0.25">
      <c r="A3738" s="76"/>
      <c r="B3738" s="76"/>
      <c r="C3738" s="76"/>
      <c r="D3738" s="76"/>
      <c r="E3738" s="76"/>
      <c r="F3738" s="76"/>
      <c r="G3738" s="76"/>
      <c r="H3738" s="76"/>
      <c r="I3738" s="76"/>
      <c r="J3738" s="76"/>
      <c r="K3738" s="76"/>
      <c r="L3738" s="76"/>
      <c r="M3738" s="76"/>
      <c r="N3738" s="76"/>
      <c r="O3738" s="76"/>
      <c r="P3738" s="76"/>
      <c r="Q3738" s="76"/>
      <c r="V3738" s="76"/>
      <c r="W3738" s="76"/>
    </row>
    <row r="3739" spans="1:23" x14ac:dyDescent="0.25">
      <c r="A3739" s="76"/>
      <c r="B3739" s="76"/>
      <c r="C3739" s="76"/>
      <c r="D3739" s="76"/>
      <c r="E3739" s="76"/>
      <c r="F3739" s="76"/>
      <c r="G3739" s="76"/>
      <c r="H3739" s="76"/>
      <c r="I3739" s="76"/>
      <c r="J3739" s="76"/>
      <c r="K3739" s="76"/>
      <c r="L3739" s="76"/>
      <c r="M3739" s="76"/>
      <c r="N3739" s="76"/>
      <c r="O3739" s="76"/>
      <c r="P3739" s="76"/>
      <c r="Q3739" s="76"/>
      <c r="V3739" s="76"/>
      <c r="W3739" s="76"/>
    </row>
    <row r="3740" spans="1:23" x14ac:dyDescent="0.25">
      <c r="A3740" s="76"/>
      <c r="B3740" s="76"/>
      <c r="C3740" s="76"/>
      <c r="D3740" s="76"/>
      <c r="E3740" s="76"/>
      <c r="F3740" s="76"/>
      <c r="G3740" s="76"/>
      <c r="H3740" s="76"/>
      <c r="I3740" s="76"/>
      <c r="J3740" s="76"/>
      <c r="K3740" s="76"/>
      <c r="L3740" s="76"/>
      <c r="M3740" s="76"/>
      <c r="N3740" s="76"/>
      <c r="O3740" s="76"/>
      <c r="P3740" s="76"/>
      <c r="Q3740" s="76"/>
      <c r="V3740" s="76"/>
      <c r="W3740" s="76"/>
    </row>
    <row r="3741" spans="1:23" x14ac:dyDescent="0.25">
      <c r="A3741" s="76"/>
      <c r="B3741" s="76"/>
      <c r="C3741" s="76"/>
      <c r="D3741" s="76"/>
      <c r="E3741" s="76"/>
      <c r="F3741" s="76"/>
      <c r="G3741" s="76"/>
      <c r="H3741" s="76"/>
      <c r="I3741" s="76"/>
      <c r="J3741" s="76"/>
      <c r="K3741" s="76"/>
      <c r="L3741" s="76"/>
      <c r="M3741" s="76"/>
      <c r="N3741" s="76"/>
      <c r="O3741" s="76"/>
      <c r="P3741" s="76"/>
      <c r="Q3741" s="76"/>
      <c r="V3741" s="76"/>
      <c r="W3741" s="76"/>
    </row>
    <row r="3742" spans="1:23" x14ac:dyDescent="0.25">
      <c r="A3742" s="76"/>
      <c r="B3742" s="76"/>
      <c r="C3742" s="76"/>
      <c r="D3742" s="76"/>
      <c r="E3742" s="76"/>
      <c r="F3742" s="76"/>
      <c r="G3742" s="76"/>
      <c r="H3742" s="76"/>
      <c r="I3742" s="76"/>
      <c r="J3742" s="76"/>
      <c r="K3742" s="76"/>
      <c r="L3742" s="76"/>
      <c r="M3742" s="76"/>
      <c r="N3742" s="76"/>
      <c r="O3742" s="76"/>
      <c r="P3742" s="76"/>
      <c r="Q3742" s="76"/>
      <c r="V3742" s="76"/>
      <c r="W3742" s="76"/>
    </row>
    <row r="3743" spans="1:23" x14ac:dyDescent="0.25">
      <c r="A3743" s="76"/>
      <c r="B3743" s="76"/>
      <c r="C3743" s="76"/>
      <c r="D3743" s="76"/>
      <c r="E3743" s="76"/>
      <c r="F3743" s="76"/>
      <c r="G3743" s="76"/>
      <c r="H3743" s="76"/>
      <c r="I3743" s="76"/>
      <c r="J3743" s="76"/>
      <c r="K3743" s="76"/>
      <c r="L3743" s="76"/>
      <c r="M3743" s="76"/>
      <c r="N3743" s="76"/>
      <c r="O3743" s="76"/>
      <c r="P3743" s="76"/>
      <c r="Q3743" s="76"/>
      <c r="V3743" s="76"/>
      <c r="W3743" s="76"/>
    </row>
    <row r="3744" spans="1:23" x14ac:dyDescent="0.25">
      <c r="A3744" s="76"/>
      <c r="B3744" s="76"/>
      <c r="C3744" s="76"/>
      <c r="D3744" s="76"/>
      <c r="E3744" s="76"/>
      <c r="F3744" s="76"/>
      <c r="G3744" s="76"/>
      <c r="H3744" s="76"/>
      <c r="I3744" s="76"/>
      <c r="J3744" s="76"/>
      <c r="K3744" s="76"/>
      <c r="L3744" s="76"/>
      <c r="M3744" s="76"/>
      <c r="N3744" s="76"/>
      <c r="O3744" s="76"/>
      <c r="P3744" s="76"/>
      <c r="Q3744" s="76"/>
      <c r="V3744" s="76"/>
      <c r="W3744" s="76"/>
    </row>
    <row r="3745" spans="1:23" x14ac:dyDescent="0.25">
      <c r="A3745" s="76"/>
      <c r="B3745" s="76"/>
      <c r="C3745" s="76"/>
      <c r="D3745" s="76"/>
      <c r="E3745" s="76"/>
      <c r="F3745" s="76"/>
      <c r="G3745" s="76"/>
      <c r="H3745" s="76"/>
      <c r="I3745" s="76"/>
      <c r="J3745" s="76"/>
      <c r="K3745" s="76"/>
      <c r="L3745" s="76"/>
      <c r="M3745" s="76"/>
      <c r="N3745" s="76"/>
      <c r="O3745" s="76"/>
      <c r="P3745" s="76"/>
      <c r="Q3745" s="76"/>
      <c r="V3745" s="76"/>
      <c r="W3745" s="76"/>
    </row>
    <row r="3746" spans="1:23" x14ac:dyDescent="0.25">
      <c r="A3746" s="76"/>
      <c r="B3746" s="76"/>
      <c r="C3746" s="76"/>
      <c r="D3746" s="76"/>
      <c r="E3746" s="76"/>
      <c r="F3746" s="76"/>
      <c r="G3746" s="76"/>
      <c r="H3746" s="76"/>
      <c r="I3746" s="76"/>
      <c r="J3746" s="76"/>
      <c r="K3746" s="76"/>
      <c r="L3746" s="76"/>
      <c r="M3746" s="76"/>
      <c r="N3746" s="76"/>
      <c r="O3746" s="76"/>
      <c r="P3746" s="76"/>
      <c r="Q3746" s="76"/>
      <c r="V3746" s="76"/>
      <c r="W3746" s="76"/>
    </row>
    <row r="3747" spans="1:23" x14ac:dyDescent="0.25">
      <c r="A3747" s="76"/>
      <c r="B3747" s="76"/>
      <c r="C3747" s="76"/>
      <c r="D3747" s="76"/>
      <c r="E3747" s="76"/>
      <c r="F3747" s="76"/>
      <c r="G3747" s="76"/>
      <c r="H3747" s="76"/>
      <c r="I3747" s="76"/>
      <c r="J3747" s="76"/>
      <c r="K3747" s="76"/>
      <c r="L3747" s="76"/>
      <c r="M3747" s="76"/>
      <c r="N3747" s="76"/>
      <c r="O3747" s="76"/>
      <c r="P3747" s="76"/>
      <c r="Q3747" s="76"/>
      <c r="V3747" s="76"/>
      <c r="W3747" s="76"/>
    </row>
    <row r="3748" spans="1:23" x14ac:dyDescent="0.25">
      <c r="A3748" s="76"/>
      <c r="B3748" s="76"/>
      <c r="C3748" s="76"/>
      <c r="D3748" s="76"/>
      <c r="E3748" s="76"/>
      <c r="F3748" s="76"/>
      <c r="G3748" s="76"/>
      <c r="H3748" s="76"/>
      <c r="I3748" s="76"/>
      <c r="J3748" s="76"/>
      <c r="K3748" s="76"/>
      <c r="L3748" s="76"/>
      <c r="M3748" s="76"/>
      <c r="N3748" s="76"/>
      <c r="O3748" s="76"/>
      <c r="P3748" s="76"/>
      <c r="Q3748" s="76"/>
      <c r="V3748" s="76"/>
      <c r="W3748" s="76"/>
    </row>
    <row r="3749" spans="1:23" x14ac:dyDescent="0.25">
      <c r="A3749" s="76"/>
      <c r="B3749" s="76"/>
      <c r="C3749" s="76"/>
      <c r="D3749" s="76"/>
      <c r="E3749" s="76"/>
      <c r="F3749" s="76"/>
      <c r="G3749" s="76"/>
      <c r="H3749" s="76"/>
      <c r="I3749" s="76"/>
      <c r="J3749" s="76"/>
      <c r="K3749" s="76"/>
      <c r="L3749" s="76"/>
      <c r="M3749" s="76"/>
      <c r="N3749" s="76"/>
      <c r="O3749" s="76"/>
      <c r="P3749" s="76"/>
      <c r="Q3749" s="76"/>
      <c r="V3749" s="76"/>
      <c r="W3749" s="76"/>
    </row>
    <row r="3750" spans="1:23" x14ac:dyDescent="0.25">
      <c r="A3750" s="76"/>
      <c r="B3750" s="76"/>
      <c r="C3750" s="76"/>
      <c r="D3750" s="76"/>
      <c r="E3750" s="76"/>
      <c r="F3750" s="76"/>
      <c r="G3750" s="76"/>
      <c r="H3750" s="76"/>
      <c r="I3750" s="76"/>
      <c r="J3750" s="76"/>
      <c r="K3750" s="76"/>
      <c r="L3750" s="76"/>
      <c r="M3750" s="76"/>
      <c r="N3750" s="76"/>
      <c r="O3750" s="76"/>
      <c r="P3750" s="76"/>
      <c r="Q3750" s="76"/>
      <c r="V3750" s="76"/>
      <c r="W3750" s="76"/>
    </row>
    <row r="3751" spans="1:23" x14ac:dyDescent="0.25">
      <c r="A3751" s="76"/>
      <c r="B3751" s="76"/>
      <c r="C3751" s="76"/>
      <c r="D3751" s="76"/>
      <c r="E3751" s="76"/>
      <c r="F3751" s="76"/>
      <c r="G3751" s="76"/>
      <c r="H3751" s="76"/>
      <c r="I3751" s="76"/>
      <c r="J3751" s="76"/>
      <c r="K3751" s="76"/>
      <c r="L3751" s="76"/>
      <c r="M3751" s="76"/>
      <c r="N3751" s="76"/>
      <c r="O3751" s="76"/>
      <c r="P3751" s="76"/>
      <c r="Q3751" s="76"/>
      <c r="V3751" s="76"/>
      <c r="W3751" s="76"/>
    </row>
    <row r="3752" spans="1:23" x14ac:dyDescent="0.25">
      <c r="A3752" s="76"/>
      <c r="B3752" s="76"/>
      <c r="C3752" s="76"/>
      <c r="D3752" s="76"/>
      <c r="E3752" s="76"/>
      <c r="F3752" s="76"/>
      <c r="G3752" s="76"/>
      <c r="H3752" s="76"/>
      <c r="I3752" s="76"/>
      <c r="J3752" s="76"/>
      <c r="K3752" s="76"/>
      <c r="L3752" s="76"/>
      <c r="M3752" s="76"/>
      <c r="N3752" s="76"/>
      <c r="O3752" s="76"/>
      <c r="P3752" s="76"/>
      <c r="Q3752" s="76"/>
      <c r="V3752" s="76"/>
      <c r="W3752" s="76"/>
    </row>
    <row r="3753" spans="1:23" x14ac:dyDescent="0.25">
      <c r="A3753" s="76"/>
      <c r="B3753" s="76"/>
      <c r="C3753" s="76"/>
      <c r="D3753" s="76"/>
      <c r="E3753" s="76"/>
      <c r="F3753" s="76"/>
      <c r="G3753" s="76"/>
      <c r="H3753" s="76"/>
      <c r="I3753" s="76"/>
      <c r="J3753" s="76"/>
      <c r="K3753" s="76"/>
      <c r="L3753" s="76"/>
      <c r="M3753" s="76"/>
      <c r="N3753" s="76"/>
      <c r="O3753" s="76"/>
      <c r="P3753" s="76"/>
      <c r="Q3753" s="76"/>
      <c r="V3753" s="76"/>
      <c r="W3753" s="76"/>
    </row>
    <row r="3754" spans="1:23" x14ac:dyDescent="0.25">
      <c r="A3754" s="76"/>
      <c r="B3754" s="76"/>
      <c r="C3754" s="76"/>
      <c r="D3754" s="76"/>
      <c r="E3754" s="76"/>
      <c r="F3754" s="76"/>
      <c r="G3754" s="76"/>
      <c r="H3754" s="76"/>
      <c r="I3754" s="76"/>
      <c r="J3754" s="76"/>
      <c r="K3754" s="76"/>
      <c r="L3754" s="76"/>
      <c r="M3754" s="76"/>
      <c r="N3754" s="76"/>
      <c r="O3754" s="76"/>
      <c r="P3754" s="76"/>
      <c r="Q3754" s="76"/>
      <c r="V3754" s="76"/>
      <c r="W3754" s="76"/>
    </row>
    <row r="3755" spans="1:23" x14ac:dyDescent="0.25">
      <c r="A3755" s="76"/>
      <c r="B3755" s="76"/>
      <c r="C3755" s="76"/>
      <c r="D3755" s="76"/>
      <c r="E3755" s="76"/>
      <c r="F3755" s="76"/>
      <c r="G3755" s="76"/>
      <c r="H3755" s="76"/>
      <c r="I3755" s="76"/>
      <c r="J3755" s="76"/>
      <c r="K3755" s="76"/>
      <c r="L3755" s="76"/>
      <c r="M3755" s="76"/>
      <c r="N3755" s="76"/>
      <c r="O3755" s="76"/>
      <c r="P3755" s="76"/>
      <c r="Q3755" s="76"/>
      <c r="V3755" s="76"/>
      <c r="W3755" s="76"/>
    </row>
    <row r="3756" spans="1:23" x14ac:dyDescent="0.25">
      <c r="A3756" s="76"/>
      <c r="B3756" s="76"/>
      <c r="C3756" s="76"/>
      <c r="D3756" s="76"/>
      <c r="E3756" s="76"/>
      <c r="F3756" s="76"/>
      <c r="G3756" s="76"/>
      <c r="H3756" s="76"/>
      <c r="I3756" s="76"/>
      <c r="J3756" s="76"/>
      <c r="K3756" s="76"/>
      <c r="L3756" s="76"/>
      <c r="M3756" s="76"/>
      <c r="N3756" s="76"/>
      <c r="O3756" s="76"/>
      <c r="P3756" s="76"/>
      <c r="Q3756" s="76"/>
      <c r="V3756" s="76"/>
      <c r="W3756" s="76"/>
    </row>
    <row r="3757" spans="1:23" x14ac:dyDescent="0.25">
      <c r="A3757" s="76"/>
      <c r="B3757" s="76"/>
      <c r="C3757" s="76"/>
      <c r="D3757" s="76"/>
      <c r="E3757" s="76"/>
      <c r="F3757" s="76"/>
      <c r="G3757" s="76"/>
      <c r="H3757" s="76"/>
      <c r="I3757" s="76"/>
      <c r="J3757" s="76"/>
      <c r="K3757" s="76"/>
      <c r="L3757" s="76"/>
      <c r="M3757" s="76"/>
      <c r="N3757" s="76"/>
      <c r="O3757" s="76"/>
      <c r="P3757" s="76"/>
      <c r="Q3757" s="76"/>
      <c r="V3757" s="76"/>
      <c r="W3757" s="76"/>
    </row>
    <row r="3758" spans="1:23" x14ac:dyDescent="0.25">
      <c r="A3758" s="76"/>
      <c r="B3758" s="76"/>
      <c r="C3758" s="76"/>
      <c r="D3758" s="76"/>
      <c r="E3758" s="76"/>
      <c r="F3758" s="76"/>
      <c r="G3758" s="76"/>
      <c r="H3758" s="76"/>
      <c r="I3758" s="76"/>
      <c r="J3758" s="76"/>
      <c r="K3758" s="76"/>
      <c r="L3758" s="76"/>
      <c r="M3758" s="76"/>
      <c r="N3758" s="76"/>
      <c r="O3758" s="76"/>
      <c r="P3758" s="76"/>
      <c r="Q3758" s="76"/>
      <c r="V3758" s="76"/>
      <c r="W3758" s="76"/>
    </row>
    <row r="3759" spans="1:23" x14ac:dyDescent="0.25">
      <c r="A3759" s="76"/>
      <c r="B3759" s="76"/>
      <c r="C3759" s="76"/>
      <c r="D3759" s="76"/>
      <c r="E3759" s="76"/>
      <c r="F3759" s="76"/>
      <c r="G3759" s="76"/>
      <c r="H3759" s="76"/>
      <c r="I3759" s="76"/>
      <c r="J3759" s="76"/>
      <c r="K3759" s="76"/>
      <c r="L3759" s="76"/>
      <c r="M3759" s="76"/>
      <c r="N3759" s="76"/>
      <c r="O3759" s="76"/>
      <c r="P3759" s="76"/>
      <c r="Q3759" s="76"/>
      <c r="V3759" s="76"/>
      <c r="W3759" s="76"/>
    </row>
    <row r="3760" spans="1:23" x14ac:dyDescent="0.25">
      <c r="A3760" s="76"/>
      <c r="B3760" s="76"/>
      <c r="C3760" s="76"/>
      <c r="D3760" s="76"/>
      <c r="E3760" s="76"/>
      <c r="F3760" s="76"/>
      <c r="G3760" s="76"/>
      <c r="H3760" s="76"/>
      <c r="I3760" s="76"/>
      <c r="J3760" s="76"/>
      <c r="K3760" s="76"/>
      <c r="L3760" s="76"/>
      <c r="M3760" s="76"/>
      <c r="N3760" s="76"/>
      <c r="O3760" s="76"/>
      <c r="P3760" s="76"/>
      <c r="Q3760" s="76"/>
      <c r="V3760" s="76"/>
      <c r="W3760" s="76"/>
    </row>
    <row r="3761" spans="1:23" x14ac:dyDescent="0.25">
      <c r="A3761" s="76"/>
      <c r="B3761" s="76"/>
      <c r="C3761" s="76"/>
      <c r="D3761" s="76"/>
      <c r="E3761" s="76"/>
      <c r="F3761" s="76"/>
      <c r="G3761" s="76"/>
      <c r="H3761" s="76"/>
      <c r="I3761" s="76"/>
      <c r="J3761" s="76"/>
      <c r="K3761" s="76"/>
      <c r="L3761" s="76"/>
      <c r="M3761" s="76"/>
      <c r="N3761" s="76"/>
      <c r="O3761" s="76"/>
      <c r="P3761" s="76"/>
      <c r="Q3761" s="76"/>
      <c r="V3761" s="76"/>
      <c r="W3761" s="76"/>
    </row>
    <row r="3762" spans="1:23" x14ac:dyDescent="0.25">
      <c r="A3762" s="76"/>
      <c r="B3762" s="76"/>
      <c r="C3762" s="76"/>
      <c r="D3762" s="76"/>
      <c r="E3762" s="76"/>
      <c r="F3762" s="76"/>
      <c r="G3762" s="76"/>
      <c r="H3762" s="76"/>
      <c r="I3762" s="76"/>
      <c r="J3762" s="76"/>
      <c r="K3762" s="76"/>
      <c r="L3762" s="76"/>
      <c r="M3762" s="76"/>
      <c r="N3762" s="76"/>
      <c r="O3762" s="76"/>
      <c r="P3762" s="76"/>
      <c r="Q3762" s="76"/>
      <c r="V3762" s="76"/>
      <c r="W3762" s="76"/>
    </row>
    <row r="3763" spans="1:23" x14ac:dyDescent="0.25">
      <c r="A3763" s="76"/>
      <c r="B3763" s="76"/>
      <c r="C3763" s="76"/>
      <c r="D3763" s="76"/>
      <c r="E3763" s="76"/>
      <c r="F3763" s="76"/>
      <c r="G3763" s="76"/>
      <c r="H3763" s="76"/>
      <c r="I3763" s="76"/>
      <c r="J3763" s="76"/>
      <c r="K3763" s="76"/>
      <c r="L3763" s="76"/>
      <c r="M3763" s="76"/>
      <c r="N3763" s="76"/>
      <c r="O3763" s="76"/>
      <c r="P3763" s="76"/>
      <c r="Q3763" s="76"/>
      <c r="V3763" s="76"/>
      <c r="W3763" s="76"/>
    </row>
    <row r="3764" spans="1:23" x14ac:dyDescent="0.25">
      <c r="A3764" s="76"/>
      <c r="B3764" s="76"/>
      <c r="C3764" s="76"/>
      <c r="D3764" s="76"/>
      <c r="E3764" s="76"/>
      <c r="F3764" s="76"/>
      <c r="G3764" s="76"/>
      <c r="H3764" s="76"/>
      <c r="I3764" s="76"/>
      <c r="J3764" s="76"/>
      <c r="K3764" s="76"/>
      <c r="L3764" s="76"/>
      <c r="M3764" s="76"/>
      <c r="N3764" s="76"/>
      <c r="O3764" s="76"/>
      <c r="P3764" s="76"/>
      <c r="Q3764" s="76"/>
      <c r="V3764" s="76"/>
      <c r="W3764" s="76"/>
    </row>
    <row r="3765" spans="1:23" x14ac:dyDescent="0.25">
      <c r="A3765" s="76"/>
      <c r="B3765" s="76"/>
      <c r="C3765" s="76"/>
      <c r="D3765" s="76"/>
      <c r="E3765" s="76"/>
      <c r="F3765" s="76"/>
      <c r="G3765" s="76"/>
      <c r="H3765" s="76"/>
      <c r="I3765" s="76"/>
      <c r="J3765" s="76"/>
      <c r="K3765" s="76"/>
      <c r="L3765" s="76"/>
      <c r="M3765" s="76"/>
      <c r="N3765" s="76"/>
      <c r="O3765" s="76"/>
      <c r="P3765" s="76"/>
      <c r="Q3765" s="76"/>
      <c r="V3765" s="76"/>
      <c r="W3765" s="76"/>
    </row>
    <row r="3766" spans="1:23" x14ac:dyDescent="0.25">
      <c r="A3766" s="76"/>
      <c r="B3766" s="76"/>
      <c r="C3766" s="76"/>
      <c r="D3766" s="76"/>
      <c r="E3766" s="76"/>
      <c r="F3766" s="76"/>
      <c r="G3766" s="76"/>
      <c r="H3766" s="76"/>
      <c r="I3766" s="76"/>
      <c r="J3766" s="76"/>
      <c r="K3766" s="76"/>
      <c r="L3766" s="76"/>
      <c r="M3766" s="76"/>
      <c r="N3766" s="76"/>
      <c r="O3766" s="76"/>
      <c r="P3766" s="76"/>
      <c r="Q3766" s="76"/>
      <c r="V3766" s="76"/>
      <c r="W3766" s="76"/>
    </row>
    <row r="3767" spans="1:23" x14ac:dyDescent="0.25">
      <c r="A3767" s="76"/>
      <c r="B3767" s="76"/>
      <c r="C3767" s="76"/>
      <c r="D3767" s="76"/>
      <c r="E3767" s="76"/>
      <c r="F3767" s="76"/>
      <c r="G3767" s="76"/>
      <c r="H3767" s="76"/>
      <c r="I3767" s="76"/>
      <c r="J3767" s="76"/>
      <c r="K3767" s="76"/>
      <c r="L3767" s="76"/>
      <c r="M3767" s="76"/>
      <c r="N3767" s="76"/>
      <c r="O3767" s="76"/>
      <c r="P3767" s="76"/>
      <c r="Q3767" s="76"/>
      <c r="V3767" s="76"/>
      <c r="W3767" s="76"/>
    </row>
    <row r="3768" spans="1:23" x14ac:dyDescent="0.25">
      <c r="A3768" s="76"/>
      <c r="B3768" s="76"/>
      <c r="C3768" s="76"/>
      <c r="D3768" s="76"/>
      <c r="E3768" s="76"/>
      <c r="F3768" s="76"/>
      <c r="G3768" s="76"/>
      <c r="H3768" s="76"/>
      <c r="I3768" s="76"/>
      <c r="J3768" s="76"/>
      <c r="K3768" s="76"/>
      <c r="L3768" s="76"/>
      <c r="M3768" s="76"/>
      <c r="N3768" s="76"/>
      <c r="O3768" s="76"/>
      <c r="P3768" s="76"/>
      <c r="Q3768" s="76"/>
      <c r="V3768" s="76"/>
      <c r="W3768" s="76"/>
    </row>
    <row r="3769" spans="1:23" x14ac:dyDescent="0.25">
      <c r="A3769" s="76"/>
      <c r="B3769" s="76"/>
      <c r="C3769" s="76"/>
      <c r="D3769" s="76"/>
      <c r="E3769" s="76"/>
      <c r="F3769" s="76"/>
      <c r="G3769" s="76"/>
      <c r="H3769" s="76"/>
      <c r="I3769" s="76"/>
      <c r="J3769" s="76"/>
      <c r="K3769" s="76"/>
      <c r="L3769" s="76"/>
      <c r="M3769" s="76"/>
      <c r="N3769" s="76"/>
      <c r="O3769" s="76"/>
      <c r="P3769" s="76"/>
      <c r="Q3769" s="76"/>
      <c r="V3769" s="76"/>
      <c r="W3769" s="76"/>
    </row>
    <row r="3770" spans="1:23" x14ac:dyDescent="0.25">
      <c r="A3770" s="76"/>
      <c r="B3770" s="76"/>
      <c r="C3770" s="76"/>
      <c r="D3770" s="76"/>
      <c r="E3770" s="76"/>
      <c r="F3770" s="76"/>
      <c r="G3770" s="76"/>
      <c r="H3770" s="76"/>
      <c r="I3770" s="76"/>
      <c r="J3770" s="76"/>
      <c r="K3770" s="76"/>
      <c r="L3770" s="76"/>
      <c r="M3770" s="76"/>
      <c r="N3770" s="76"/>
      <c r="O3770" s="76"/>
      <c r="P3770" s="76"/>
      <c r="Q3770" s="76"/>
      <c r="V3770" s="76"/>
      <c r="W3770" s="76"/>
    </row>
    <row r="3771" spans="1:23" x14ac:dyDescent="0.25">
      <c r="A3771" s="76"/>
      <c r="B3771" s="76"/>
      <c r="C3771" s="76"/>
      <c r="D3771" s="76"/>
      <c r="E3771" s="76"/>
      <c r="F3771" s="76"/>
      <c r="G3771" s="76"/>
      <c r="H3771" s="76"/>
      <c r="I3771" s="76"/>
      <c r="J3771" s="76"/>
      <c r="K3771" s="76"/>
      <c r="L3771" s="76"/>
      <c r="M3771" s="76"/>
      <c r="N3771" s="76"/>
      <c r="O3771" s="76"/>
      <c r="P3771" s="76"/>
      <c r="Q3771" s="76"/>
      <c r="V3771" s="76"/>
      <c r="W3771" s="76"/>
    </row>
    <row r="3772" spans="1:23" x14ac:dyDescent="0.25">
      <c r="A3772" s="76"/>
      <c r="B3772" s="76"/>
      <c r="C3772" s="76"/>
      <c r="D3772" s="76"/>
      <c r="E3772" s="76"/>
      <c r="F3772" s="76"/>
      <c r="G3772" s="76"/>
      <c r="H3772" s="76"/>
      <c r="I3772" s="76"/>
      <c r="J3772" s="76"/>
      <c r="K3772" s="76"/>
      <c r="L3772" s="76"/>
      <c r="M3772" s="76"/>
      <c r="N3772" s="76"/>
      <c r="O3772" s="76"/>
      <c r="P3772" s="76"/>
      <c r="Q3772" s="76"/>
      <c r="V3772" s="76"/>
      <c r="W3772" s="76"/>
    </row>
    <row r="3773" spans="1:23" x14ac:dyDescent="0.25">
      <c r="A3773" s="76"/>
      <c r="B3773" s="76"/>
      <c r="C3773" s="76"/>
      <c r="D3773" s="76"/>
      <c r="E3773" s="76"/>
      <c r="F3773" s="76"/>
      <c r="G3773" s="76"/>
      <c r="H3773" s="76"/>
      <c r="I3773" s="76"/>
      <c r="J3773" s="76"/>
      <c r="K3773" s="76"/>
      <c r="L3773" s="76"/>
      <c r="M3773" s="76"/>
      <c r="N3773" s="76"/>
      <c r="O3773" s="76"/>
      <c r="P3773" s="76"/>
      <c r="Q3773" s="76"/>
      <c r="V3773" s="76"/>
      <c r="W3773" s="76"/>
    </row>
    <row r="3774" spans="1:23" x14ac:dyDescent="0.25">
      <c r="A3774" s="76"/>
      <c r="B3774" s="76"/>
      <c r="C3774" s="76"/>
      <c r="D3774" s="76"/>
      <c r="E3774" s="76"/>
      <c r="F3774" s="76"/>
      <c r="G3774" s="76"/>
      <c r="H3774" s="76"/>
      <c r="I3774" s="76"/>
      <c r="J3774" s="76"/>
      <c r="K3774" s="76"/>
      <c r="L3774" s="76"/>
      <c r="M3774" s="76"/>
      <c r="N3774" s="76"/>
      <c r="O3774" s="76"/>
      <c r="P3774" s="76"/>
      <c r="Q3774" s="76"/>
      <c r="V3774" s="76"/>
      <c r="W3774" s="76"/>
    </row>
    <row r="3775" spans="1:23" x14ac:dyDescent="0.25">
      <c r="A3775" s="76"/>
      <c r="B3775" s="76"/>
      <c r="C3775" s="76"/>
      <c r="D3775" s="76"/>
      <c r="E3775" s="76"/>
      <c r="F3775" s="76"/>
      <c r="G3775" s="76"/>
      <c r="H3775" s="76"/>
      <c r="I3775" s="76"/>
      <c r="J3775" s="76"/>
      <c r="K3775" s="76"/>
      <c r="L3775" s="76"/>
      <c r="M3775" s="76"/>
      <c r="N3775" s="76"/>
      <c r="O3775" s="76"/>
      <c r="P3775" s="76"/>
      <c r="Q3775" s="76"/>
      <c r="V3775" s="76"/>
      <c r="W3775" s="76"/>
    </row>
    <row r="3776" spans="1:23" x14ac:dyDescent="0.25">
      <c r="A3776" s="76"/>
      <c r="B3776" s="76"/>
      <c r="C3776" s="76"/>
      <c r="D3776" s="76"/>
      <c r="E3776" s="76"/>
      <c r="F3776" s="76"/>
      <c r="G3776" s="76"/>
      <c r="H3776" s="76"/>
      <c r="I3776" s="76"/>
      <c r="J3776" s="76"/>
      <c r="K3776" s="76"/>
      <c r="L3776" s="76"/>
      <c r="M3776" s="76"/>
      <c r="N3776" s="76"/>
      <c r="O3776" s="76"/>
      <c r="P3776" s="76"/>
      <c r="Q3776" s="76"/>
      <c r="V3776" s="76"/>
      <c r="W3776" s="76"/>
    </row>
    <row r="3777" spans="1:23" x14ac:dyDescent="0.25">
      <c r="A3777" s="76"/>
      <c r="B3777" s="76"/>
      <c r="C3777" s="76"/>
      <c r="D3777" s="76"/>
      <c r="E3777" s="76"/>
      <c r="F3777" s="76"/>
      <c r="G3777" s="76"/>
      <c r="H3777" s="76"/>
      <c r="I3777" s="76"/>
      <c r="J3777" s="76"/>
      <c r="K3777" s="76"/>
      <c r="L3777" s="76"/>
      <c r="M3777" s="76"/>
      <c r="N3777" s="76"/>
      <c r="O3777" s="76"/>
      <c r="P3777" s="76"/>
      <c r="Q3777" s="76"/>
      <c r="V3777" s="76"/>
      <c r="W3777" s="76"/>
    </row>
    <row r="3778" spans="1:23" x14ac:dyDescent="0.25">
      <c r="A3778" s="76"/>
      <c r="B3778" s="76"/>
      <c r="C3778" s="76"/>
      <c r="D3778" s="76"/>
      <c r="E3778" s="76"/>
      <c r="F3778" s="76"/>
      <c r="G3778" s="76"/>
      <c r="H3778" s="76"/>
      <c r="I3778" s="76"/>
      <c r="J3778" s="76"/>
      <c r="K3778" s="76"/>
      <c r="L3778" s="76"/>
      <c r="M3778" s="76"/>
      <c r="N3778" s="76"/>
      <c r="O3778" s="76"/>
      <c r="P3778" s="76"/>
      <c r="Q3778" s="76"/>
      <c r="V3778" s="76"/>
      <c r="W3778" s="76"/>
    </row>
    <row r="3779" spans="1:23" x14ac:dyDescent="0.25">
      <c r="A3779" s="76"/>
      <c r="B3779" s="76"/>
      <c r="C3779" s="76"/>
      <c r="D3779" s="76"/>
      <c r="E3779" s="76"/>
      <c r="F3779" s="76"/>
      <c r="G3779" s="76"/>
      <c r="H3779" s="76"/>
      <c r="I3779" s="76"/>
      <c r="J3779" s="76"/>
      <c r="K3779" s="76"/>
      <c r="L3779" s="76"/>
      <c r="M3779" s="76"/>
      <c r="N3779" s="76"/>
      <c r="O3779" s="76"/>
      <c r="P3779" s="76"/>
      <c r="Q3779" s="76"/>
      <c r="V3779" s="76"/>
      <c r="W3779" s="76"/>
    </row>
    <row r="3780" spans="1:23" x14ac:dyDescent="0.25">
      <c r="A3780" s="76"/>
      <c r="B3780" s="76"/>
      <c r="C3780" s="76"/>
      <c r="D3780" s="76"/>
      <c r="E3780" s="76"/>
      <c r="F3780" s="76"/>
      <c r="G3780" s="76"/>
      <c r="H3780" s="76"/>
      <c r="I3780" s="76"/>
      <c r="J3780" s="76"/>
      <c r="K3780" s="76"/>
      <c r="L3780" s="76"/>
      <c r="M3780" s="76"/>
      <c r="N3780" s="76"/>
      <c r="O3780" s="76"/>
      <c r="P3780" s="76"/>
      <c r="Q3780" s="76"/>
      <c r="V3780" s="76"/>
      <c r="W3780" s="76"/>
    </row>
    <row r="3781" spans="1:23" x14ac:dyDescent="0.25">
      <c r="A3781" s="76"/>
      <c r="B3781" s="76"/>
      <c r="C3781" s="76"/>
      <c r="D3781" s="76"/>
      <c r="E3781" s="76"/>
      <c r="F3781" s="76"/>
      <c r="G3781" s="76"/>
      <c r="H3781" s="76"/>
      <c r="I3781" s="76"/>
      <c r="J3781" s="76"/>
      <c r="K3781" s="76"/>
      <c r="L3781" s="76"/>
      <c r="M3781" s="76"/>
      <c r="N3781" s="76"/>
      <c r="O3781" s="76"/>
      <c r="P3781" s="76"/>
      <c r="Q3781" s="76"/>
      <c r="V3781" s="76"/>
      <c r="W3781" s="76"/>
    </row>
    <row r="3782" spans="1:23" x14ac:dyDescent="0.25">
      <c r="A3782" s="76"/>
      <c r="B3782" s="76"/>
      <c r="C3782" s="76"/>
      <c r="D3782" s="76"/>
      <c r="E3782" s="76"/>
      <c r="F3782" s="76"/>
      <c r="G3782" s="76"/>
      <c r="H3782" s="76"/>
      <c r="I3782" s="76"/>
      <c r="J3782" s="76"/>
      <c r="K3782" s="76"/>
      <c r="L3782" s="76"/>
      <c r="M3782" s="76"/>
      <c r="N3782" s="76"/>
      <c r="O3782" s="76"/>
      <c r="P3782" s="76"/>
      <c r="Q3782" s="76"/>
      <c r="V3782" s="76"/>
      <c r="W3782" s="76"/>
    </row>
    <row r="3783" spans="1:23" x14ac:dyDescent="0.25">
      <c r="A3783" s="76"/>
      <c r="B3783" s="76"/>
      <c r="C3783" s="76"/>
      <c r="D3783" s="76"/>
      <c r="E3783" s="76"/>
      <c r="F3783" s="76"/>
      <c r="G3783" s="76"/>
      <c r="H3783" s="76"/>
      <c r="I3783" s="76"/>
      <c r="J3783" s="76"/>
      <c r="K3783" s="76"/>
      <c r="L3783" s="76"/>
      <c r="M3783" s="76"/>
      <c r="N3783" s="76"/>
      <c r="O3783" s="76"/>
      <c r="P3783" s="76"/>
      <c r="Q3783" s="76"/>
      <c r="V3783" s="76"/>
      <c r="W3783" s="76"/>
    </row>
    <row r="3784" spans="1:23" x14ac:dyDescent="0.25">
      <c r="A3784" s="76"/>
      <c r="B3784" s="76"/>
      <c r="C3784" s="76"/>
      <c r="D3784" s="76"/>
      <c r="E3784" s="76"/>
      <c r="F3784" s="76"/>
      <c r="G3784" s="76"/>
      <c r="H3784" s="76"/>
      <c r="I3784" s="76"/>
      <c r="J3784" s="76"/>
      <c r="K3784" s="76"/>
      <c r="L3784" s="76"/>
      <c r="M3784" s="76"/>
      <c r="N3784" s="76"/>
      <c r="O3784" s="76"/>
      <c r="P3784" s="76"/>
      <c r="Q3784" s="76"/>
      <c r="V3784" s="76"/>
      <c r="W3784" s="76"/>
    </row>
    <row r="3785" spans="1:23" x14ac:dyDescent="0.25">
      <c r="A3785" s="76"/>
      <c r="B3785" s="76"/>
      <c r="C3785" s="76"/>
      <c r="D3785" s="76"/>
      <c r="E3785" s="76"/>
      <c r="F3785" s="76"/>
      <c r="G3785" s="76"/>
      <c r="H3785" s="76"/>
      <c r="I3785" s="76"/>
      <c r="J3785" s="76"/>
      <c r="K3785" s="76"/>
      <c r="L3785" s="76"/>
      <c r="M3785" s="76"/>
      <c r="N3785" s="76"/>
      <c r="O3785" s="76"/>
      <c r="P3785" s="76"/>
      <c r="Q3785" s="76"/>
      <c r="V3785" s="76"/>
      <c r="W3785" s="76"/>
    </row>
    <row r="3786" spans="1:23" x14ac:dyDescent="0.25">
      <c r="A3786" s="76"/>
      <c r="B3786" s="76"/>
      <c r="C3786" s="76"/>
      <c r="D3786" s="76"/>
      <c r="E3786" s="76"/>
      <c r="F3786" s="76"/>
      <c r="G3786" s="76"/>
      <c r="H3786" s="76"/>
      <c r="I3786" s="76"/>
      <c r="J3786" s="76"/>
      <c r="K3786" s="76"/>
      <c r="L3786" s="76"/>
      <c r="M3786" s="76"/>
      <c r="N3786" s="76"/>
      <c r="O3786" s="76"/>
      <c r="P3786" s="76"/>
      <c r="Q3786" s="76"/>
      <c r="V3786" s="76"/>
      <c r="W3786" s="76"/>
    </row>
    <row r="3787" spans="1:23" x14ac:dyDescent="0.25">
      <c r="A3787" s="76"/>
      <c r="B3787" s="76"/>
      <c r="C3787" s="76"/>
      <c r="D3787" s="76"/>
      <c r="E3787" s="76"/>
      <c r="F3787" s="76"/>
      <c r="G3787" s="76"/>
      <c r="H3787" s="76"/>
      <c r="I3787" s="76"/>
      <c r="J3787" s="76"/>
      <c r="K3787" s="76"/>
      <c r="L3787" s="76"/>
      <c r="M3787" s="76"/>
      <c r="N3787" s="76"/>
      <c r="O3787" s="76"/>
      <c r="P3787" s="76"/>
      <c r="Q3787" s="76"/>
      <c r="V3787" s="76"/>
      <c r="W3787" s="76"/>
    </row>
    <row r="3788" spans="1:23" x14ac:dyDescent="0.25">
      <c r="A3788" s="76"/>
      <c r="B3788" s="76"/>
      <c r="C3788" s="76"/>
      <c r="D3788" s="76"/>
      <c r="E3788" s="76"/>
      <c r="F3788" s="76"/>
      <c r="G3788" s="76"/>
      <c r="H3788" s="76"/>
      <c r="I3788" s="76"/>
      <c r="J3788" s="76"/>
      <c r="K3788" s="76"/>
      <c r="L3788" s="76"/>
      <c r="M3788" s="76"/>
      <c r="N3788" s="76"/>
      <c r="O3788" s="76"/>
      <c r="P3788" s="76"/>
      <c r="Q3788" s="76"/>
      <c r="V3788" s="76"/>
      <c r="W3788" s="76"/>
    </row>
    <row r="3789" spans="1:23" x14ac:dyDescent="0.25">
      <c r="A3789" s="76"/>
      <c r="B3789" s="76"/>
      <c r="C3789" s="76"/>
      <c r="D3789" s="76"/>
      <c r="E3789" s="76"/>
      <c r="F3789" s="76"/>
      <c r="G3789" s="76"/>
      <c r="H3789" s="76"/>
      <c r="I3789" s="76"/>
      <c r="J3789" s="76"/>
      <c r="K3789" s="76"/>
      <c r="L3789" s="76"/>
      <c r="M3789" s="76"/>
      <c r="N3789" s="76"/>
      <c r="O3789" s="76"/>
      <c r="P3789" s="76"/>
      <c r="Q3789" s="76"/>
      <c r="V3789" s="76"/>
      <c r="W3789" s="76"/>
    </row>
    <row r="3790" spans="1:23" x14ac:dyDescent="0.25">
      <c r="A3790" s="76"/>
      <c r="B3790" s="76"/>
      <c r="C3790" s="76"/>
      <c r="D3790" s="76"/>
      <c r="E3790" s="76"/>
      <c r="F3790" s="76"/>
      <c r="G3790" s="76"/>
      <c r="H3790" s="76"/>
      <c r="I3790" s="76"/>
      <c r="J3790" s="76"/>
      <c r="K3790" s="76"/>
      <c r="L3790" s="76"/>
      <c r="M3790" s="76"/>
      <c r="N3790" s="76"/>
      <c r="O3790" s="76"/>
      <c r="P3790" s="76"/>
      <c r="Q3790" s="76"/>
      <c r="V3790" s="76"/>
      <c r="W3790" s="76"/>
    </row>
    <row r="3791" spans="1:23" x14ac:dyDescent="0.25">
      <c r="A3791" s="76"/>
      <c r="B3791" s="76"/>
      <c r="C3791" s="76"/>
      <c r="D3791" s="76"/>
      <c r="E3791" s="76"/>
      <c r="F3791" s="76"/>
      <c r="G3791" s="76"/>
      <c r="H3791" s="76"/>
      <c r="I3791" s="76"/>
      <c r="J3791" s="76"/>
      <c r="K3791" s="76"/>
      <c r="L3791" s="76"/>
      <c r="M3791" s="76"/>
      <c r="N3791" s="76"/>
      <c r="O3791" s="76"/>
      <c r="P3791" s="76"/>
      <c r="Q3791" s="76"/>
      <c r="V3791" s="76"/>
      <c r="W3791" s="76"/>
    </row>
    <row r="3792" spans="1:23" x14ac:dyDescent="0.25">
      <c r="A3792" s="76"/>
      <c r="B3792" s="76"/>
      <c r="C3792" s="76"/>
      <c r="D3792" s="76"/>
      <c r="E3792" s="76"/>
      <c r="F3792" s="76"/>
      <c r="G3792" s="76"/>
      <c r="H3792" s="76"/>
      <c r="I3792" s="76"/>
      <c r="J3792" s="76"/>
      <c r="K3792" s="76"/>
      <c r="L3792" s="76"/>
      <c r="M3792" s="76"/>
      <c r="N3792" s="76"/>
      <c r="O3792" s="76"/>
      <c r="P3792" s="76"/>
      <c r="Q3792" s="76"/>
      <c r="V3792" s="76"/>
      <c r="W3792" s="76"/>
    </row>
    <row r="3793" spans="1:23" x14ac:dyDescent="0.25">
      <c r="A3793" s="76"/>
      <c r="B3793" s="76"/>
      <c r="C3793" s="76"/>
      <c r="D3793" s="76"/>
      <c r="E3793" s="76"/>
      <c r="F3793" s="76"/>
      <c r="G3793" s="76"/>
      <c r="H3793" s="76"/>
      <c r="I3793" s="76"/>
      <c r="J3793" s="76"/>
      <c r="K3793" s="76"/>
      <c r="L3793" s="76"/>
      <c r="M3793" s="76"/>
      <c r="N3793" s="76"/>
      <c r="O3793" s="76"/>
      <c r="P3793" s="76"/>
      <c r="Q3793" s="76"/>
      <c r="V3793" s="76"/>
      <c r="W3793" s="76"/>
    </row>
    <row r="3794" spans="1:23" x14ac:dyDescent="0.25">
      <c r="A3794" s="76"/>
      <c r="B3794" s="76"/>
      <c r="C3794" s="76"/>
      <c r="D3794" s="76"/>
      <c r="E3794" s="76"/>
      <c r="F3794" s="76"/>
      <c r="G3794" s="76"/>
      <c r="H3794" s="76"/>
      <c r="I3794" s="76"/>
      <c r="J3794" s="76"/>
      <c r="K3794" s="76"/>
      <c r="L3794" s="76"/>
      <c r="M3794" s="76"/>
      <c r="N3794" s="76"/>
      <c r="O3794" s="76"/>
      <c r="P3794" s="76"/>
      <c r="Q3794" s="76"/>
      <c r="V3794" s="76"/>
      <c r="W3794" s="76"/>
    </row>
    <row r="3795" spans="1:23" x14ac:dyDescent="0.25">
      <c r="A3795" s="76"/>
      <c r="B3795" s="76"/>
      <c r="C3795" s="76"/>
      <c r="D3795" s="76"/>
      <c r="E3795" s="76"/>
      <c r="F3795" s="76"/>
      <c r="G3795" s="76"/>
      <c r="H3795" s="76"/>
      <c r="I3795" s="76"/>
      <c r="J3795" s="76"/>
      <c r="K3795" s="76"/>
      <c r="L3795" s="76"/>
      <c r="M3795" s="76"/>
      <c r="N3795" s="76"/>
      <c r="O3795" s="76"/>
      <c r="P3795" s="76"/>
      <c r="Q3795" s="76"/>
      <c r="V3795" s="76"/>
      <c r="W3795" s="76"/>
    </row>
    <row r="3796" spans="1:23" x14ac:dyDescent="0.25">
      <c r="A3796" s="76"/>
      <c r="B3796" s="76"/>
      <c r="C3796" s="76"/>
      <c r="D3796" s="76"/>
      <c r="E3796" s="76"/>
      <c r="F3796" s="76"/>
      <c r="G3796" s="76"/>
      <c r="H3796" s="76"/>
      <c r="I3796" s="76"/>
      <c r="J3796" s="76"/>
      <c r="K3796" s="76"/>
      <c r="L3796" s="76"/>
      <c r="M3796" s="76"/>
      <c r="N3796" s="76"/>
      <c r="O3796" s="76"/>
      <c r="P3796" s="76"/>
      <c r="Q3796" s="76"/>
      <c r="V3796" s="76"/>
      <c r="W3796" s="76"/>
    </row>
    <row r="3797" spans="1:23" x14ac:dyDescent="0.25">
      <c r="A3797" s="76"/>
      <c r="B3797" s="76"/>
      <c r="C3797" s="76"/>
      <c r="D3797" s="76"/>
      <c r="E3797" s="76"/>
      <c r="F3797" s="76"/>
      <c r="G3797" s="76"/>
      <c r="H3797" s="76"/>
      <c r="I3797" s="76"/>
      <c r="J3797" s="76"/>
      <c r="K3797" s="76"/>
      <c r="L3797" s="76"/>
      <c r="M3797" s="76"/>
      <c r="N3797" s="76"/>
      <c r="O3797" s="76"/>
      <c r="P3797" s="76"/>
      <c r="Q3797" s="76"/>
      <c r="V3797" s="76"/>
      <c r="W3797" s="76"/>
    </row>
    <row r="3798" spans="1:23" x14ac:dyDescent="0.25">
      <c r="A3798" s="76"/>
      <c r="B3798" s="76"/>
      <c r="C3798" s="76"/>
      <c r="D3798" s="76"/>
      <c r="E3798" s="76"/>
      <c r="F3798" s="76"/>
      <c r="G3798" s="76"/>
      <c r="H3798" s="76"/>
      <c r="I3798" s="76"/>
      <c r="J3798" s="76"/>
      <c r="K3798" s="76"/>
      <c r="L3798" s="76"/>
      <c r="M3798" s="76"/>
      <c r="N3798" s="76"/>
      <c r="O3798" s="76"/>
      <c r="P3798" s="76"/>
      <c r="Q3798" s="76"/>
      <c r="V3798" s="76"/>
      <c r="W3798" s="76"/>
    </row>
    <row r="3799" spans="1:23" x14ac:dyDescent="0.25">
      <c r="A3799" s="76"/>
      <c r="B3799" s="76"/>
      <c r="C3799" s="76"/>
      <c r="D3799" s="76"/>
      <c r="E3799" s="76"/>
      <c r="F3799" s="76"/>
      <c r="G3799" s="76"/>
      <c r="H3799" s="76"/>
      <c r="I3799" s="76"/>
      <c r="J3799" s="76"/>
      <c r="K3799" s="76"/>
      <c r="L3799" s="76"/>
      <c r="M3799" s="76"/>
      <c r="N3799" s="76"/>
      <c r="O3799" s="76"/>
      <c r="P3799" s="76"/>
      <c r="Q3799" s="76"/>
      <c r="V3799" s="76"/>
      <c r="W3799" s="76"/>
    </row>
    <row r="3800" spans="1:23" x14ac:dyDescent="0.25">
      <c r="A3800" s="76"/>
      <c r="B3800" s="76"/>
      <c r="C3800" s="76"/>
      <c r="D3800" s="76"/>
      <c r="E3800" s="76"/>
      <c r="F3800" s="76"/>
      <c r="G3800" s="76"/>
      <c r="H3800" s="76"/>
      <c r="I3800" s="76"/>
      <c r="J3800" s="76"/>
      <c r="K3800" s="76"/>
      <c r="L3800" s="76"/>
      <c r="M3800" s="76"/>
      <c r="N3800" s="76"/>
      <c r="O3800" s="76"/>
      <c r="P3800" s="76"/>
      <c r="Q3800" s="76"/>
      <c r="V3800" s="76"/>
      <c r="W3800" s="76"/>
    </row>
    <row r="3801" spans="1:23" x14ac:dyDescent="0.25">
      <c r="A3801" s="76"/>
      <c r="B3801" s="76"/>
      <c r="C3801" s="76"/>
      <c r="D3801" s="76"/>
      <c r="E3801" s="76"/>
      <c r="F3801" s="76"/>
      <c r="G3801" s="76"/>
      <c r="H3801" s="76"/>
      <c r="I3801" s="76"/>
      <c r="J3801" s="76"/>
      <c r="K3801" s="76"/>
      <c r="L3801" s="76"/>
      <c r="M3801" s="76"/>
      <c r="N3801" s="76"/>
      <c r="O3801" s="76"/>
      <c r="P3801" s="76"/>
      <c r="Q3801" s="76"/>
      <c r="V3801" s="76"/>
      <c r="W3801" s="76"/>
    </row>
    <row r="3802" spans="1:23" x14ac:dyDescent="0.25">
      <c r="A3802" s="76"/>
      <c r="B3802" s="76"/>
      <c r="C3802" s="76"/>
      <c r="D3802" s="76"/>
      <c r="E3802" s="76"/>
      <c r="F3802" s="76"/>
      <c r="G3802" s="76"/>
      <c r="H3802" s="76"/>
      <c r="I3802" s="76"/>
      <c r="J3802" s="76"/>
      <c r="K3802" s="76"/>
      <c r="L3802" s="76"/>
      <c r="M3802" s="76"/>
      <c r="N3802" s="76"/>
      <c r="O3802" s="76"/>
      <c r="P3802" s="76"/>
      <c r="Q3802" s="76"/>
      <c r="V3802" s="76"/>
      <c r="W3802" s="76"/>
    </row>
    <row r="3803" spans="1:23" x14ac:dyDescent="0.25">
      <c r="A3803" s="76"/>
      <c r="B3803" s="76"/>
      <c r="C3803" s="76"/>
      <c r="D3803" s="76"/>
      <c r="E3803" s="76"/>
      <c r="F3803" s="76"/>
      <c r="G3803" s="76"/>
      <c r="H3803" s="76"/>
      <c r="I3803" s="76"/>
      <c r="J3803" s="76"/>
      <c r="K3803" s="76"/>
      <c r="L3803" s="76"/>
      <c r="M3803" s="76"/>
      <c r="N3803" s="76"/>
      <c r="O3803" s="76"/>
      <c r="P3803" s="76"/>
      <c r="Q3803" s="76"/>
      <c r="V3803" s="76"/>
      <c r="W3803" s="76"/>
    </row>
    <row r="3804" spans="1:23" x14ac:dyDescent="0.25">
      <c r="A3804" s="76"/>
      <c r="B3804" s="76"/>
      <c r="C3804" s="76"/>
      <c r="D3804" s="76"/>
      <c r="E3804" s="76"/>
      <c r="F3804" s="76"/>
      <c r="G3804" s="76"/>
      <c r="H3804" s="76"/>
      <c r="I3804" s="76"/>
      <c r="J3804" s="76"/>
      <c r="K3804" s="76"/>
      <c r="L3804" s="76"/>
      <c r="M3804" s="76"/>
      <c r="N3804" s="76"/>
      <c r="O3804" s="76"/>
      <c r="P3804" s="76"/>
      <c r="Q3804" s="76"/>
      <c r="V3804" s="76"/>
      <c r="W3804" s="76"/>
    </row>
    <row r="3805" spans="1:23" x14ac:dyDescent="0.25">
      <c r="A3805" s="76"/>
      <c r="B3805" s="76"/>
      <c r="C3805" s="76"/>
      <c r="D3805" s="76"/>
      <c r="E3805" s="76"/>
      <c r="F3805" s="76"/>
      <c r="G3805" s="76"/>
      <c r="H3805" s="76"/>
      <c r="I3805" s="76"/>
      <c r="J3805" s="76"/>
      <c r="K3805" s="76"/>
      <c r="L3805" s="76"/>
      <c r="M3805" s="76"/>
      <c r="N3805" s="76"/>
      <c r="O3805" s="76"/>
      <c r="P3805" s="76"/>
      <c r="Q3805" s="76"/>
      <c r="V3805" s="76"/>
      <c r="W3805" s="76"/>
    </row>
    <row r="3806" spans="1:23" x14ac:dyDescent="0.25">
      <c r="A3806" s="76"/>
      <c r="B3806" s="76"/>
      <c r="C3806" s="76"/>
      <c r="D3806" s="76"/>
      <c r="E3806" s="76"/>
      <c r="F3806" s="76"/>
      <c r="G3806" s="76"/>
      <c r="H3806" s="76"/>
      <c r="I3806" s="76"/>
      <c r="J3806" s="76"/>
      <c r="K3806" s="76"/>
      <c r="L3806" s="76"/>
      <c r="M3806" s="76"/>
      <c r="N3806" s="76"/>
      <c r="O3806" s="76"/>
      <c r="P3806" s="76"/>
      <c r="Q3806" s="76"/>
      <c r="V3806" s="76"/>
      <c r="W3806" s="76"/>
    </row>
    <row r="3807" spans="1:23" x14ac:dyDescent="0.25">
      <c r="A3807" s="76"/>
      <c r="B3807" s="76"/>
      <c r="C3807" s="76"/>
      <c r="D3807" s="76"/>
      <c r="E3807" s="76"/>
      <c r="F3807" s="76"/>
      <c r="G3807" s="76"/>
      <c r="H3807" s="76"/>
      <c r="I3807" s="76"/>
      <c r="J3807" s="76"/>
      <c r="K3807" s="76"/>
      <c r="L3807" s="76"/>
      <c r="M3807" s="76"/>
      <c r="N3807" s="76"/>
      <c r="O3807" s="76"/>
      <c r="P3807" s="76"/>
      <c r="Q3807" s="76"/>
      <c r="V3807" s="76"/>
      <c r="W3807" s="76"/>
    </row>
    <row r="3808" spans="1:23" x14ac:dyDescent="0.25">
      <c r="A3808" s="76"/>
      <c r="B3808" s="76"/>
      <c r="C3808" s="76"/>
      <c r="D3808" s="76"/>
      <c r="E3808" s="76"/>
      <c r="F3808" s="76"/>
      <c r="G3808" s="76"/>
      <c r="H3808" s="76"/>
      <c r="I3808" s="76"/>
      <c r="J3808" s="76"/>
      <c r="K3808" s="76"/>
      <c r="L3808" s="76"/>
      <c r="M3808" s="76"/>
      <c r="N3808" s="76"/>
      <c r="O3808" s="76"/>
      <c r="P3808" s="76"/>
      <c r="Q3808" s="76"/>
      <c r="V3808" s="76"/>
      <c r="W3808" s="76"/>
    </row>
    <row r="3809" spans="1:23" x14ac:dyDescent="0.25">
      <c r="A3809" s="76"/>
      <c r="B3809" s="76"/>
      <c r="C3809" s="76"/>
      <c r="D3809" s="76"/>
      <c r="E3809" s="76"/>
      <c r="F3809" s="76"/>
      <c r="G3809" s="76"/>
      <c r="H3809" s="76"/>
      <c r="I3809" s="76"/>
      <c r="J3809" s="76"/>
      <c r="K3809" s="76"/>
      <c r="L3809" s="76"/>
      <c r="M3809" s="76"/>
      <c r="N3809" s="76"/>
      <c r="O3809" s="76"/>
      <c r="P3809" s="76"/>
      <c r="Q3809" s="76"/>
      <c r="V3809" s="76"/>
      <c r="W3809" s="76"/>
    </row>
    <row r="3810" spans="1:23" x14ac:dyDescent="0.25">
      <c r="A3810" s="76"/>
      <c r="B3810" s="76"/>
      <c r="C3810" s="76"/>
      <c r="D3810" s="76"/>
      <c r="E3810" s="76"/>
      <c r="F3810" s="76"/>
      <c r="G3810" s="76"/>
      <c r="H3810" s="76"/>
      <c r="I3810" s="76"/>
      <c r="J3810" s="76"/>
      <c r="K3810" s="76"/>
      <c r="L3810" s="76"/>
      <c r="M3810" s="76"/>
      <c r="N3810" s="76"/>
      <c r="O3810" s="76"/>
      <c r="P3810" s="76"/>
      <c r="Q3810" s="76"/>
      <c r="V3810" s="76"/>
      <c r="W3810" s="76"/>
    </row>
    <row r="3811" spans="1:23" x14ac:dyDescent="0.25">
      <c r="A3811" s="76"/>
      <c r="B3811" s="76"/>
      <c r="C3811" s="76"/>
      <c r="D3811" s="76"/>
      <c r="E3811" s="76"/>
      <c r="F3811" s="76"/>
      <c r="G3811" s="76"/>
      <c r="H3811" s="76"/>
      <c r="I3811" s="76"/>
      <c r="J3811" s="76"/>
      <c r="K3811" s="76"/>
      <c r="L3811" s="76"/>
      <c r="M3811" s="76"/>
      <c r="N3811" s="76"/>
      <c r="O3811" s="76"/>
      <c r="P3811" s="76"/>
      <c r="Q3811" s="76"/>
      <c r="V3811" s="76"/>
      <c r="W3811" s="76"/>
    </row>
    <row r="3812" spans="1:23" x14ac:dyDescent="0.25">
      <c r="A3812" s="76"/>
      <c r="B3812" s="76"/>
      <c r="C3812" s="76"/>
      <c r="D3812" s="76"/>
      <c r="E3812" s="76"/>
      <c r="F3812" s="76"/>
      <c r="G3812" s="76"/>
      <c r="H3812" s="76"/>
      <c r="I3812" s="76"/>
      <c r="J3812" s="76"/>
      <c r="K3812" s="76"/>
      <c r="L3812" s="76"/>
      <c r="M3812" s="76"/>
      <c r="N3812" s="76"/>
      <c r="O3812" s="76"/>
      <c r="P3812" s="76"/>
      <c r="Q3812" s="76"/>
      <c r="V3812" s="76"/>
      <c r="W3812" s="76"/>
    </row>
    <row r="3813" spans="1:23" x14ac:dyDescent="0.25">
      <c r="A3813" s="76"/>
      <c r="B3813" s="76"/>
      <c r="C3813" s="76"/>
      <c r="D3813" s="76"/>
      <c r="E3813" s="76"/>
      <c r="F3813" s="76"/>
      <c r="G3813" s="76"/>
      <c r="H3813" s="76"/>
      <c r="I3813" s="76"/>
      <c r="J3813" s="76"/>
      <c r="K3813" s="76"/>
      <c r="L3813" s="76"/>
      <c r="M3813" s="76"/>
      <c r="N3813" s="76"/>
      <c r="O3813" s="76"/>
      <c r="P3813" s="76"/>
      <c r="Q3813" s="76"/>
      <c r="V3813" s="76"/>
      <c r="W3813" s="76"/>
    </row>
    <row r="3814" spans="1:23" x14ac:dyDescent="0.25">
      <c r="A3814" s="76"/>
      <c r="B3814" s="76"/>
      <c r="C3814" s="76"/>
      <c r="D3814" s="76"/>
      <c r="E3814" s="76"/>
      <c r="F3814" s="76"/>
      <c r="G3814" s="76"/>
      <c r="H3814" s="76"/>
      <c r="I3814" s="76"/>
      <c r="J3814" s="76"/>
      <c r="K3814" s="76"/>
      <c r="L3814" s="76"/>
      <c r="M3814" s="76"/>
      <c r="N3814" s="76"/>
      <c r="O3814" s="76"/>
      <c r="P3814" s="76"/>
      <c r="Q3814" s="76"/>
      <c r="V3814" s="76"/>
      <c r="W3814" s="76"/>
    </row>
    <row r="3815" spans="1:23" x14ac:dyDescent="0.25">
      <c r="A3815" s="76"/>
      <c r="B3815" s="76"/>
      <c r="C3815" s="76"/>
      <c r="D3815" s="76"/>
      <c r="E3815" s="76"/>
      <c r="F3815" s="76"/>
      <c r="G3815" s="76"/>
      <c r="H3815" s="76"/>
      <c r="I3815" s="76"/>
      <c r="J3815" s="76"/>
      <c r="K3815" s="76"/>
      <c r="L3815" s="76"/>
      <c r="M3815" s="76"/>
      <c r="N3815" s="76"/>
      <c r="O3815" s="76"/>
      <c r="P3815" s="76"/>
      <c r="Q3815" s="76"/>
      <c r="V3815" s="76"/>
      <c r="W3815" s="76"/>
    </row>
    <row r="3816" spans="1:23" x14ac:dyDescent="0.25">
      <c r="A3816" s="76"/>
      <c r="B3816" s="76"/>
      <c r="C3816" s="76"/>
      <c r="D3816" s="76"/>
      <c r="E3816" s="76"/>
      <c r="F3816" s="76"/>
      <c r="G3816" s="76"/>
      <c r="H3816" s="76"/>
      <c r="I3816" s="76"/>
      <c r="J3816" s="76"/>
      <c r="K3816" s="76"/>
      <c r="L3816" s="76"/>
      <c r="M3816" s="76"/>
      <c r="N3816" s="76"/>
      <c r="O3816" s="76"/>
      <c r="P3816" s="76"/>
      <c r="Q3816" s="76"/>
      <c r="V3816" s="76"/>
      <c r="W3816" s="76"/>
    </row>
    <row r="3817" spans="1:23" x14ac:dyDescent="0.25">
      <c r="A3817" s="76"/>
      <c r="B3817" s="76"/>
      <c r="C3817" s="76"/>
      <c r="D3817" s="76"/>
      <c r="E3817" s="76"/>
      <c r="F3817" s="76"/>
      <c r="G3817" s="76"/>
      <c r="H3817" s="76"/>
      <c r="I3817" s="76"/>
      <c r="J3817" s="76"/>
      <c r="K3817" s="76"/>
      <c r="L3817" s="76"/>
      <c r="M3817" s="76"/>
      <c r="N3817" s="76"/>
      <c r="O3817" s="76"/>
      <c r="P3817" s="76"/>
      <c r="Q3817" s="76"/>
      <c r="V3817" s="76"/>
      <c r="W3817" s="76"/>
    </row>
    <row r="3818" spans="1:23" x14ac:dyDescent="0.25">
      <c r="A3818" s="76"/>
      <c r="B3818" s="76"/>
      <c r="C3818" s="76"/>
      <c r="D3818" s="76"/>
      <c r="E3818" s="76"/>
      <c r="F3818" s="76"/>
      <c r="G3818" s="76"/>
      <c r="H3818" s="76"/>
      <c r="I3818" s="76"/>
      <c r="J3818" s="76"/>
      <c r="K3818" s="76"/>
      <c r="L3818" s="76"/>
      <c r="M3818" s="76"/>
      <c r="N3818" s="76"/>
      <c r="O3818" s="76"/>
      <c r="P3818" s="76"/>
      <c r="Q3818" s="76"/>
      <c r="V3818" s="76"/>
      <c r="W3818" s="76"/>
    </row>
    <row r="3819" spans="1:23" x14ac:dyDescent="0.25">
      <c r="A3819" s="76"/>
      <c r="B3819" s="76"/>
      <c r="C3819" s="76"/>
      <c r="D3819" s="76"/>
      <c r="E3819" s="76"/>
      <c r="F3819" s="76"/>
      <c r="G3819" s="76"/>
      <c r="H3819" s="76"/>
      <c r="I3819" s="76"/>
      <c r="J3819" s="76"/>
      <c r="K3819" s="76"/>
      <c r="L3819" s="76"/>
      <c r="M3819" s="76"/>
      <c r="N3819" s="76"/>
      <c r="O3819" s="76"/>
      <c r="P3819" s="76"/>
      <c r="Q3819" s="76"/>
      <c r="V3819" s="76"/>
      <c r="W3819" s="76"/>
    </row>
    <row r="3820" spans="1:23" x14ac:dyDescent="0.25">
      <c r="A3820" s="76"/>
      <c r="B3820" s="76"/>
      <c r="C3820" s="76"/>
      <c r="D3820" s="76"/>
      <c r="E3820" s="76"/>
      <c r="F3820" s="76"/>
      <c r="G3820" s="76"/>
      <c r="H3820" s="76"/>
      <c r="I3820" s="76"/>
      <c r="J3820" s="76"/>
      <c r="K3820" s="76"/>
      <c r="L3820" s="76"/>
      <c r="M3820" s="76"/>
      <c r="N3820" s="76"/>
      <c r="O3820" s="76"/>
      <c r="P3820" s="76"/>
      <c r="Q3820" s="76"/>
      <c r="V3820" s="76"/>
      <c r="W3820" s="76"/>
    </row>
    <row r="3821" spans="1:23" x14ac:dyDescent="0.25">
      <c r="A3821" s="76"/>
      <c r="B3821" s="76"/>
      <c r="C3821" s="76"/>
      <c r="D3821" s="76"/>
      <c r="E3821" s="76"/>
      <c r="F3821" s="76"/>
      <c r="G3821" s="76"/>
      <c r="H3821" s="76"/>
      <c r="I3821" s="76"/>
      <c r="J3821" s="76"/>
      <c r="K3821" s="76"/>
      <c r="L3821" s="76"/>
      <c r="M3821" s="76"/>
      <c r="N3821" s="76"/>
      <c r="O3821" s="76"/>
      <c r="P3821" s="76"/>
      <c r="Q3821" s="76"/>
      <c r="V3821" s="76"/>
      <c r="W3821" s="76"/>
    </row>
    <row r="3822" spans="1:23" x14ac:dyDescent="0.25">
      <c r="A3822" s="76"/>
      <c r="B3822" s="76"/>
      <c r="C3822" s="76"/>
      <c r="D3822" s="76"/>
      <c r="E3822" s="76"/>
      <c r="F3822" s="76"/>
      <c r="G3822" s="76"/>
      <c r="H3822" s="76"/>
      <c r="I3822" s="76"/>
      <c r="J3822" s="76"/>
      <c r="K3822" s="76"/>
      <c r="L3822" s="76"/>
      <c r="M3822" s="76"/>
      <c r="N3822" s="76"/>
      <c r="O3822" s="76"/>
      <c r="P3822" s="76"/>
      <c r="Q3822" s="76"/>
      <c r="V3822" s="76"/>
      <c r="W3822" s="76"/>
    </row>
    <row r="3823" spans="1:23" x14ac:dyDescent="0.25">
      <c r="A3823" s="76"/>
      <c r="B3823" s="76"/>
      <c r="C3823" s="76"/>
      <c r="D3823" s="76"/>
      <c r="E3823" s="76"/>
      <c r="F3823" s="76"/>
      <c r="G3823" s="76"/>
      <c r="H3823" s="76"/>
      <c r="I3823" s="76"/>
      <c r="J3823" s="76"/>
      <c r="K3823" s="76"/>
      <c r="L3823" s="76"/>
      <c r="M3823" s="76"/>
      <c r="N3823" s="76"/>
      <c r="O3823" s="76"/>
      <c r="P3823" s="76"/>
      <c r="Q3823" s="76"/>
      <c r="V3823" s="76"/>
      <c r="W3823" s="76"/>
    </row>
    <row r="3824" spans="1:23" x14ac:dyDescent="0.25">
      <c r="A3824" s="76"/>
      <c r="B3824" s="76"/>
      <c r="C3824" s="76"/>
      <c r="D3824" s="76"/>
      <c r="E3824" s="76"/>
      <c r="F3824" s="76"/>
      <c r="G3824" s="76"/>
      <c r="H3824" s="76"/>
      <c r="I3824" s="76"/>
      <c r="J3824" s="76"/>
      <c r="K3824" s="76"/>
      <c r="L3824" s="76"/>
      <c r="M3824" s="76"/>
      <c r="N3824" s="76"/>
      <c r="O3824" s="76"/>
      <c r="P3824" s="76"/>
      <c r="Q3824" s="76"/>
      <c r="V3824" s="76"/>
      <c r="W3824" s="76"/>
    </row>
    <row r="3825" spans="1:23" x14ac:dyDescent="0.25">
      <c r="A3825" s="76"/>
      <c r="B3825" s="76"/>
      <c r="C3825" s="76"/>
      <c r="D3825" s="76"/>
      <c r="E3825" s="76"/>
      <c r="F3825" s="76"/>
      <c r="G3825" s="76"/>
      <c r="H3825" s="76"/>
      <c r="I3825" s="76"/>
      <c r="J3825" s="76"/>
      <c r="K3825" s="76"/>
      <c r="L3825" s="76"/>
      <c r="M3825" s="76"/>
      <c r="N3825" s="76"/>
      <c r="O3825" s="76"/>
      <c r="P3825" s="76"/>
      <c r="Q3825" s="76"/>
      <c r="V3825" s="76"/>
      <c r="W3825" s="76"/>
    </row>
    <row r="3826" spans="1:23" x14ac:dyDescent="0.25">
      <c r="A3826" s="76"/>
      <c r="B3826" s="76"/>
      <c r="C3826" s="76"/>
      <c r="D3826" s="76"/>
      <c r="E3826" s="76"/>
      <c r="F3826" s="76"/>
      <c r="G3826" s="76"/>
      <c r="H3826" s="76"/>
      <c r="I3826" s="76"/>
      <c r="J3826" s="76"/>
      <c r="K3826" s="76"/>
      <c r="L3826" s="76"/>
      <c r="M3826" s="76"/>
      <c r="N3826" s="76"/>
      <c r="O3826" s="76"/>
      <c r="P3826" s="76"/>
      <c r="Q3826" s="76"/>
      <c r="V3826" s="76"/>
      <c r="W3826" s="76"/>
    </row>
    <row r="3827" spans="1:23" x14ac:dyDescent="0.25">
      <c r="A3827" s="76"/>
      <c r="B3827" s="76"/>
      <c r="C3827" s="76"/>
      <c r="D3827" s="76"/>
      <c r="E3827" s="76"/>
      <c r="F3827" s="76"/>
      <c r="G3827" s="76"/>
      <c r="H3827" s="76"/>
      <c r="I3827" s="76"/>
      <c r="J3827" s="76"/>
      <c r="K3827" s="76"/>
      <c r="L3827" s="76"/>
      <c r="M3827" s="76"/>
      <c r="N3827" s="76"/>
      <c r="O3827" s="76"/>
      <c r="P3827" s="76"/>
      <c r="Q3827" s="76"/>
      <c r="V3827" s="76"/>
      <c r="W3827" s="76"/>
    </row>
    <row r="3828" spans="1:23" x14ac:dyDescent="0.25">
      <c r="A3828" s="76"/>
      <c r="B3828" s="76"/>
      <c r="C3828" s="76"/>
      <c r="D3828" s="76"/>
      <c r="E3828" s="76"/>
      <c r="F3828" s="76"/>
      <c r="G3828" s="76"/>
      <c r="H3828" s="76"/>
      <c r="I3828" s="76"/>
      <c r="J3828" s="76"/>
      <c r="K3828" s="76"/>
      <c r="L3828" s="76"/>
      <c r="M3828" s="76"/>
      <c r="N3828" s="76"/>
      <c r="O3828" s="76"/>
      <c r="P3828" s="76"/>
      <c r="Q3828" s="76"/>
      <c r="V3828" s="76"/>
      <c r="W3828" s="76"/>
    </row>
    <row r="3829" spans="1:23" x14ac:dyDescent="0.25">
      <c r="A3829" s="76"/>
      <c r="B3829" s="76"/>
      <c r="C3829" s="76"/>
      <c r="D3829" s="76"/>
      <c r="E3829" s="76"/>
      <c r="F3829" s="76"/>
      <c r="G3829" s="76"/>
      <c r="H3829" s="76"/>
      <c r="I3829" s="76"/>
      <c r="J3829" s="76"/>
      <c r="K3829" s="76"/>
      <c r="L3829" s="76"/>
      <c r="M3829" s="76"/>
      <c r="N3829" s="76"/>
      <c r="O3829" s="76"/>
      <c r="P3829" s="76"/>
      <c r="Q3829" s="76"/>
      <c r="V3829" s="76"/>
      <c r="W3829" s="76"/>
    </row>
    <row r="3830" spans="1:23" x14ac:dyDescent="0.25">
      <c r="A3830" s="76"/>
      <c r="B3830" s="76"/>
      <c r="C3830" s="76"/>
      <c r="D3830" s="76"/>
      <c r="E3830" s="76"/>
      <c r="F3830" s="76"/>
      <c r="G3830" s="76"/>
      <c r="H3830" s="76"/>
      <c r="I3830" s="76"/>
      <c r="J3830" s="76"/>
      <c r="K3830" s="76"/>
      <c r="L3830" s="76"/>
      <c r="M3830" s="76"/>
      <c r="N3830" s="76"/>
      <c r="O3830" s="76"/>
      <c r="P3830" s="76"/>
      <c r="Q3830" s="76"/>
      <c r="V3830" s="76"/>
      <c r="W3830" s="76"/>
    </row>
    <row r="3831" spans="1:23" x14ac:dyDescent="0.25">
      <c r="A3831" s="76"/>
      <c r="B3831" s="76"/>
      <c r="C3831" s="76"/>
      <c r="D3831" s="76"/>
      <c r="E3831" s="76"/>
      <c r="F3831" s="76"/>
      <c r="G3831" s="76"/>
      <c r="H3831" s="76"/>
      <c r="I3831" s="76"/>
      <c r="J3831" s="76"/>
      <c r="K3831" s="76"/>
      <c r="L3831" s="76"/>
      <c r="M3831" s="76"/>
      <c r="N3831" s="76"/>
      <c r="O3831" s="76"/>
      <c r="P3831" s="76"/>
      <c r="Q3831" s="76"/>
      <c r="V3831" s="76"/>
      <c r="W3831" s="76"/>
    </row>
    <row r="3832" spans="1:23" x14ac:dyDescent="0.25">
      <c r="A3832" s="76"/>
      <c r="B3832" s="76"/>
      <c r="C3832" s="76"/>
      <c r="D3832" s="76"/>
      <c r="E3832" s="76"/>
      <c r="F3832" s="76"/>
      <c r="G3832" s="76"/>
      <c r="H3832" s="76"/>
      <c r="I3832" s="76"/>
      <c r="J3832" s="76"/>
      <c r="K3832" s="76"/>
      <c r="L3832" s="76"/>
      <c r="M3832" s="76"/>
      <c r="N3832" s="76"/>
      <c r="O3832" s="76"/>
      <c r="P3832" s="76"/>
      <c r="Q3832" s="76"/>
      <c r="V3832" s="76"/>
      <c r="W3832" s="76"/>
    </row>
    <row r="3833" spans="1:23" x14ac:dyDescent="0.25">
      <c r="A3833" s="76"/>
      <c r="B3833" s="76"/>
      <c r="C3833" s="76"/>
      <c r="D3833" s="76"/>
      <c r="E3833" s="76"/>
      <c r="F3833" s="76"/>
      <c r="G3833" s="76"/>
      <c r="H3833" s="76"/>
      <c r="I3833" s="76"/>
      <c r="J3833" s="76"/>
      <c r="K3833" s="76"/>
      <c r="L3833" s="76"/>
      <c r="M3833" s="76"/>
      <c r="N3833" s="76"/>
      <c r="O3833" s="76"/>
      <c r="P3833" s="76"/>
      <c r="Q3833" s="76"/>
      <c r="V3833" s="76"/>
      <c r="W3833" s="76"/>
    </row>
    <row r="3834" spans="1:23" x14ac:dyDescent="0.25">
      <c r="A3834" s="76"/>
      <c r="B3834" s="76"/>
      <c r="C3834" s="76"/>
      <c r="D3834" s="76"/>
      <c r="E3834" s="76"/>
      <c r="F3834" s="76"/>
      <c r="G3834" s="76"/>
      <c r="H3834" s="76"/>
      <c r="I3834" s="76"/>
      <c r="J3834" s="76"/>
      <c r="K3834" s="76"/>
      <c r="L3834" s="76"/>
      <c r="M3834" s="76"/>
      <c r="N3834" s="76"/>
      <c r="O3834" s="76"/>
      <c r="P3834" s="76"/>
      <c r="Q3834" s="76"/>
      <c r="V3834" s="76"/>
      <c r="W3834" s="76"/>
    </row>
    <row r="3835" spans="1:23" x14ac:dyDescent="0.25">
      <c r="A3835" s="76"/>
      <c r="B3835" s="76"/>
      <c r="C3835" s="76"/>
      <c r="D3835" s="76"/>
      <c r="E3835" s="76"/>
      <c r="F3835" s="76"/>
      <c r="G3835" s="76"/>
      <c r="H3835" s="76"/>
      <c r="I3835" s="76"/>
      <c r="J3835" s="76"/>
      <c r="K3835" s="76"/>
      <c r="L3835" s="76"/>
      <c r="M3835" s="76"/>
      <c r="N3835" s="76"/>
      <c r="O3835" s="76"/>
      <c r="P3835" s="76"/>
      <c r="Q3835" s="76"/>
      <c r="V3835" s="76"/>
      <c r="W3835" s="76"/>
    </row>
    <row r="3836" spans="1:23" x14ac:dyDescent="0.25">
      <c r="A3836" s="76"/>
      <c r="B3836" s="76"/>
      <c r="C3836" s="76"/>
      <c r="D3836" s="76"/>
      <c r="E3836" s="76"/>
      <c r="F3836" s="76"/>
      <c r="G3836" s="76"/>
      <c r="H3836" s="76"/>
      <c r="I3836" s="76"/>
      <c r="J3836" s="76"/>
      <c r="K3836" s="76"/>
      <c r="L3836" s="76"/>
      <c r="M3836" s="76"/>
      <c r="N3836" s="76"/>
      <c r="O3836" s="76"/>
      <c r="P3836" s="76"/>
      <c r="Q3836" s="76"/>
      <c r="V3836" s="76"/>
      <c r="W3836" s="76"/>
    </row>
    <row r="3837" spans="1:23" x14ac:dyDescent="0.25">
      <c r="A3837" s="76"/>
      <c r="B3837" s="76"/>
      <c r="C3837" s="76"/>
      <c r="D3837" s="76"/>
      <c r="E3837" s="76"/>
      <c r="F3837" s="76"/>
      <c r="G3837" s="76"/>
      <c r="H3837" s="76"/>
      <c r="I3837" s="76"/>
      <c r="J3837" s="76"/>
      <c r="K3837" s="76"/>
      <c r="L3837" s="76"/>
      <c r="M3837" s="76"/>
      <c r="N3837" s="76"/>
      <c r="O3837" s="76"/>
      <c r="P3837" s="76"/>
      <c r="Q3837" s="76"/>
      <c r="V3837" s="76"/>
      <c r="W3837" s="76"/>
    </row>
    <row r="3838" spans="1:23" x14ac:dyDescent="0.25">
      <c r="A3838" s="76"/>
      <c r="B3838" s="76"/>
      <c r="C3838" s="76"/>
      <c r="D3838" s="76"/>
      <c r="E3838" s="76"/>
      <c r="F3838" s="76"/>
      <c r="G3838" s="76"/>
      <c r="H3838" s="76"/>
      <c r="I3838" s="76"/>
      <c r="J3838" s="76"/>
      <c r="K3838" s="76"/>
      <c r="L3838" s="76"/>
      <c r="M3838" s="76"/>
      <c r="N3838" s="76"/>
      <c r="O3838" s="76"/>
      <c r="P3838" s="76"/>
      <c r="Q3838" s="76"/>
      <c r="V3838" s="76"/>
      <c r="W3838" s="76"/>
    </row>
    <row r="3839" spans="1:23" x14ac:dyDescent="0.25">
      <c r="A3839" s="76"/>
      <c r="B3839" s="76"/>
      <c r="C3839" s="76"/>
      <c r="D3839" s="76"/>
      <c r="E3839" s="76"/>
      <c r="F3839" s="76"/>
      <c r="G3839" s="76"/>
      <c r="H3839" s="76"/>
      <c r="I3839" s="76"/>
      <c r="J3839" s="76"/>
      <c r="K3839" s="76"/>
      <c r="L3839" s="76"/>
      <c r="M3839" s="76"/>
      <c r="N3839" s="76"/>
      <c r="O3839" s="76"/>
      <c r="P3839" s="76"/>
      <c r="Q3839" s="76"/>
      <c r="V3839" s="76"/>
      <c r="W3839" s="76"/>
    </row>
    <row r="3840" spans="1:23" x14ac:dyDescent="0.25">
      <c r="A3840" s="76"/>
      <c r="B3840" s="76"/>
      <c r="C3840" s="76"/>
      <c r="D3840" s="76"/>
      <c r="E3840" s="76"/>
      <c r="F3840" s="76"/>
      <c r="G3840" s="76"/>
      <c r="H3840" s="76"/>
      <c r="I3840" s="76"/>
      <c r="J3840" s="76"/>
      <c r="K3840" s="76"/>
      <c r="L3840" s="76"/>
      <c r="M3840" s="76"/>
      <c r="N3840" s="76"/>
      <c r="O3840" s="76"/>
      <c r="P3840" s="76"/>
      <c r="Q3840" s="76"/>
      <c r="V3840" s="76"/>
      <c r="W3840" s="76"/>
    </row>
    <row r="3841" spans="1:23" x14ac:dyDescent="0.25">
      <c r="A3841" s="76"/>
      <c r="B3841" s="76"/>
      <c r="C3841" s="76"/>
      <c r="D3841" s="76"/>
      <c r="E3841" s="76"/>
      <c r="F3841" s="76"/>
      <c r="G3841" s="76"/>
      <c r="H3841" s="76"/>
      <c r="I3841" s="76"/>
      <c r="J3841" s="76"/>
      <c r="K3841" s="76"/>
      <c r="L3841" s="76"/>
      <c r="M3841" s="76"/>
      <c r="N3841" s="76"/>
      <c r="O3841" s="76"/>
      <c r="P3841" s="76"/>
      <c r="Q3841" s="76"/>
      <c r="V3841" s="76"/>
      <c r="W3841" s="76"/>
    </row>
    <row r="3842" spans="1:23" x14ac:dyDescent="0.25">
      <c r="A3842" s="76"/>
      <c r="B3842" s="76"/>
      <c r="C3842" s="76"/>
      <c r="D3842" s="76"/>
      <c r="E3842" s="76"/>
      <c r="F3842" s="76"/>
      <c r="G3842" s="76"/>
      <c r="H3842" s="76"/>
      <c r="I3842" s="76"/>
      <c r="J3842" s="76"/>
      <c r="K3842" s="76"/>
      <c r="L3842" s="76"/>
      <c r="M3842" s="76"/>
      <c r="N3842" s="76"/>
      <c r="O3842" s="76"/>
      <c r="P3842" s="76"/>
      <c r="Q3842" s="76"/>
      <c r="V3842" s="76"/>
      <c r="W3842" s="76"/>
    </row>
    <row r="3843" spans="1:23" x14ac:dyDescent="0.25">
      <c r="A3843" s="76"/>
      <c r="B3843" s="76"/>
      <c r="C3843" s="76"/>
      <c r="D3843" s="76"/>
      <c r="E3843" s="76"/>
      <c r="F3843" s="76"/>
      <c r="G3843" s="76"/>
      <c r="H3843" s="76"/>
      <c r="I3843" s="76"/>
      <c r="J3843" s="76"/>
      <c r="K3843" s="76"/>
      <c r="L3843" s="76"/>
      <c r="M3843" s="76"/>
      <c r="N3843" s="76"/>
      <c r="O3843" s="76"/>
      <c r="P3843" s="76"/>
      <c r="Q3843" s="76"/>
      <c r="V3843" s="76"/>
      <c r="W3843" s="76"/>
    </row>
    <row r="3844" spans="1:23" x14ac:dyDescent="0.25">
      <c r="A3844" s="76"/>
      <c r="B3844" s="76"/>
      <c r="C3844" s="76"/>
      <c r="D3844" s="76"/>
      <c r="E3844" s="76"/>
      <c r="F3844" s="76"/>
      <c r="G3844" s="76"/>
      <c r="H3844" s="76"/>
      <c r="I3844" s="76"/>
      <c r="J3844" s="76"/>
      <c r="K3844" s="76"/>
      <c r="L3844" s="76"/>
      <c r="M3844" s="76"/>
      <c r="N3844" s="76"/>
      <c r="O3844" s="76"/>
      <c r="P3844" s="76"/>
      <c r="Q3844" s="76"/>
      <c r="V3844" s="76"/>
      <c r="W3844" s="76"/>
    </row>
    <row r="3845" spans="1:23" x14ac:dyDescent="0.25">
      <c r="A3845" s="76"/>
      <c r="B3845" s="76"/>
      <c r="C3845" s="76"/>
      <c r="D3845" s="76"/>
      <c r="E3845" s="76"/>
      <c r="F3845" s="76"/>
      <c r="G3845" s="76"/>
      <c r="H3845" s="76"/>
      <c r="I3845" s="76"/>
      <c r="J3845" s="76"/>
      <c r="K3845" s="76"/>
      <c r="L3845" s="76"/>
      <c r="M3845" s="76"/>
      <c r="N3845" s="76"/>
      <c r="O3845" s="76"/>
      <c r="P3845" s="76"/>
      <c r="Q3845" s="76"/>
      <c r="V3845" s="76"/>
      <c r="W3845" s="76"/>
    </row>
    <row r="3846" spans="1:23" x14ac:dyDescent="0.25">
      <c r="A3846" s="76"/>
      <c r="B3846" s="76"/>
      <c r="C3846" s="76"/>
      <c r="D3846" s="76"/>
      <c r="E3846" s="76"/>
      <c r="F3846" s="76"/>
      <c r="G3846" s="76"/>
      <c r="H3846" s="76"/>
      <c r="I3846" s="76"/>
      <c r="J3846" s="76"/>
      <c r="K3846" s="76"/>
      <c r="L3846" s="76"/>
      <c r="M3846" s="76"/>
      <c r="N3846" s="76"/>
      <c r="O3846" s="76"/>
      <c r="P3846" s="76"/>
      <c r="Q3846" s="76"/>
      <c r="V3846" s="76"/>
      <c r="W3846" s="76"/>
    </row>
    <row r="3847" spans="1:23" x14ac:dyDescent="0.25">
      <c r="A3847" s="76"/>
      <c r="B3847" s="76"/>
      <c r="C3847" s="76"/>
      <c r="D3847" s="76"/>
      <c r="E3847" s="76"/>
      <c r="F3847" s="76"/>
      <c r="G3847" s="76"/>
      <c r="H3847" s="76"/>
      <c r="I3847" s="76"/>
      <c r="J3847" s="76"/>
      <c r="K3847" s="76"/>
      <c r="L3847" s="76"/>
      <c r="M3847" s="76"/>
      <c r="N3847" s="76"/>
      <c r="O3847" s="76"/>
      <c r="P3847" s="76"/>
      <c r="Q3847" s="76"/>
      <c r="V3847" s="76"/>
      <c r="W3847" s="76"/>
    </row>
    <row r="3848" spans="1:23" x14ac:dyDescent="0.25">
      <c r="A3848" s="76"/>
      <c r="B3848" s="76"/>
      <c r="C3848" s="76"/>
      <c r="D3848" s="76"/>
      <c r="E3848" s="76"/>
      <c r="F3848" s="76"/>
      <c r="G3848" s="76"/>
      <c r="H3848" s="76"/>
      <c r="I3848" s="76"/>
      <c r="J3848" s="76"/>
      <c r="K3848" s="76"/>
      <c r="L3848" s="76"/>
      <c r="M3848" s="76"/>
      <c r="N3848" s="76"/>
      <c r="O3848" s="76"/>
      <c r="P3848" s="76"/>
      <c r="Q3848" s="76"/>
      <c r="V3848" s="76"/>
      <c r="W3848" s="76"/>
    </row>
    <row r="3849" spans="1:23" x14ac:dyDescent="0.25">
      <c r="A3849" s="76"/>
      <c r="B3849" s="76"/>
      <c r="C3849" s="76"/>
      <c r="D3849" s="76"/>
      <c r="E3849" s="76"/>
      <c r="F3849" s="76"/>
      <c r="G3849" s="76"/>
      <c r="H3849" s="76"/>
      <c r="I3849" s="76"/>
      <c r="J3849" s="76"/>
      <c r="K3849" s="76"/>
      <c r="L3849" s="76"/>
      <c r="M3849" s="76"/>
      <c r="N3849" s="76"/>
      <c r="O3849" s="76"/>
      <c r="P3849" s="76"/>
      <c r="Q3849" s="76"/>
      <c r="V3849" s="76"/>
      <c r="W3849" s="76"/>
    </row>
    <row r="3850" spans="1:23" x14ac:dyDescent="0.25">
      <c r="A3850" s="76"/>
      <c r="B3850" s="76"/>
      <c r="C3850" s="76"/>
      <c r="D3850" s="76"/>
      <c r="E3850" s="76"/>
      <c r="F3850" s="76"/>
      <c r="G3850" s="76"/>
      <c r="H3850" s="76"/>
      <c r="I3850" s="76"/>
      <c r="J3850" s="76"/>
      <c r="K3850" s="76"/>
      <c r="L3850" s="76"/>
      <c r="M3850" s="76"/>
      <c r="N3850" s="76"/>
      <c r="O3850" s="76"/>
      <c r="P3850" s="76"/>
      <c r="Q3850" s="76"/>
      <c r="V3850" s="76"/>
      <c r="W3850" s="76"/>
    </row>
    <row r="3851" spans="1:23" x14ac:dyDescent="0.25">
      <c r="A3851" s="76"/>
      <c r="B3851" s="76"/>
      <c r="C3851" s="76"/>
      <c r="D3851" s="76"/>
      <c r="E3851" s="76"/>
      <c r="F3851" s="76"/>
      <c r="G3851" s="76"/>
      <c r="H3851" s="76"/>
      <c r="I3851" s="76"/>
      <c r="J3851" s="76"/>
      <c r="K3851" s="76"/>
      <c r="L3851" s="76"/>
      <c r="M3851" s="76"/>
      <c r="N3851" s="76"/>
      <c r="O3851" s="76"/>
      <c r="P3851" s="76"/>
      <c r="Q3851" s="76"/>
      <c r="V3851" s="76"/>
      <c r="W3851" s="76"/>
    </row>
    <row r="3852" spans="1:23" x14ac:dyDescent="0.25">
      <c r="A3852" s="76"/>
      <c r="B3852" s="76"/>
      <c r="C3852" s="76"/>
      <c r="D3852" s="76"/>
      <c r="E3852" s="76"/>
      <c r="F3852" s="76"/>
      <c r="G3852" s="76"/>
      <c r="H3852" s="76"/>
      <c r="I3852" s="76"/>
      <c r="J3852" s="76"/>
      <c r="K3852" s="76"/>
      <c r="L3852" s="76"/>
      <c r="M3852" s="76"/>
      <c r="N3852" s="76"/>
      <c r="O3852" s="76"/>
      <c r="P3852" s="76"/>
      <c r="Q3852" s="76"/>
      <c r="V3852" s="76"/>
      <c r="W3852" s="76"/>
    </row>
    <row r="3853" spans="1:23" x14ac:dyDescent="0.25">
      <c r="A3853" s="76"/>
      <c r="B3853" s="76"/>
      <c r="C3853" s="76"/>
      <c r="D3853" s="76"/>
      <c r="E3853" s="76"/>
      <c r="F3853" s="76"/>
      <c r="G3853" s="76"/>
      <c r="H3853" s="76"/>
      <c r="I3853" s="76"/>
      <c r="J3853" s="76"/>
      <c r="K3853" s="76"/>
      <c r="L3853" s="76"/>
      <c r="M3853" s="76"/>
      <c r="N3853" s="76"/>
      <c r="O3853" s="76"/>
      <c r="P3853" s="76"/>
      <c r="Q3853" s="76"/>
      <c r="V3853" s="76"/>
      <c r="W3853" s="76"/>
    </row>
    <row r="3854" spans="1:23" x14ac:dyDescent="0.25">
      <c r="A3854" s="76"/>
      <c r="B3854" s="76"/>
      <c r="C3854" s="76"/>
      <c r="D3854" s="76"/>
      <c r="E3854" s="76"/>
      <c r="F3854" s="76"/>
      <c r="G3854" s="76"/>
      <c r="H3854" s="76"/>
      <c r="I3854" s="76"/>
      <c r="J3854" s="76"/>
      <c r="K3854" s="76"/>
      <c r="L3854" s="76"/>
      <c r="M3854" s="76"/>
      <c r="N3854" s="76"/>
      <c r="O3854" s="76"/>
      <c r="P3854" s="76"/>
      <c r="Q3854" s="76"/>
      <c r="V3854" s="76"/>
      <c r="W3854" s="76"/>
    </row>
    <row r="3855" spans="1:23" x14ac:dyDescent="0.25">
      <c r="A3855" s="76"/>
      <c r="B3855" s="76"/>
      <c r="C3855" s="76"/>
      <c r="D3855" s="76"/>
      <c r="E3855" s="76"/>
      <c r="F3855" s="76"/>
      <c r="G3855" s="76"/>
      <c r="H3855" s="76"/>
      <c r="I3855" s="76"/>
      <c r="J3855" s="76"/>
      <c r="K3855" s="76"/>
      <c r="L3855" s="76"/>
      <c r="M3855" s="76"/>
      <c r="N3855" s="76"/>
      <c r="O3855" s="76"/>
      <c r="P3855" s="76"/>
      <c r="Q3855" s="76"/>
      <c r="V3855" s="76"/>
      <c r="W3855" s="76"/>
    </row>
    <row r="3856" spans="1:23" x14ac:dyDescent="0.25">
      <c r="A3856" s="76"/>
      <c r="B3856" s="76"/>
      <c r="C3856" s="76"/>
      <c r="D3856" s="76"/>
      <c r="E3856" s="76"/>
      <c r="F3856" s="76"/>
      <c r="G3856" s="76"/>
      <c r="H3856" s="76"/>
      <c r="I3856" s="76"/>
      <c r="J3856" s="76"/>
      <c r="K3856" s="76"/>
      <c r="L3856" s="76"/>
      <c r="M3856" s="76"/>
      <c r="N3856" s="76"/>
      <c r="O3856" s="76"/>
      <c r="P3856" s="76"/>
      <c r="Q3856" s="76"/>
      <c r="V3856" s="76"/>
      <c r="W3856" s="76"/>
    </row>
    <row r="3857" spans="1:23" x14ac:dyDescent="0.25">
      <c r="A3857" s="76"/>
      <c r="B3857" s="76"/>
      <c r="C3857" s="76"/>
      <c r="D3857" s="76"/>
      <c r="E3857" s="76"/>
      <c r="F3857" s="76"/>
      <c r="G3857" s="76"/>
      <c r="H3857" s="76"/>
      <c r="I3857" s="76"/>
      <c r="J3857" s="76"/>
      <c r="K3857" s="76"/>
      <c r="L3857" s="76"/>
      <c r="M3857" s="76"/>
      <c r="N3857" s="76"/>
      <c r="O3857" s="76"/>
      <c r="P3857" s="76"/>
      <c r="Q3857" s="76"/>
      <c r="V3857" s="76"/>
      <c r="W3857" s="76"/>
    </row>
    <row r="3858" spans="1:23" x14ac:dyDescent="0.25">
      <c r="A3858" s="76"/>
      <c r="B3858" s="76"/>
      <c r="C3858" s="76"/>
      <c r="D3858" s="76"/>
      <c r="E3858" s="76"/>
      <c r="F3858" s="76"/>
      <c r="G3858" s="76"/>
      <c r="H3858" s="76"/>
      <c r="I3858" s="76"/>
      <c r="J3858" s="76"/>
      <c r="K3858" s="76"/>
      <c r="L3858" s="76"/>
      <c r="M3858" s="76"/>
      <c r="N3858" s="76"/>
      <c r="O3858" s="76"/>
      <c r="P3858" s="76"/>
      <c r="Q3858" s="76"/>
      <c r="V3858" s="76"/>
      <c r="W3858" s="76"/>
    </row>
    <row r="3859" spans="1:23" x14ac:dyDescent="0.25">
      <c r="A3859" s="76"/>
      <c r="B3859" s="76"/>
      <c r="C3859" s="76"/>
      <c r="D3859" s="76"/>
      <c r="E3859" s="76"/>
      <c r="F3859" s="76"/>
      <c r="G3859" s="76"/>
      <c r="H3859" s="76"/>
      <c r="I3859" s="76"/>
      <c r="J3859" s="76"/>
      <c r="K3859" s="76"/>
      <c r="L3859" s="76"/>
      <c r="M3859" s="76"/>
      <c r="N3859" s="76"/>
      <c r="O3859" s="76"/>
      <c r="P3859" s="76"/>
      <c r="Q3859" s="76"/>
      <c r="V3859" s="76"/>
      <c r="W3859" s="76"/>
    </row>
    <row r="3860" spans="1:23" x14ac:dyDescent="0.25">
      <c r="A3860" s="76"/>
      <c r="B3860" s="76"/>
      <c r="C3860" s="76"/>
      <c r="D3860" s="76"/>
      <c r="E3860" s="76"/>
      <c r="F3860" s="76"/>
      <c r="G3860" s="76"/>
      <c r="H3860" s="76"/>
      <c r="I3860" s="76"/>
      <c r="J3860" s="76"/>
      <c r="K3860" s="76"/>
      <c r="L3860" s="76"/>
      <c r="M3860" s="76"/>
      <c r="N3860" s="76"/>
      <c r="O3860" s="76"/>
      <c r="P3860" s="76"/>
      <c r="Q3860" s="76"/>
      <c r="V3860" s="76"/>
      <c r="W3860" s="76"/>
    </row>
    <row r="3861" spans="1:23" x14ac:dyDescent="0.25">
      <c r="A3861" s="76"/>
      <c r="B3861" s="76"/>
      <c r="C3861" s="76"/>
      <c r="D3861" s="76"/>
      <c r="E3861" s="76"/>
      <c r="F3861" s="76"/>
      <c r="G3861" s="76"/>
      <c r="H3861" s="76"/>
      <c r="I3861" s="76"/>
      <c r="J3861" s="76"/>
      <c r="K3861" s="76"/>
      <c r="L3861" s="76"/>
      <c r="M3861" s="76"/>
      <c r="N3861" s="76"/>
      <c r="O3861" s="76"/>
      <c r="P3861" s="76"/>
      <c r="Q3861" s="76"/>
      <c r="V3861" s="76"/>
      <c r="W3861" s="76"/>
    </row>
    <row r="3862" spans="1:23" x14ac:dyDescent="0.25">
      <c r="A3862" s="76"/>
      <c r="B3862" s="76"/>
      <c r="C3862" s="76"/>
      <c r="D3862" s="76"/>
      <c r="E3862" s="76"/>
      <c r="F3862" s="76"/>
      <c r="G3862" s="76"/>
      <c r="H3862" s="76"/>
      <c r="I3862" s="76"/>
      <c r="J3862" s="76"/>
      <c r="K3862" s="76"/>
      <c r="L3862" s="76"/>
      <c r="M3862" s="76"/>
      <c r="N3862" s="76"/>
      <c r="O3862" s="76"/>
      <c r="P3862" s="76"/>
      <c r="Q3862" s="76"/>
      <c r="V3862" s="76"/>
      <c r="W3862" s="76"/>
    </row>
    <row r="3863" spans="1:23" x14ac:dyDescent="0.25">
      <c r="A3863" s="76"/>
      <c r="B3863" s="76"/>
      <c r="C3863" s="76"/>
      <c r="D3863" s="76"/>
      <c r="E3863" s="76"/>
      <c r="F3863" s="76"/>
      <c r="G3863" s="76"/>
      <c r="H3863" s="76"/>
      <c r="I3863" s="76"/>
      <c r="J3863" s="76"/>
      <c r="K3863" s="76"/>
      <c r="L3863" s="76"/>
      <c r="M3863" s="76"/>
      <c r="N3863" s="76"/>
      <c r="O3863" s="76"/>
      <c r="P3863" s="76"/>
      <c r="Q3863" s="76"/>
      <c r="V3863" s="76"/>
      <c r="W3863" s="76"/>
    </row>
    <row r="3864" spans="1:23" x14ac:dyDescent="0.25">
      <c r="A3864" s="76"/>
      <c r="B3864" s="76"/>
      <c r="C3864" s="76"/>
      <c r="D3864" s="76"/>
      <c r="E3864" s="76"/>
      <c r="F3864" s="76"/>
      <c r="G3864" s="76"/>
      <c r="H3864" s="76"/>
      <c r="I3864" s="76"/>
      <c r="J3864" s="76"/>
      <c r="K3864" s="76"/>
      <c r="L3864" s="76"/>
      <c r="M3864" s="76"/>
      <c r="N3864" s="76"/>
      <c r="O3864" s="76"/>
      <c r="P3864" s="76"/>
      <c r="Q3864" s="76"/>
      <c r="V3864" s="76"/>
      <c r="W3864" s="76"/>
    </row>
    <row r="3865" spans="1:23" x14ac:dyDescent="0.25">
      <c r="A3865" s="76"/>
      <c r="B3865" s="76"/>
      <c r="C3865" s="76"/>
      <c r="D3865" s="76"/>
      <c r="E3865" s="76"/>
      <c r="F3865" s="76"/>
      <c r="G3865" s="76"/>
      <c r="H3865" s="76"/>
      <c r="I3865" s="76"/>
      <c r="J3865" s="76"/>
      <c r="K3865" s="76"/>
      <c r="L3865" s="76"/>
      <c r="M3865" s="76"/>
      <c r="N3865" s="76"/>
      <c r="O3865" s="76"/>
      <c r="P3865" s="76"/>
      <c r="Q3865" s="76"/>
      <c r="V3865" s="76"/>
      <c r="W3865" s="76"/>
    </row>
    <row r="3866" spans="1:23" x14ac:dyDescent="0.25">
      <c r="A3866" s="76"/>
      <c r="B3866" s="76"/>
      <c r="C3866" s="76"/>
      <c r="D3866" s="76"/>
      <c r="E3866" s="76"/>
      <c r="F3866" s="76"/>
      <c r="G3866" s="76"/>
      <c r="H3866" s="76"/>
      <c r="I3866" s="76"/>
      <c r="J3866" s="76"/>
      <c r="K3866" s="76"/>
      <c r="L3866" s="76"/>
      <c r="M3866" s="76"/>
      <c r="N3866" s="76"/>
      <c r="O3866" s="76"/>
      <c r="P3866" s="76"/>
      <c r="Q3866" s="76"/>
      <c r="V3866" s="76"/>
      <c r="W3866" s="76"/>
    </row>
    <row r="3867" spans="1:23" x14ac:dyDescent="0.25">
      <c r="A3867" s="76"/>
      <c r="B3867" s="76"/>
      <c r="C3867" s="76"/>
      <c r="D3867" s="76"/>
      <c r="E3867" s="76"/>
      <c r="F3867" s="76"/>
      <c r="G3867" s="76"/>
      <c r="H3867" s="76"/>
      <c r="I3867" s="76"/>
      <c r="J3867" s="76"/>
      <c r="K3867" s="76"/>
      <c r="L3867" s="76"/>
      <c r="M3867" s="76"/>
      <c r="N3867" s="76"/>
      <c r="O3867" s="76"/>
      <c r="P3867" s="76"/>
      <c r="Q3867" s="76"/>
      <c r="V3867" s="76"/>
      <c r="W3867" s="76"/>
    </row>
    <row r="3868" spans="1:23" x14ac:dyDescent="0.25">
      <c r="A3868" s="76"/>
      <c r="B3868" s="76"/>
      <c r="C3868" s="76"/>
      <c r="D3868" s="76"/>
      <c r="E3868" s="76"/>
      <c r="F3868" s="76"/>
      <c r="G3868" s="76"/>
      <c r="H3868" s="76"/>
      <c r="I3868" s="76"/>
      <c r="J3868" s="76"/>
      <c r="K3868" s="76"/>
      <c r="L3868" s="76"/>
      <c r="M3868" s="76"/>
      <c r="N3868" s="76"/>
      <c r="O3868" s="76"/>
      <c r="P3868" s="76"/>
      <c r="Q3868" s="76"/>
      <c r="V3868" s="76"/>
      <c r="W3868" s="76"/>
    </row>
    <row r="3869" spans="1:23" x14ac:dyDescent="0.25">
      <c r="A3869" s="76"/>
      <c r="B3869" s="76"/>
      <c r="C3869" s="76"/>
      <c r="D3869" s="76"/>
      <c r="E3869" s="76"/>
      <c r="F3869" s="76"/>
      <c r="G3869" s="76"/>
      <c r="H3869" s="76"/>
      <c r="I3869" s="76"/>
      <c r="J3869" s="76"/>
      <c r="K3869" s="76"/>
      <c r="L3869" s="76"/>
      <c r="M3869" s="76"/>
      <c r="N3869" s="76"/>
      <c r="O3869" s="76"/>
      <c r="P3869" s="76"/>
      <c r="Q3869" s="76"/>
      <c r="V3869" s="76"/>
      <c r="W3869" s="76"/>
    </row>
    <row r="3870" spans="1:23" x14ac:dyDescent="0.25">
      <c r="A3870" s="76"/>
      <c r="B3870" s="76"/>
      <c r="C3870" s="76"/>
      <c r="D3870" s="76"/>
      <c r="E3870" s="76"/>
      <c r="F3870" s="76"/>
      <c r="G3870" s="76"/>
      <c r="H3870" s="76"/>
      <c r="I3870" s="76"/>
      <c r="J3870" s="76"/>
      <c r="K3870" s="76"/>
      <c r="L3870" s="76"/>
      <c r="M3870" s="76"/>
      <c r="N3870" s="76"/>
      <c r="O3870" s="76"/>
      <c r="P3870" s="76"/>
      <c r="Q3870" s="76"/>
      <c r="V3870" s="76"/>
      <c r="W3870" s="76"/>
    </row>
    <row r="3871" spans="1:23" x14ac:dyDescent="0.25">
      <c r="A3871" s="76"/>
      <c r="B3871" s="76"/>
      <c r="C3871" s="76"/>
      <c r="D3871" s="76"/>
      <c r="E3871" s="76"/>
      <c r="F3871" s="76"/>
      <c r="G3871" s="76"/>
      <c r="H3871" s="76"/>
      <c r="I3871" s="76"/>
      <c r="J3871" s="76"/>
      <c r="K3871" s="76"/>
      <c r="L3871" s="76"/>
      <c r="M3871" s="76"/>
      <c r="N3871" s="76"/>
      <c r="O3871" s="76"/>
      <c r="P3871" s="76"/>
      <c r="Q3871" s="76"/>
      <c r="V3871" s="76"/>
      <c r="W3871" s="76"/>
    </row>
    <row r="3872" spans="1:23" x14ac:dyDescent="0.25">
      <c r="A3872" s="76"/>
      <c r="B3872" s="76"/>
      <c r="C3872" s="76"/>
      <c r="D3872" s="76"/>
      <c r="E3872" s="76"/>
      <c r="F3872" s="76"/>
      <c r="G3872" s="76"/>
      <c r="H3872" s="76"/>
      <c r="I3872" s="76"/>
      <c r="J3872" s="76"/>
      <c r="K3872" s="76"/>
      <c r="L3872" s="76"/>
      <c r="M3872" s="76"/>
      <c r="N3872" s="76"/>
      <c r="O3872" s="76"/>
      <c r="P3872" s="76"/>
      <c r="Q3872" s="76"/>
      <c r="V3872" s="76"/>
      <c r="W3872" s="76"/>
    </row>
    <row r="3873" spans="1:23" x14ac:dyDescent="0.25">
      <c r="A3873" s="76"/>
      <c r="B3873" s="76"/>
      <c r="C3873" s="76"/>
      <c r="D3873" s="76"/>
      <c r="E3873" s="76"/>
      <c r="F3873" s="76"/>
      <c r="G3873" s="76"/>
      <c r="H3873" s="76"/>
      <c r="I3873" s="76"/>
      <c r="J3873" s="76"/>
      <c r="K3873" s="76"/>
      <c r="L3873" s="76"/>
      <c r="M3873" s="76"/>
      <c r="N3873" s="76"/>
      <c r="O3873" s="76"/>
      <c r="P3873" s="76"/>
      <c r="Q3873" s="76"/>
      <c r="V3873" s="76"/>
      <c r="W3873" s="76"/>
    </row>
    <row r="3874" spans="1:23" x14ac:dyDescent="0.25">
      <c r="A3874" s="76"/>
      <c r="B3874" s="76"/>
      <c r="C3874" s="76"/>
      <c r="D3874" s="76"/>
      <c r="E3874" s="76"/>
      <c r="F3874" s="76"/>
      <c r="G3874" s="76"/>
      <c r="H3874" s="76"/>
      <c r="I3874" s="76"/>
      <c r="J3874" s="76"/>
      <c r="K3874" s="76"/>
      <c r="L3874" s="76"/>
      <c r="M3874" s="76"/>
      <c r="N3874" s="76"/>
      <c r="O3874" s="76"/>
      <c r="P3874" s="76"/>
      <c r="Q3874" s="76"/>
      <c r="V3874" s="76"/>
      <c r="W3874" s="76"/>
    </row>
    <row r="3875" spans="1:23" x14ac:dyDescent="0.25">
      <c r="A3875" s="76"/>
      <c r="B3875" s="76"/>
      <c r="C3875" s="76"/>
      <c r="D3875" s="76"/>
      <c r="E3875" s="76"/>
      <c r="F3875" s="76"/>
      <c r="G3875" s="76"/>
      <c r="H3875" s="76"/>
      <c r="I3875" s="76"/>
      <c r="J3875" s="76"/>
      <c r="K3875" s="76"/>
      <c r="L3875" s="76"/>
      <c r="M3875" s="76"/>
      <c r="N3875" s="76"/>
      <c r="O3875" s="76"/>
      <c r="P3875" s="76"/>
      <c r="Q3875" s="76"/>
      <c r="V3875" s="76"/>
      <c r="W3875" s="76"/>
    </row>
    <row r="3876" spans="1:23" x14ac:dyDescent="0.25">
      <c r="A3876" s="76"/>
      <c r="B3876" s="76"/>
      <c r="C3876" s="76"/>
      <c r="D3876" s="76"/>
      <c r="E3876" s="76"/>
      <c r="F3876" s="76"/>
      <c r="G3876" s="76"/>
      <c r="H3876" s="76"/>
      <c r="I3876" s="76"/>
      <c r="J3876" s="76"/>
      <c r="K3876" s="76"/>
      <c r="L3876" s="76"/>
      <c r="M3876" s="76"/>
      <c r="N3876" s="76"/>
      <c r="O3876" s="76"/>
      <c r="P3876" s="76"/>
      <c r="Q3876" s="76"/>
      <c r="V3876" s="76"/>
      <c r="W3876" s="76"/>
    </row>
    <row r="3877" spans="1:23" x14ac:dyDescent="0.25">
      <c r="A3877" s="76"/>
      <c r="B3877" s="76"/>
      <c r="C3877" s="76"/>
      <c r="D3877" s="76"/>
      <c r="E3877" s="76"/>
      <c r="F3877" s="76"/>
      <c r="G3877" s="76"/>
      <c r="H3877" s="76"/>
      <c r="I3877" s="76"/>
      <c r="J3877" s="76"/>
      <c r="K3877" s="76"/>
      <c r="L3877" s="76"/>
      <c r="M3877" s="76"/>
      <c r="N3877" s="76"/>
      <c r="O3877" s="76"/>
      <c r="P3877" s="76"/>
      <c r="Q3877" s="76"/>
      <c r="V3877" s="76"/>
      <c r="W3877" s="76"/>
    </row>
    <row r="3878" spans="1:23" x14ac:dyDescent="0.25">
      <c r="A3878" s="76"/>
      <c r="B3878" s="76"/>
      <c r="C3878" s="76"/>
      <c r="D3878" s="76"/>
      <c r="E3878" s="76"/>
      <c r="F3878" s="76"/>
      <c r="G3878" s="76"/>
      <c r="H3878" s="76"/>
      <c r="I3878" s="76"/>
      <c r="J3878" s="76"/>
      <c r="K3878" s="76"/>
      <c r="L3878" s="76"/>
      <c r="M3878" s="76"/>
      <c r="N3878" s="76"/>
      <c r="O3878" s="76"/>
      <c r="P3878" s="76"/>
      <c r="Q3878" s="76"/>
      <c r="V3878" s="76"/>
      <c r="W3878" s="76"/>
    </row>
    <row r="3879" spans="1:23" x14ac:dyDescent="0.25">
      <c r="A3879" s="76"/>
      <c r="B3879" s="76"/>
      <c r="C3879" s="76"/>
      <c r="D3879" s="76"/>
      <c r="E3879" s="76"/>
      <c r="F3879" s="76"/>
      <c r="G3879" s="76"/>
      <c r="H3879" s="76"/>
      <c r="I3879" s="76"/>
      <c r="J3879" s="76"/>
      <c r="K3879" s="76"/>
      <c r="L3879" s="76"/>
      <c r="M3879" s="76"/>
      <c r="N3879" s="76"/>
      <c r="O3879" s="76"/>
      <c r="P3879" s="76"/>
      <c r="Q3879" s="76"/>
      <c r="V3879" s="76"/>
      <c r="W3879" s="76"/>
    </row>
    <row r="3880" spans="1:23" x14ac:dyDescent="0.25">
      <c r="A3880" s="76"/>
      <c r="B3880" s="76"/>
      <c r="C3880" s="76"/>
      <c r="D3880" s="76"/>
      <c r="E3880" s="76"/>
      <c r="F3880" s="76"/>
      <c r="G3880" s="76"/>
      <c r="H3880" s="76"/>
      <c r="I3880" s="76"/>
      <c r="J3880" s="76"/>
      <c r="K3880" s="76"/>
      <c r="L3880" s="76"/>
      <c r="M3880" s="76"/>
      <c r="N3880" s="76"/>
      <c r="O3880" s="76"/>
      <c r="P3880" s="76"/>
      <c r="Q3880" s="76"/>
      <c r="V3880" s="76"/>
      <c r="W3880" s="76"/>
    </row>
    <row r="3881" spans="1:23" x14ac:dyDescent="0.25">
      <c r="A3881" s="76"/>
      <c r="B3881" s="76"/>
      <c r="C3881" s="76"/>
      <c r="D3881" s="76"/>
      <c r="E3881" s="76"/>
      <c r="F3881" s="76"/>
      <c r="G3881" s="76"/>
      <c r="H3881" s="76"/>
      <c r="I3881" s="76"/>
      <c r="J3881" s="76"/>
      <c r="K3881" s="76"/>
      <c r="L3881" s="76"/>
      <c r="M3881" s="76"/>
      <c r="N3881" s="76"/>
      <c r="O3881" s="76"/>
      <c r="P3881" s="76"/>
      <c r="Q3881" s="76"/>
      <c r="V3881" s="76"/>
      <c r="W3881" s="76"/>
    </row>
    <row r="3882" spans="1:23" x14ac:dyDescent="0.25">
      <c r="A3882" s="76"/>
      <c r="B3882" s="76"/>
      <c r="C3882" s="76"/>
      <c r="D3882" s="76"/>
      <c r="E3882" s="76"/>
      <c r="F3882" s="76"/>
      <c r="G3882" s="76"/>
      <c r="H3882" s="76"/>
      <c r="I3882" s="76"/>
      <c r="J3882" s="76"/>
      <c r="K3882" s="76"/>
      <c r="L3882" s="76"/>
      <c r="M3882" s="76"/>
      <c r="N3882" s="76"/>
      <c r="O3882" s="76"/>
      <c r="P3882" s="76"/>
      <c r="Q3882" s="76"/>
      <c r="V3882" s="76"/>
      <c r="W3882" s="76"/>
    </row>
    <row r="3883" spans="1:23" x14ac:dyDescent="0.25">
      <c r="A3883" s="76"/>
      <c r="B3883" s="76"/>
      <c r="C3883" s="76"/>
      <c r="D3883" s="76"/>
      <c r="E3883" s="76"/>
      <c r="F3883" s="76"/>
      <c r="G3883" s="76"/>
      <c r="H3883" s="76"/>
      <c r="I3883" s="76"/>
      <c r="J3883" s="76"/>
      <c r="K3883" s="76"/>
      <c r="L3883" s="76"/>
      <c r="M3883" s="76"/>
      <c r="N3883" s="76"/>
      <c r="O3883" s="76"/>
      <c r="P3883" s="76"/>
      <c r="Q3883" s="76"/>
      <c r="V3883" s="76"/>
      <c r="W3883" s="76"/>
    </row>
    <row r="3884" spans="1:23" x14ac:dyDescent="0.25">
      <c r="A3884" s="76"/>
      <c r="B3884" s="76"/>
      <c r="C3884" s="76"/>
      <c r="D3884" s="76"/>
      <c r="E3884" s="76"/>
      <c r="F3884" s="76"/>
      <c r="G3884" s="76"/>
      <c r="H3884" s="76"/>
      <c r="I3884" s="76"/>
      <c r="J3884" s="76"/>
      <c r="K3884" s="76"/>
      <c r="L3884" s="76"/>
      <c r="M3884" s="76"/>
      <c r="N3884" s="76"/>
      <c r="O3884" s="76"/>
      <c r="P3884" s="76"/>
      <c r="Q3884" s="76"/>
      <c r="V3884" s="76"/>
      <c r="W3884" s="76"/>
    </row>
    <row r="3885" spans="1:23" x14ac:dyDescent="0.25">
      <c r="A3885" s="76"/>
      <c r="B3885" s="76"/>
      <c r="C3885" s="76"/>
      <c r="D3885" s="76"/>
      <c r="E3885" s="76"/>
      <c r="F3885" s="76"/>
      <c r="G3885" s="76"/>
      <c r="H3885" s="76"/>
      <c r="I3885" s="76"/>
      <c r="J3885" s="76"/>
      <c r="K3885" s="76"/>
      <c r="L3885" s="76"/>
      <c r="M3885" s="76"/>
      <c r="N3885" s="76"/>
      <c r="O3885" s="76"/>
      <c r="P3885" s="76"/>
      <c r="Q3885" s="76"/>
      <c r="V3885" s="76"/>
      <c r="W3885" s="76"/>
    </row>
    <row r="3886" spans="1:23" x14ac:dyDescent="0.25">
      <c r="A3886" s="76"/>
      <c r="B3886" s="76"/>
      <c r="C3886" s="76"/>
      <c r="D3886" s="76"/>
      <c r="E3886" s="76"/>
      <c r="F3886" s="76"/>
      <c r="G3886" s="76"/>
      <c r="H3886" s="76"/>
      <c r="I3886" s="76"/>
      <c r="J3886" s="76"/>
      <c r="K3886" s="76"/>
      <c r="L3886" s="76"/>
      <c r="M3886" s="76"/>
      <c r="N3886" s="76"/>
      <c r="O3886" s="76"/>
      <c r="P3886" s="76"/>
      <c r="Q3886" s="76"/>
      <c r="V3886" s="76"/>
      <c r="W3886" s="76"/>
    </row>
    <row r="3887" spans="1:23" x14ac:dyDescent="0.25">
      <c r="A3887" s="76"/>
      <c r="B3887" s="76"/>
      <c r="C3887" s="76"/>
      <c r="D3887" s="76"/>
      <c r="E3887" s="76"/>
      <c r="F3887" s="76"/>
      <c r="G3887" s="76"/>
      <c r="H3887" s="76"/>
      <c r="I3887" s="76"/>
      <c r="J3887" s="76"/>
      <c r="K3887" s="76"/>
      <c r="L3887" s="76"/>
      <c r="M3887" s="76"/>
      <c r="N3887" s="76"/>
      <c r="O3887" s="76"/>
      <c r="P3887" s="76"/>
      <c r="Q3887" s="76"/>
      <c r="V3887" s="76"/>
      <c r="W3887" s="76"/>
    </row>
    <row r="3888" spans="1:23" x14ac:dyDescent="0.25">
      <c r="A3888" s="76"/>
      <c r="B3888" s="76"/>
      <c r="C3888" s="76"/>
      <c r="D3888" s="76"/>
      <c r="E3888" s="76"/>
      <c r="F3888" s="76"/>
      <c r="G3888" s="76"/>
      <c r="H3888" s="76"/>
      <c r="I3888" s="76"/>
      <c r="J3888" s="76"/>
      <c r="K3888" s="76"/>
      <c r="L3888" s="76"/>
      <c r="M3888" s="76"/>
      <c r="N3888" s="76"/>
      <c r="O3888" s="76"/>
      <c r="P3888" s="76"/>
      <c r="Q3888" s="76"/>
      <c r="V3888" s="76"/>
      <c r="W3888" s="76"/>
    </row>
    <row r="3889" spans="1:23" x14ac:dyDescent="0.25">
      <c r="A3889" s="76"/>
      <c r="B3889" s="76"/>
      <c r="C3889" s="76"/>
      <c r="D3889" s="76"/>
      <c r="E3889" s="76"/>
      <c r="F3889" s="76"/>
      <c r="G3889" s="76"/>
      <c r="H3889" s="76"/>
      <c r="I3889" s="76"/>
      <c r="J3889" s="76"/>
      <c r="K3889" s="76"/>
      <c r="L3889" s="76"/>
      <c r="M3889" s="76"/>
      <c r="N3889" s="76"/>
      <c r="O3889" s="76"/>
      <c r="P3889" s="76"/>
      <c r="Q3889" s="76"/>
      <c r="V3889" s="76"/>
      <c r="W3889" s="76"/>
    </row>
    <row r="3890" spans="1:23" x14ac:dyDescent="0.25">
      <c r="A3890" s="76"/>
      <c r="B3890" s="76"/>
      <c r="C3890" s="76"/>
      <c r="D3890" s="76"/>
      <c r="E3890" s="76"/>
      <c r="F3890" s="76"/>
      <c r="G3890" s="76"/>
      <c r="H3890" s="76"/>
      <c r="I3890" s="76"/>
      <c r="J3890" s="76"/>
      <c r="K3890" s="76"/>
      <c r="L3890" s="76"/>
      <c r="M3890" s="76"/>
      <c r="N3890" s="76"/>
      <c r="O3890" s="76"/>
      <c r="P3890" s="76"/>
      <c r="Q3890" s="76"/>
      <c r="V3890" s="76"/>
      <c r="W3890" s="76"/>
    </row>
    <row r="3891" spans="1:23" x14ac:dyDescent="0.25">
      <c r="A3891" s="76"/>
      <c r="B3891" s="76"/>
      <c r="C3891" s="76"/>
      <c r="D3891" s="76"/>
      <c r="E3891" s="76"/>
      <c r="F3891" s="76"/>
      <c r="G3891" s="76"/>
      <c r="H3891" s="76"/>
      <c r="I3891" s="76"/>
      <c r="J3891" s="76"/>
      <c r="K3891" s="76"/>
      <c r="L3891" s="76"/>
      <c r="M3891" s="76"/>
      <c r="N3891" s="76"/>
      <c r="O3891" s="76"/>
      <c r="P3891" s="76"/>
      <c r="Q3891" s="76"/>
      <c r="V3891" s="76"/>
      <c r="W3891" s="76"/>
    </row>
    <row r="3892" spans="1:23" x14ac:dyDescent="0.25">
      <c r="A3892" s="76"/>
      <c r="B3892" s="76"/>
      <c r="C3892" s="76"/>
      <c r="D3892" s="76"/>
      <c r="E3892" s="76"/>
      <c r="F3892" s="76"/>
      <c r="G3892" s="76"/>
      <c r="H3892" s="76"/>
      <c r="I3892" s="76"/>
      <c r="J3892" s="76"/>
      <c r="K3892" s="76"/>
      <c r="L3892" s="76"/>
      <c r="M3892" s="76"/>
      <c r="N3892" s="76"/>
      <c r="O3892" s="76"/>
      <c r="P3892" s="76"/>
      <c r="Q3892" s="76"/>
      <c r="V3892" s="76"/>
      <c r="W3892" s="76"/>
    </row>
    <row r="3893" spans="1:23" x14ac:dyDescent="0.25">
      <c r="A3893" s="76"/>
      <c r="B3893" s="76"/>
      <c r="C3893" s="76"/>
      <c r="D3893" s="76"/>
      <c r="E3893" s="76"/>
      <c r="F3893" s="76"/>
      <c r="G3893" s="76"/>
      <c r="H3893" s="76"/>
      <c r="I3893" s="76"/>
      <c r="J3893" s="76"/>
      <c r="K3893" s="76"/>
      <c r="L3893" s="76"/>
      <c r="M3893" s="76"/>
      <c r="N3893" s="76"/>
      <c r="O3893" s="76"/>
      <c r="P3893" s="76"/>
      <c r="Q3893" s="76"/>
      <c r="V3893" s="76"/>
      <c r="W3893" s="76"/>
    </row>
    <row r="3894" spans="1:23" x14ac:dyDescent="0.25">
      <c r="A3894" s="76"/>
      <c r="B3894" s="76"/>
      <c r="C3894" s="76"/>
      <c r="D3894" s="76"/>
      <c r="E3894" s="76"/>
      <c r="F3894" s="76"/>
      <c r="G3894" s="76"/>
      <c r="H3894" s="76"/>
      <c r="I3894" s="76"/>
      <c r="J3894" s="76"/>
      <c r="K3894" s="76"/>
      <c r="L3894" s="76"/>
      <c r="M3894" s="76"/>
      <c r="N3894" s="76"/>
      <c r="O3894" s="76"/>
      <c r="P3894" s="76"/>
      <c r="Q3894" s="76"/>
      <c r="V3894" s="76"/>
      <c r="W3894" s="76"/>
    </row>
    <row r="3895" spans="1:23" x14ac:dyDescent="0.25">
      <c r="A3895" s="76"/>
      <c r="B3895" s="76"/>
      <c r="C3895" s="76"/>
      <c r="D3895" s="76"/>
      <c r="E3895" s="76"/>
      <c r="F3895" s="76"/>
      <c r="G3895" s="76"/>
      <c r="H3895" s="76"/>
      <c r="I3895" s="76"/>
      <c r="J3895" s="76"/>
      <c r="K3895" s="76"/>
      <c r="L3895" s="76"/>
      <c r="M3895" s="76"/>
      <c r="N3895" s="76"/>
      <c r="O3895" s="76"/>
      <c r="P3895" s="76"/>
      <c r="Q3895" s="76"/>
      <c r="V3895" s="76"/>
      <c r="W3895" s="76"/>
    </row>
    <row r="3896" spans="1:23" x14ac:dyDescent="0.25">
      <c r="A3896" s="76"/>
      <c r="B3896" s="76"/>
      <c r="C3896" s="76"/>
      <c r="D3896" s="76"/>
      <c r="E3896" s="76"/>
      <c r="F3896" s="76"/>
      <c r="G3896" s="76"/>
      <c r="H3896" s="76"/>
      <c r="I3896" s="76"/>
      <c r="J3896" s="76"/>
      <c r="K3896" s="76"/>
      <c r="L3896" s="76"/>
      <c r="M3896" s="76"/>
      <c r="N3896" s="76"/>
      <c r="O3896" s="76"/>
      <c r="P3896" s="76"/>
      <c r="Q3896" s="76"/>
      <c r="V3896" s="76"/>
      <c r="W3896" s="76"/>
    </row>
    <row r="3897" spans="1:23" x14ac:dyDescent="0.25">
      <c r="A3897" s="76"/>
      <c r="B3897" s="76"/>
      <c r="C3897" s="76"/>
      <c r="D3897" s="76"/>
      <c r="E3897" s="76"/>
      <c r="F3897" s="76"/>
      <c r="G3897" s="76"/>
      <c r="H3897" s="76"/>
      <c r="I3897" s="76"/>
      <c r="J3897" s="76"/>
      <c r="K3897" s="76"/>
      <c r="L3897" s="76"/>
      <c r="M3897" s="76"/>
      <c r="N3897" s="76"/>
      <c r="O3897" s="76"/>
      <c r="P3897" s="76"/>
      <c r="Q3897" s="76"/>
      <c r="V3897" s="76"/>
      <c r="W3897" s="76"/>
    </row>
    <row r="3898" spans="1:23" x14ac:dyDescent="0.25">
      <c r="A3898" s="76"/>
      <c r="B3898" s="76"/>
      <c r="C3898" s="76"/>
      <c r="D3898" s="76"/>
      <c r="E3898" s="76"/>
      <c r="F3898" s="76"/>
      <c r="G3898" s="76"/>
      <c r="H3898" s="76"/>
      <c r="I3898" s="76"/>
      <c r="J3898" s="76"/>
      <c r="K3898" s="76"/>
      <c r="L3898" s="76"/>
      <c r="M3898" s="76"/>
      <c r="N3898" s="76"/>
      <c r="O3898" s="76"/>
      <c r="P3898" s="76"/>
      <c r="Q3898" s="76"/>
      <c r="V3898" s="76"/>
      <c r="W3898" s="76"/>
    </row>
    <row r="3899" spans="1:23" x14ac:dyDescent="0.25">
      <c r="A3899" s="76"/>
      <c r="B3899" s="76"/>
      <c r="C3899" s="76"/>
      <c r="D3899" s="76"/>
      <c r="E3899" s="76"/>
      <c r="F3899" s="76"/>
      <c r="G3899" s="76"/>
      <c r="H3899" s="76"/>
      <c r="I3899" s="76"/>
      <c r="J3899" s="76"/>
      <c r="K3899" s="76"/>
      <c r="L3899" s="76"/>
      <c r="M3899" s="76"/>
      <c r="N3899" s="76"/>
      <c r="O3899" s="76"/>
      <c r="P3899" s="76"/>
      <c r="Q3899" s="76"/>
      <c r="V3899" s="76"/>
      <c r="W3899" s="76"/>
    </row>
    <row r="3900" spans="1:23" x14ac:dyDescent="0.25">
      <c r="A3900" s="76"/>
      <c r="B3900" s="76"/>
      <c r="C3900" s="76"/>
      <c r="D3900" s="76"/>
      <c r="E3900" s="76"/>
      <c r="F3900" s="76"/>
      <c r="G3900" s="76"/>
      <c r="H3900" s="76"/>
      <c r="I3900" s="76"/>
      <c r="J3900" s="76"/>
      <c r="K3900" s="76"/>
      <c r="L3900" s="76"/>
      <c r="M3900" s="76"/>
      <c r="N3900" s="76"/>
      <c r="O3900" s="76"/>
      <c r="P3900" s="76"/>
      <c r="Q3900" s="76"/>
      <c r="V3900" s="76"/>
      <c r="W3900" s="76"/>
    </row>
    <row r="3901" spans="1:23" x14ac:dyDescent="0.25">
      <c r="A3901" s="76"/>
      <c r="B3901" s="76"/>
      <c r="C3901" s="76"/>
      <c r="D3901" s="76"/>
      <c r="E3901" s="76"/>
      <c r="F3901" s="76"/>
      <c r="G3901" s="76"/>
      <c r="H3901" s="76"/>
      <c r="I3901" s="76"/>
      <c r="J3901" s="76"/>
      <c r="K3901" s="76"/>
      <c r="L3901" s="76"/>
      <c r="M3901" s="76"/>
      <c r="N3901" s="76"/>
      <c r="O3901" s="76"/>
      <c r="P3901" s="76"/>
      <c r="Q3901" s="76"/>
      <c r="V3901" s="76"/>
      <c r="W3901" s="76"/>
    </row>
    <row r="3902" spans="1:23" x14ac:dyDescent="0.25">
      <c r="A3902" s="76"/>
      <c r="B3902" s="76"/>
      <c r="C3902" s="76"/>
      <c r="D3902" s="76"/>
      <c r="E3902" s="76"/>
      <c r="F3902" s="76"/>
      <c r="G3902" s="76"/>
      <c r="H3902" s="76"/>
      <c r="I3902" s="76"/>
      <c r="J3902" s="76"/>
      <c r="K3902" s="76"/>
      <c r="L3902" s="76"/>
      <c r="M3902" s="76"/>
      <c r="N3902" s="76"/>
      <c r="O3902" s="76"/>
      <c r="P3902" s="76"/>
      <c r="Q3902" s="76"/>
      <c r="V3902" s="76"/>
      <c r="W3902" s="76"/>
    </row>
    <row r="3903" spans="1:23" x14ac:dyDescent="0.25">
      <c r="A3903" s="76"/>
      <c r="B3903" s="76"/>
      <c r="C3903" s="76"/>
      <c r="D3903" s="76"/>
      <c r="E3903" s="76"/>
      <c r="F3903" s="76"/>
      <c r="G3903" s="76"/>
      <c r="H3903" s="76"/>
      <c r="I3903" s="76"/>
      <c r="J3903" s="76"/>
      <c r="K3903" s="76"/>
      <c r="L3903" s="76"/>
      <c r="M3903" s="76"/>
      <c r="N3903" s="76"/>
      <c r="O3903" s="76"/>
      <c r="P3903" s="76"/>
      <c r="Q3903" s="76"/>
      <c r="V3903" s="76"/>
      <c r="W3903" s="76"/>
    </row>
    <row r="3904" spans="1:23" x14ac:dyDescent="0.25">
      <c r="A3904" s="76"/>
      <c r="B3904" s="76"/>
      <c r="C3904" s="76"/>
      <c r="D3904" s="76"/>
      <c r="E3904" s="76"/>
      <c r="F3904" s="76"/>
      <c r="G3904" s="76"/>
      <c r="H3904" s="76"/>
      <c r="I3904" s="76"/>
      <c r="J3904" s="76"/>
      <c r="K3904" s="76"/>
      <c r="L3904" s="76"/>
      <c r="M3904" s="76"/>
      <c r="N3904" s="76"/>
      <c r="O3904" s="76"/>
      <c r="P3904" s="76"/>
      <c r="Q3904" s="76"/>
      <c r="V3904" s="76"/>
      <c r="W3904" s="76"/>
    </row>
    <row r="3905" spans="1:23" x14ac:dyDescent="0.25">
      <c r="A3905" s="76"/>
      <c r="B3905" s="76"/>
      <c r="C3905" s="76"/>
      <c r="D3905" s="76"/>
      <c r="E3905" s="76"/>
      <c r="F3905" s="76"/>
      <c r="G3905" s="76"/>
      <c r="H3905" s="76"/>
      <c r="I3905" s="76"/>
      <c r="J3905" s="76"/>
      <c r="K3905" s="76"/>
      <c r="L3905" s="76"/>
      <c r="M3905" s="76"/>
      <c r="N3905" s="76"/>
      <c r="O3905" s="76"/>
      <c r="P3905" s="76"/>
      <c r="Q3905" s="76"/>
      <c r="V3905" s="76"/>
      <c r="W3905" s="76"/>
    </row>
    <row r="3906" spans="1:23" x14ac:dyDescent="0.25">
      <c r="A3906" s="76"/>
      <c r="B3906" s="76"/>
      <c r="C3906" s="76"/>
      <c r="D3906" s="76"/>
      <c r="E3906" s="76"/>
      <c r="F3906" s="76"/>
      <c r="G3906" s="76"/>
      <c r="H3906" s="76"/>
      <c r="I3906" s="76"/>
      <c r="J3906" s="76"/>
      <c r="K3906" s="76"/>
      <c r="L3906" s="76"/>
      <c r="M3906" s="76"/>
      <c r="N3906" s="76"/>
      <c r="O3906" s="76"/>
      <c r="P3906" s="76"/>
      <c r="Q3906" s="76"/>
      <c r="V3906" s="76"/>
      <c r="W3906" s="76"/>
    </row>
    <row r="3907" spans="1:23" x14ac:dyDescent="0.25">
      <c r="A3907" s="76"/>
      <c r="B3907" s="76"/>
      <c r="C3907" s="76"/>
      <c r="D3907" s="76"/>
      <c r="E3907" s="76"/>
      <c r="F3907" s="76"/>
      <c r="G3907" s="76"/>
      <c r="H3907" s="76"/>
      <c r="I3907" s="76"/>
      <c r="J3907" s="76"/>
      <c r="K3907" s="76"/>
      <c r="L3907" s="76"/>
      <c r="M3907" s="76"/>
      <c r="N3907" s="76"/>
      <c r="O3907" s="76"/>
      <c r="P3907" s="76"/>
      <c r="Q3907" s="76"/>
      <c r="V3907" s="76"/>
      <c r="W3907" s="76"/>
    </row>
    <row r="3908" spans="1:23" x14ac:dyDescent="0.25">
      <c r="A3908" s="76"/>
      <c r="B3908" s="76"/>
      <c r="C3908" s="76"/>
      <c r="D3908" s="76"/>
      <c r="E3908" s="76"/>
      <c r="F3908" s="76"/>
      <c r="G3908" s="76"/>
      <c r="H3908" s="76"/>
      <c r="I3908" s="76"/>
      <c r="J3908" s="76"/>
      <c r="K3908" s="76"/>
      <c r="L3908" s="76"/>
      <c r="M3908" s="76"/>
      <c r="N3908" s="76"/>
      <c r="O3908" s="76"/>
      <c r="P3908" s="76"/>
      <c r="Q3908" s="76"/>
      <c r="V3908" s="76"/>
      <c r="W3908" s="76"/>
    </row>
    <row r="3909" spans="1:23" x14ac:dyDescent="0.25">
      <c r="A3909" s="76"/>
      <c r="B3909" s="76"/>
      <c r="C3909" s="76"/>
      <c r="D3909" s="76"/>
      <c r="E3909" s="76"/>
      <c r="F3909" s="76"/>
      <c r="G3909" s="76"/>
      <c r="H3909" s="76"/>
      <c r="I3909" s="76"/>
      <c r="J3909" s="76"/>
      <c r="K3909" s="76"/>
      <c r="L3909" s="76"/>
      <c r="M3909" s="76"/>
      <c r="N3909" s="76"/>
      <c r="O3909" s="76"/>
      <c r="P3909" s="76"/>
      <c r="Q3909" s="76"/>
      <c r="V3909" s="76"/>
      <c r="W3909" s="76"/>
    </row>
    <row r="3910" spans="1:23" x14ac:dyDescent="0.25">
      <c r="A3910" s="76"/>
      <c r="B3910" s="76"/>
      <c r="C3910" s="76"/>
      <c r="D3910" s="76"/>
      <c r="E3910" s="76"/>
      <c r="F3910" s="76"/>
      <c r="G3910" s="76"/>
      <c r="H3910" s="76"/>
      <c r="I3910" s="76"/>
      <c r="J3910" s="76"/>
      <c r="K3910" s="76"/>
      <c r="L3910" s="76"/>
      <c r="M3910" s="76"/>
      <c r="N3910" s="76"/>
      <c r="O3910" s="76"/>
      <c r="P3910" s="76"/>
      <c r="Q3910" s="76"/>
      <c r="V3910" s="76"/>
      <c r="W3910" s="76"/>
    </row>
    <row r="3911" spans="1:23" x14ac:dyDescent="0.25">
      <c r="A3911" s="76"/>
      <c r="B3911" s="76"/>
      <c r="C3911" s="76"/>
      <c r="D3911" s="76"/>
      <c r="E3911" s="76"/>
      <c r="F3911" s="76"/>
      <c r="G3911" s="76"/>
      <c r="H3911" s="76"/>
      <c r="I3911" s="76"/>
      <c r="J3911" s="76"/>
      <c r="K3911" s="76"/>
      <c r="L3911" s="76"/>
      <c r="M3911" s="76"/>
      <c r="N3911" s="76"/>
      <c r="O3911" s="76"/>
      <c r="P3911" s="76"/>
      <c r="Q3911" s="76"/>
      <c r="V3911" s="76"/>
      <c r="W3911" s="76"/>
    </row>
    <row r="3912" spans="1:23" x14ac:dyDescent="0.25">
      <c r="A3912" s="76"/>
      <c r="B3912" s="76"/>
      <c r="C3912" s="76"/>
      <c r="D3912" s="76"/>
      <c r="E3912" s="76"/>
      <c r="F3912" s="76"/>
      <c r="G3912" s="76"/>
      <c r="H3912" s="76"/>
      <c r="I3912" s="76"/>
      <c r="J3912" s="76"/>
      <c r="K3912" s="76"/>
      <c r="L3912" s="76"/>
      <c r="M3912" s="76"/>
      <c r="N3912" s="76"/>
      <c r="O3912" s="76"/>
      <c r="P3912" s="76"/>
      <c r="Q3912" s="76"/>
      <c r="V3912" s="76"/>
      <c r="W3912" s="76"/>
    </row>
    <row r="3913" spans="1:23" x14ac:dyDescent="0.25">
      <c r="A3913" s="76"/>
      <c r="B3913" s="76"/>
      <c r="C3913" s="76"/>
      <c r="D3913" s="76"/>
      <c r="E3913" s="76"/>
      <c r="F3913" s="76"/>
      <c r="G3913" s="76"/>
      <c r="H3913" s="76"/>
      <c r="I3913" s="76"/>
      <c r="J3913" s="76"/>
      <c r="K3913" s="76"/>
      <c r="L3913" s="76"/>
      <c r="M3913" s="76"/>
      <c r="N3913" s="76"/>
      <c r="O3913" s="76"/>
      <c r="P3913" s="76"/>
      <c r="Q3913" s="76"/>
      <c r="V3913" s="76"/>
      <c r="W3913" s="76"/>
    </row>
    <row r="3914" spans="1:23" x14ac:dyDescent="0.25">
      <c r="A3914" s="76"/>
      <c r="B3914" s="76"/>
      <c r="C3914" s="76"/>
      <c r="D3914" s="76"/>
      <c r="E3914" s="76"/>
      <c r="F3914" s="76"/>
      <c r="G3914" s="76"/>
      <c r="H3914" s="76"/>
      <c r="I3914" s="76"/>
      <c r="J3914" s="76"/>
      <c r="K3914" s="76"/>
      <c r="L3914" s="76"/>
      <c r="M3914" s="76"/>
      <c r="N3914" s="76"/>
      <c r="O3914" s="76"/>
      <c r="P3914" s="76"/>
      <c r="Q3914" s="76"/>
      <c r="V3914" s="76"/>
      <c r="W3914" s="76"/>
    </row>
    <row r="3915" spans="1:23" x14ac:dyDescent="0.25">
      <c r="A3915" s="76"/>
      <c r="B3915" s="76"/>
      <c r="C3915" s="76"/>
      <c r="D3915" s="76"/>
      <c r="E3915" s="76"/>
      <c r="F3915" s="76"/>
      <c r="G3915" s="76"/>
      <c r="H3915" s="76"/>
      <c r="I3915" s="76"/>
      <c r="J3915" s="76"/>
      <c r="K3915" s="76"/>
      <c r="L3915" s="76"/>
      <c r="M3915" s="76"/>
      <c r="N3915" s="76"/>
      <c r="O3915" s="76"/>
      <c r="P3915" s="76"/>
      <c r="Q3915" s="76"/>
      <c r="V3915" s="76"/>
      <c r="W3915" s="76"/>
    </row>
    <row r="3916" spans="1:23" x14ac:dyDescent="0.25">
      <c r="A3916" s="76"/>
      <c r="B3916" s="76"/>
      <c r="C3916" s="76"/>
      <c r="D3916" s="76"/>
      <c r="E3916" s="76"/>
      <c r="F3916" s="76"/>
      <c r="G3916" s="76"/>
      <c r="H3916" s="76"/>
      <c r="I3916" s="76"/>
      <c r="J3916" s="76"/>
      <c r="K3916" s="76"/>
      <c r="L3916" s="76"/>
      <c r="M3916" s="76"/>
      <c r="N3916" s="76"/>
      <c r="O3916" s="76"/>
      <c r="P3916" s="76"/>
      <c r="Q3916" s="76"/>
      <c r="V3916" s="76"/>
      <c r="W3916" s="76"/>
    </row>
    <row r="3917" spans="1:23" x14ac:dyDescent="0.25">
      <c r="A3917" s="76"/>
      <c r="B3917" s="76"/>
      <c r="C3917" s="76"/>
      <c r="D3917" s="76"/>
      <c r="E3917" s="76"/>
      <c r="F3917" s="76"/>
      <c r="G3917" s="76"/>
      <c r="H3917" s="76"/>
      <c r="I3917" s="76"/>
      <c r="J3917" s="76"/>
      <c r="K3917" s="76"/>
      <c r="L3917" s="76"/>
      <c r="M3917" s="76"/>
      <c r="N3917" s="76"/>
      <c r="O3917" s="76"/>
      <c r="P3917" s="76"/>
      <c r="Q3917" s="76"/>
      <c r="V3917" s="76"/>
      <c r="W3917" s="76"/>
    </row>
    <row r="3918" spans="1:23" x14ac:dyDescent="0.25">
      <c r="A3918" s="76"/>
      <c r="B3918" s="76"/>
      <c r="C3918" s="76"/>
      <c r="D3918" s="76"/>
      <c r="E3918" s="76"/>
      <c r="F3918" s="76"/>
      <c r="G3918" s="76"/>
      <c r="H3918" s="76"/>
      <c r="I3918" s="76"/>
      <c r="J3918" s="76"/>
      <c r="K3918" s="76"/>
      <c r="L3918" s="76"/>
      <c r="M3918" s="76"/>
      <c r="N3918" s="76"/>
      <c r="O3918" s="76"/>
      <c r="P3918" s="76"/>
      <c r="Q3918" s="76"/>
      <c r="V3918" s="76"/>
      <c r="W3918" s="76"/>
    </row>
    <row r="3919" spans="1:23" x14ac:dyDescent="0.25">
      <c r="A3919" s="76"/>
      <c r="B3919" s="76"/>
      <c r="C3919" s="76"/>
      <c r="D3919" s="76"/>
      <c r="E3919" s="76"/>
      <c r="F3919" s="76"/>
      <c r="G3919" s="76"/>
      <c r="H3919" s="76"/>
      <c r="I3919" s="76"/>
      <c r="J3919" s="76"/>
      <c r="K3919" s="76"/>
      <c r="L3919" s="76"/>
      <c r="M3919" s="76"/>
      <c r="N3919" s="76"/>
      <c r="O3919" s="76"/>
      <c r="P3919" s="76"/>
      <c r="Q3919" s="76"/>
      <c r="V3919" s="76"/>
      <c r="W3919" s="76"/>
    </row>
    <row r="3920" spans="1:23" x14ac:dyDescent="0.25">
      <c r="A3920" s="76"/>
      <c r="B3920" s="76"/>
      <c r="C3920" s="76"/>
      <c r="D3920" s="76"/>
      <c r="E3920" s="76"/>
      <c r="F3920" s="76"/>
      <c r="G3920" s="76"/>
      <c r="H3920" s="76"/>
      <c r="I3920" s="76"/>
      <c r="J3920" s="76"/>
      <c r="K3920" s="76"/>
      <c r="L3920" s="76"/>
      <c r="M3920" s="76"/>
      <c r="N3920" s="76"/>
      <c r="O3920" s="76"/>
      <c r="P3920" s="76"/>
      <c r="Q3920" s="76"/>
      <c r="V3920" s="76"/>
      <c r="W3920" s="76"/>
    </row>
    <row r="3921" spans="1:23" x14ac:dyDescent="0.25">
      <c r="A3921" s="76"/>
      <c r="B3921" s="76"/>
      <c r="C3921" s="76"/>
      <c r="D3921" s="76"/>
      <c r="E3921" s="76"/>
      <c r="F3921" s="76"/>
      <c r="G3921" s="76"/>
      <c r="H3921" s="76"/>
      <c r="I3921" s="76"/>
      <c r="J3921" s="76"/>
      <c r="K3921" s="76"/>
      <c r="L3921" s="76"/>
      <c r="M3921" s="76"/>
      <c r="N3921" s="76"/>
      <c r="O3921" s="76"/>
      <c r="P3921" s="76"/>
      <c r="Q3921" s="76"/>
      <c r="V3921" s="76"/>
      <c r="W3921" s="76"/>
    </row>
    <row r="3922" spans="1:23" x14ac:dyDescent="0.25">
      <c r="A3922" s="76"/>
      <c r="B3922" s="76"/>
      <c r="C3922" s="76"/>
      <c r="D3922" s="76"/>
      <c r="E3922" s="76"/>
      <c r="F3922" s="76"/>
      <c r="G3922" s="76"/>
      <c r="H3922" s="76"/>
      <c r="I3922" s="76"/>
      <c r="J3922" s="76"/>
      <c r="K3922" s="76"/>
      <c r="L3922" s="76"/>
      <c r="M3922" s="76"/>
      <c r="N3922" s="76"/>
      <c r="O3922" s="76"/>
      <c r="P3922" s="76"/>
      <c r="Q3922" s="76"/>
      <c r="V3922" s="76"/>
      <c r="W3922" s="76"/>
    </row>
    <row r="3923" spans="1:23" x14ac:dyDescent="0.25">
      <c r="A3923" s="76"/>
      <c r="B3923" s="76"/>
      <c r="C3923" s="76"/>
      <c r="D3923" s="76"/>
      <c r="E3923" s="76"/>
      <c r="F3923" s="76"/>
      <c r="G3923" s="76"/>
      <c r="H3923" s="76"/>
      <c r="I3923" s="76"/>
      <c r="J3923" s="76"/>
      <c r="K3923" s="76"/>
      <c r="L3923" s="76"/>
      <c r="M3923" s="76"/>
      <c r="N3923" s="76"/>
      <c r="O3923" s="76"/>
      <c r="P3923" s="76"/>
      <c r="Q3923" s="76"/>
      <c r="V3923" s="76"/>
      <c r="W3923" s="76"/>
    </row>
    <row r="3924" spans="1:23" x14ac:dyDescent="0.25">
      <c r="A3924" s="76"/>
      <c r="B3924" s="76"/>
      <c r="C3924" s="76"/>
      <c r="D3924" s="76"/>
      <c r="E3924" s="76"/>
      <c r="F3924" s="76"/>
      <c r="G3924" s="76"/>
      <c r="H3924" s="76"/>
      <c r="I3924" s="76"/>
      <c r="J3924" s="76"/>
      <c r="K3924" s="76"/>
      <c r="L3924" s="76"/>
      <c r="M3924" s="76"/>
      <c r="N3924" s="76"/>
      <c r="O3924" s="76"/>
      <c r="P3924" s="76"/>
      <c r="Q3924" s="76"/>
      <c r="V3924" s="76"/>
      <c r="W3924" s="76"/>
    </row>
    <row r="3925" spans="1:23" x14ac:dyDescent="0.25">
      <c r="A3925" s="76"/>
      <c r="B3925" s="76"/>
      <c r="C3925" s="76"/>
      <c r="D3925" s="76"/>
      <c r="E3925" s="76"/>
      <c r="F3925" s="76"/>
      <c r="G3925" s="76"/>
      <c r="H3925" s="76"/>
      <c r="I3925" s="76"/>
      <c r="J3925" s="76"/>
      <c r="K3925" s="76"/>
      <c r="L3925" s="76"/>
      <c r="M3925" s="76"/>
      <c r="N3925" s="76"/>
      <c r="O3925" s="76"/>
      <c r="P3925" s="76"/>
      <c r="Q3925" s="76"/>
      <c r="V3925" s="76"/>
      <c r="W3925" s="76"/>
    </row>
    <row r="3926" spans="1:23" x14ac:dyDescent="0.25">
      <c r="A3926" s="76"/>
      <c r="B3926" s="76"/>
      <c r="C3926" s="76"/>
      <c r="D3926" s="76"/>
      <c r="E3926" s="76"/>
      <c r="F3926" s="76"/>
      <c r="G3926" s="76"/>
      <c r="H3926" s="76"/>
      <c r="I3926" s="76"/>
      <c r="J3926" s="76"/>
      <c r="K3926" s="76"/>
      <c r="L3926" s="76"/>
      <c r="M3926" s="76"/>
      <c r="N3926" s="76"/>
      <c r="O3926" s="76"/>
      <c r="P3926" s="76"/>
      <c r="Q3926" s="76"/>
      <c r="V3926" s="76"/>
      <c r="W3926" s="76"/>
    </row>
    <row r="3927" spans="1:23" x14ac:dyDescent="0.25">
      <c r="A3927" s="76"/>
      <c r="B3927" s="76"/>
      <c r="C3927" s="76"/>
      <c r="D3927" s="76"/>
      <c r="E3927" s="76"/>
      <c r="F3927" s="76"/>
      <c r="G3927" s="76"/>
      <c r="H3927" s="76"/>
      <c r="I3927" s="76"/>
      <c r="J3927" s="76"/>
      <c r="K3927" s="76"/>
      <c r="L3927" s="76"/>
      <c r="M3927" s="76"/>
      <c r="N3927" s="76"/>
      <c r="O3927" s="76"/>
      <c r="P3927" s="76"/>
      <c r="Q3927" s="76"/>
      <c r="V3927" s="76"/>
      <c r="W3927" s="76"/>
    </row>
    <row r="3928" spans="1:23" x14ac:dyDescent="0.25">
      <c r="A3928" s="76"/>
      <c r="B3928" s="76"/>
      <c r="C3928" s="76"/>
      <c r="D3928" s="76"/>
      <c r="E3928" s="76"/>
      <c r="F3928" s="76"/>
      <c r="G3928" s="76"/>
      <c r="H3928" s="76"/>
      <c r="I3928" s="76"/>
      <c r="J3928" s="76"/>
      <c r="K3928" s="76"/>
      <c r="L3928" s="76"/>
      <c r="M3928" s="76"/>
      <c r="N3928" s="76"/>
      <c r="O3928" s="76"/>
      <c r="P3928" s="76"/>
      <c r="Q3928" s="76"/>
      <c r="V3928" s="76"/>
      <c r="W3928" s="76"/>
    </row>
    <row r="3929" spans="1:23" x14ac:dyDescent="0.25">
      <c r="A3929" s="76"/>
      <c r="B3929" s="76"/>
      <c r="C3929" s="76"/>
      <c r="D3929" s="76"/>
      <c r="E3929" s="76"/>
      <c r="F3929" s="76"/>
      <c r="G3929" s="76"/>
      <c r="H3929" s="76"/>
      <c r="I3929" s="76"/>
      <c r="J3929" s="76"/>
      <c r="K3929" s="76"/>
      <c r="L3929" s="76"/>
      <c r="M3929" s="76"/>
      <c r="N3929" s="76"/>
      <c r="O3929" s="76"/>
      <c r="P3929" s="76"/>
      <c r="Q3929" s="76"/>
      <c r="V3929" s="76"/>
      <c r="W3929" s="76"/>
    </row>
    <row r="3930" spans="1:23" x14ac:dyDescent="0.25">
      <c r="A3930" s="76"/>
      <c r="B3930" s="76"/>
      <c r="C3930" s="76"/>
      <c r="D3930" s="76"/>
      <c r="E3930" s="76"/>
      <c r="F3930" s="76"/>
      <c r="G3930" s="76"/>
      <c r="H3930" s="76"/>
      <c r="I3930" s="76"/>
      <c r="J3930" s="76"/>
      <c r="K3930" s="76"/>
      <c r="L3930" s="76"/>
      <c r="M3930" s="76"/>
      <c r="N3930" s="76"/>
      <c r="O3930" s="76"/>
      <c r="P3930" s="76"/>
      <c r="Q3930" s="76"/>
      <c r="V3930" s="76"/>
      <c r="W3930" s="76"/>
    </row>
    <row r="3931" spans="1:23" x14ac:dyDescent="0.25">
      <c r="A3931" s="76"/>
      <c r="B3931" s="76"/>
      <c r="C3931" s="76"/>
      <c r="D3931" s="76"/>
      <c r="E3931" s="76"/>
      <c r="F3931" s="76"/>
      <c r="G3931" s="76"/>
      <c r="H3931" s="76"/>
      <c r="I3931" s="76"/>
      <c r="J3931" s="76"/>
      <c r="K3931" s="76"/>
      <c r="L3931" s="76"/>
      <c r="M3931" s="76"/>
      <c r="N3931" s="76"/>
      <c r="O3931" s="76"/>
      <c r="P3931" s="76"/>
      <c r="Q3931" s="76"/>
      <c r="V3931" s="76"/>
      <c r="W3931" s="76"/>
    </row>
    <row r="3932" spans="1:23" x14ac:dyDescent="0.25">
      <c r="A3932" s="76"/>
      <c r="B3932" s="76"/>
      <c r="C3932" s="76"/>
      <c r="D3932" s="76"/>
      <c r="E3932" s="76"/>
      <c r="F3932" s="76"/>
      <c r="G3932" s="76"/>
      <c r="H3932" s="76"/>
      <c r="I3932" s="76"/>
      <c r="J3932" s="76"/>
      <c r="K3932" s="76"/>
      <c r="L3932" s="76"/>
      <c r="M3932" s="76"/>
      <c r="N3932" s="76"/>
      <c r="O3932" s="76"/>
      <c r="P3932" s="76"/>
      <c r="Q3932" s="76"/>
      <c r="V3932" s="76"/>
      <c r="W3932" s="76"/>
    </row>
    <row r="3933" spans="1:23" x14ac:dyDescent="0.25">
      <c r="A3933" s="76"/>
      <c r="B3933" s="76"/>
      <c r="C3933" s="76"/>
      <c r="D3933" s="76"/>
      <c r="E3933" s="76"/>
      <c r="F3933" s="76"/>
      <c r="G3933" s="76"/>
      <c r="H3933" s="76"/>
      <c r="I3933" s="76"/>
      <c r="J3933" s="76"/>
      <c r="K3933" s="76"/>
      <c r="L3933" s="76"/>
      <c r="M3933" s="76"/>
      <c r="N3933" s="76"/>
      <c r="O3933" s="76"/>
      <c r="P3933" s="76"/>
      <c r="Q3933" s="76"/>
      <c r="V3933" s="76"/>
      <c r="W3933" s="76"/>
    </row>
    <row r="3934" spans="1:23" x14ac:dyDescent="0.25">
      <c r="A3934" s="76"/>
      <c r="B3934" s="76"/>
      <c r="C3934" s="76"/>
      <c r="D3934" s="76"/>
      <c r="E3934" s="76"/>
      <c r="F3934" s="76"/>
      <c r="G3934" s="76"/>
      <c r="H3934" s="76"/>
      <c r="I3934" s="76"/>
      <c r="J3934" s="76"/>
      <c r="K3934" s="76"/>
      <c r="L3934" s="76"/>
      <c r="M3934" s="76"/>
      <c r="N3934" s="76"/>
      <c r="O3934" s="76"/>
      <c r="P3934" s="76"/>
      <c r="Q3934" s="76"/>
      <c r="V3934" s="76"/>
      <c r="W3934" s="76"/>
    </row>
    <row r="3935" spans="1:23" x14ac:dyDescent="0.25">
      <c r="A3935" s="76"/>
      <c r="B3935" s="76"/>
      <c r="C3935" s="76"/>
      <c r="D3935" s="76"/>
      <c r="E3935" s="76"/>
      <c r="F3935" s="76"/>
      <c r="G3935" s="76"/>
      <c r="H3935" s="76"/>
      <c r="I3935" s="76"/>
      <c r="J3935" s="76"/>
      <c r="K3935" s="76"/>
      <c r="L3935" s="76"/>
      <c r="M3935" s="76"/>
      <c r="N3935" s="76"/>
      <c r="O3935" s="76"/>
      <c r="P3935" s="76"/>
      <c r="Q3935" s="76"/>
      <c r="V3935" s="76"/>
      <c r="W3935" s="76"/>
    </row>
    <row r="3936" spans="1:23" x14ac:dyDescent="0.25">
      <c r="A3936" s="76"/>
      <c r="B3936" s="76"/>
      <c r="C3936" s="76"/>
      <c r="D3936" s="76"/>
      <c r="E3936" s="76"/>
      <c r="F3936" s="76"/>
      <c r="G3936" s="76"/>
      <c r="H3936" s="76"/>
      <c r="I3936" s="76"/>
      <c r="J3936" s="76"/>
      <c r="K3936" s="76"/>
      <c r="L3936" s="76"/>
      <c r="M3936" s="76"/>
      <c r="N3936" s="76"/>
      <c r="O3936" s="76"/>
      <c r="P3936" s="76"/>
      <c r="Q3936" s="76"/>
      <c r="V3936" s="76"/>
      <c r="W3936" s="76"/>
    </row>
    <row r="3937" spans="1:23" x14ac:dyDescent="0.25">
      <c r="A3937" s="76"/>
      <c r="B3937" s="76"/>
      <c r="C3937" s="76"/>
      <c r="D3937" s="76"/>
      <c r="E3937" s="76"/>
      <c r="F3937" s="76"/>
      <c r="G3937" s="76"/>
      <c r="H3937" s="76"/>
      <c r="I3937" s="76"/>
      <c r="J3937" s="76"/>
      <c r="K3937" s="76"/>
      <c r="L3937" s="76"/>
      <c r="M3937" s="76"/>
      <c r="N3937" s="76"/>
      <c r="O3937" s="76"/>
      <c r="P3937" s="76"/>
      <c r="Q3937" s="76"/>
      <c r="V3937" s="76"/>
      <c r="W3937" s="76"/>
    </row>
    <row r="3938" spans="1:23" x14ac:dyDescent="0.25">
      <c r="A3938" s="76"/>
      <c r="B3938" s="76"/>
      <c r="C3938" s="76"/>
      <c r="D3938" s="76"/>
      <c r="E3938" s="76"/>
      <c r="F3938" s="76"/>
      <c r="G3938" s="76"/>
      <c r="H3938" s="76"/>
      <c r="I3938" s="76"/>
      <c r="J3938" s="76"/>
      <c r="K3938" s="76"/>
      <c r="L3938" s="76"/>
      <c r="M3938" s="76"/>
      <c r="N3938" s="76"/>
      <c r="O3938" s="76"/>
      <c r="P3938" s="76"/>
      <c r="Q3938" s="76"/>
      <c r="V3938" s="76"/>
      <c r="W3938" s="76"/>
    </row>
    <row r="3939" spans="1:23" x14ac:dyDescent="0.25">
      <c r="A3939" s="76"/>
      <c r="B3939" s="76"/>
      <c r="C3939" s="76"/>
      <c r="D3939" s="76"/>
      <c r="E3939" s="76"/>
      <c r="F3939" s="76"/>
      <c r="G3939" s="76"/>
      <c r="H3939" s="76"/>
      <c r="I3939" s="76"/>
      <c r="J3939" s="76"/>
      <c r="K3939" s="76"/>
      <c r="L3939" s="76"/>
      <c r="M3939" s="76"/>
      <c r="N3939" s="76"/>
      <c r="O3939" s="76"/>
      <c r="P3939" s="76"/>
      <c r="Q3939" s="76"/>
      <c r="V3939" s="76"/>
      <c r="W3939" s="76"/>
    </row>
    <row r="3940" spans="1:23" x14ac:dyDescent="0.25">
      <c r="A3940" s="76"/>
      <c r="B3940" s="76"/>
      <c r="C3940" s="76"/>
      <c r="D3940" s="76"/>
      <c r="E3940" s="76"/>
      <c r="F3940" s="76"/>
      <c r="G3940" s="76"/>
      <c r="H3940" s="76"/>
      <c r="I3940" s="76"/>
      <c r="J3940" s="76"/>
      <c r="K3940" s="76"/>
      <c r="L3940" s="76"/>
      <c r="M3940" s="76"/>
      <c r="N3940" s="76"/>
      <c r="O3940" s="76"/>
      <c r="P3940" s="76"/>
      <c r="Q3940" s="76"/>
      <c r="V3940" s="76"/>
      <c r="W3940" s="76"/>
    </row>
    <row r="3941" spans="1:23" x14ac:dyDescent="0.25">
      <c r="A3941" s="76"/>
      <c r="B3941" s="76"/>
      <c r="C3941" s="76"/>
      <c r="D3941" s="76"/>
      <c r="E3941" s="76"/>
      <c r="F3941" s="76"/>
      <c r="G3941" s="76"/>
      <c r="H3941" s="76"/>
      <c r="I3941" s="76"/>
      <c r="J3941" s="76"/>
      <c r="K3941" s="76"/>
      <c r="L3941" s="76"/>
      <c r="M3941" s="76"/>
      <c r="N3941" s="76"/>
      <c r="O3941" s="76"/>
      <c r="P3941" s="76"/>
      <c r="Q3941" s="76"/>
      <c r="V3941" s="76"/>
      <c r="W3941" s="76"/>
    </row>
    <row r="3942" spans="1:23" x14ac:dyDescent="0.25">
      <c r="A3942" s="76"/>
      <c r="B3942" s="76"/>
      <c r="C3942" s="76"/>
      <c r="D3942" s="76"/>
      <c r="E3942" s="76"/>
      <c r="F3942" s="76"/>
      <c r="G3942" s="76"/>
      <c r="H3942" s="76"/>
      <c r="I3942" s="76"/>
      <c r="J3942" s="76"/>
      <c r="K3942" s="76"/>
      <c r="L3942" s="76"/>
      <c r="M3942" s="76"/>
      <c r="N3942" s="76"/>
      <c r="O3942" s="76"/>
      <c r="P3942" s="76"/>
      <c r="Q3942" s="76"/>
      <c r="V3942" s="76"/>
      <c r="W3942" s="76"/>
    </row>
    <row r="3943" spans="1:23" x14ac:dyDescent="0.25">
      <c r="A3943" s="76"/>
      <c r="B3943" s="76"/>
      <c r="C3943" s="76"/>
      <c r="D3943" s="76"/>
      <c r="E3943" s="76"/>
      <c r="F3943" s="76"/>
      <c r="G3943" s="76"/>
      <c r="H3943" s="76"/>
      <c r="I3943" s="76"/>
      <c r="J3943" s="76"/>
      <c r="K3943" s="76"/>
      <c r="L3943" s="76"/>
      <c r="M3943" s="76"/>
      <c r="N3943" s="76"/>
      <c r="O3943" s="76"/>
      <c r="P3943" s="76"/>
      <c r="Q3943" s="76"/>
      <c r="V3943" s="76"/>
      <c r="W3943" s="76"/>
    </row>
    <row r="3944" spans="1:23" x14ac:dyDescent="0.25">
      <c r="A3944" s="76"/>
      <c r="B3944" s="76"/>
      <c r="C3944" s="76"/>
      <c r="D3944" s="76"/>
      <c r="E3944" s="76"/>
      <c r="F3944" s="76"/>
      <c r="G3944" s="76"/>
      <c r="H3944" s="76"/>
      <c r="I3944" s="76"/>
      <c r="J3944" s="76"/>
      <c r="K3944" s="76"/>
      <c r="L3944" s="76"/>
      <c r="M3944" s="76"/>
      <c r="N3944" s="76"/>
      <c r="O3944" s="76"/>
      <c r="P3944" s="76"/>
      <c r="Q3944" s="76"/>
      <c r="V3944" s="76"/>
      <c r="W3944" s="76"/>
    </row>
    <row r="3945" spans="1:23" x14ac:dyDescent="0.25">
      <c r="A3945" s="76"/>
      <c r="B3945" s="76"/>
      <c r="C3945" s="76"/>
      <c r="D3945" s="76"/>
      <c r="E3945" s="76"/>
      <c r="F3945" s="76"/>
      <c r="G3945" s="76"/>
      <c r="H3945" s="76"/>
      <c r="I3945" s="76"/>
      <c r="J3945" s="76"/>
      <c r="K3945" s="76"/>
      <c r="L3945" s="76"/>
      <c r="M3945" s="76"/>
      <c r="N3945" s="76"/>
      <c r="O3945" s="76"/>
      <c r="P3945" s="76"/>
      <c r="Q3945" s="76"/>
      <c r="V3945" s="76"/>
      <c r="W3945" s="76"/>
    </row>
    <row r="3946" spans="1:23" x14ac:dyDescent="0.25">
      <c r="A3946" s="76"/>
      <c r="B3946" s="76"/>
      <c r="C3946" s="76"/>
      <c r="D3946" s="76"/>
      <c r="E3946" s="76"/>
      <c r="F3946" s="76"/>
      <c r="G3946" s="76"/>
      <c r="H3946" s="76"/>
      <c r="I3946" s="76"/>
      <c r="J3946" s="76"/>
      <c r="K3946" s="76"/>
      <c r="L3946" s="76"/>
      <c r="M3946" s="76"/>
      <c r="N3946" s="76"/>
      <c r="O3946" s="76"/>
      <c r="P3946" s="76"/>
      <c r="Q3946" s="76"/>
      <c r="V3946" s="76"/>
      <c r="W3946" s="76"/>
    </row>
    <row r="3947" spans="1:23" x14ac:dyDescent="0.25">
      <c r="A3947" s="76"/>
      <c r="B3947" s="76"/>
      <c r="C3947" s="76"/>
      <c r="D3947" s="76"/>
      <c r="E3947" s="76"/>
      <c r="F3947" s="76"/>
      <c r="G3947" s="76"/>
      <c r="H3947" s="76"/>
      <c r="I3947" s="76"/>
      <c r="J3947" s="76"/>
      <c r="K3947" s="76"/>
      <c r="L3947" s="76"/>
      <c r="M3947" s="76"/>
      <c r="N3947" s="76"/>
      <c r="O3947" s="76"/>
      <c r="P3947" s="76"/>
      <c r="Q3947" s="76"/>
      <c r="V3947" s="76"/>
      <c r="W3947" s="76"/>
    </row>
    <row r="3948" spans="1:23" x14ac:dyDescent="0.25">
      <c r="A3948" s="76"/>
      <c r="B3948" s="76"/>
      <c r="C3948" s="76"/>
      <c r="D3948" s="76"/>
      <c r="E3948" s="76"/>
      <c r="F3948" s="76"/>
      <c r="G3948" s="76"/>
      <c r="H3948" s="76"/>
      <c r="I3948" s="76"/>
      <c r="J3948" s="76"/>
      <c r="K3948" s="76"/>
      <c r="L3948" s="76"/>
      <c r="M3948" s="76"/>
      <c r="N3948" s="76"/>
      <c r="O3948" s="76"/>
      <c r="P3948" s="76"/>
      <c r="Q3948" s="76"/>
      <c r="V3948" s="76"/>
      <c r="W3948" s="76"/>
    </row>
    <row r="3949" spans="1:23" x14ac:dyDescent="0.25">
      <c r="A3949" s="76"/>
      <c r="B3949" s="76"/>
      <c r="C3949" s="76"/>
      <c r="D3949" s="76"/>
      <c r="E3949" s="76"/>
      <c r="F3949" s="76"/>
      <c r="G3949" s="76"/>
      <c r="H3949" s="76"/>
      <c r="I3949" s="76"/>
      <c r="J3949" s="76"/>
      <c r="K3949" s="76"/>
      <c r="L3949" s="76"/>
      <c r="M3949" s="76"/>
      <c r="N3949" s="76"/>
      <c r="O3949" s="76"/>
      <c r="P3949" s="76"/>
      <c r="Q3949" s="76"/>
      <c r="V3949" s="76"/>
      <c r="W3949" s="76"/>
    </row>
    <row r="3950" spans="1:23" x14ac:dyDescent="0.25">
      <c r="A3950" s="76"/>
      <c r="B3950" s="76"/>
      <c r="C3950" s="76"/>
      <c r="D3950" s="76"/>
      <c r="E3950" s="76"/>
      <c r="F3950" s="76"/>
      <c r="G3950" s="76"/>
      <c r="H3950" s="76"/>
      <c r="I3950" s="76"/>
      <c r="J3950" s="76"/>
      <c r="K3950" s="76"/>
      <c r="L3950" s="76"/>
      <c r="M3950" s="76"/>
      <c r="N3950" s="76"/>
      <c r="O3950" s="76"/>
      <c r="P3950" s="76"/>
      <c r="Q3950" s="76"/>
      <c r="V3950" s="76"/>
      <c r="W3950" s="76"/>
    </row>
    <row r="3951" spans="1:23" x14ac:dyDescent="0.25">
      <c r="A3951" s="76"/>
      <c r="B3951" s="76"/>
      <c r="C3951" s="76"/>
      <c r="D3951" s="76"/>
      <c r="E3951" s="76"/>
      <c r="F3951" s="76"/>
      <c r="G3951" s="76"/>
      <c r="H3951" s="76"/>
      <c r="I3951" s="76"/>
      <c r="J3951" s="76"/>
      <c r="K3951" s="76"/>
      <c r="L3951" s="76"/>
      <c r="M3951" s="76"/>
      <c r="N3951" s="76"/>
      <c r="O3951" s="76"/>
      <c r="P3951" s="76"/>
      <c r="Q3951" s="76"/>
      <c r="V3951" s="76"/>
      <c r="W3951" s="76"/>
    </row>
    <row r="3952" spans="1:23" x14ac:dyDescent="0.25">
      <c r="A3952" s="76"/>
      <c r="B3952" s="76"/>
      <c r="C3952" s="76"/>
      <c r="D3952" s="76"/>
      <c r="E3952" s="76"/>
      <c r="F3952" s="76"/>
      <c r="G3952" s="76"/>
      <c r="H3952" s="76"/>
      <c r="I3952" s="76"/>
      <c r="J3952" s="76"/>
      <c r="K3952" s="76"/>
      <c r="L3952" s="76"/>
      <c r="M3952" s="76"/>
      <c r="N3952" s="76"/>
      <c r="O3952" s="76"/>
      <c r="P3952" s="76"/>
      <c r="Q3952" s="76"/>
      <c r="V3952" s="76"/>
      <c r="W3952" s="76"/>
    </row>
    <row r="3953" spans="1:23" x14ac:dyDescent="0.25">
      <c r="A3953" s="76"/>
      <c r="B3953" s="76"/>
      <c r="C3953" s="76"/>
      <c r="D3953" s="76"/>
      <c r="E3953" s="76"/>
      <c r="F3953" s="76"/>
      <c r="G3953" s="76"/>
      <c r="H3953" s="76"/>
      <c r="I3953" s="76"/>
      <c r="J3953" s="76"/>
      <c r="K3953" s="76"/>
      <c r="L3953" s="76"/>
      <c r="M3953" s="76"/>
      <c r="N3953" s="76"/>
      <c r="O3953" s="76"/>
      <c r="P3953" s="76"/>
      <c r="Q3953" s="76"/>
      <c r="V3953" s="76"/>
      <c r="W3953" s="76"/>
    </row>
    <row r="3954" spans="1:23" x14ac:dyDescent="0.25">
      <c r="A3954" s="76"/>
      <c r="B3954" s="76"/>
      <c r="C3954" s="76"/>
      <c r="D3954" s="76"/>
      <c r="E3954" s="76"/>
      <c r="F3954" s="76"/>
      <c r="G3954" s="76"/>
      <c r="H3954" s="76"/>
      <c r="I3954" s="76"/>
      <c r="J3954" s="76"/>
      <c r="K3954" s="76"/>
      <c r="L3954" s="76"/>
      <c r="M3954" s="76"/>
      <c r="N3954" s="76"/>
      <c r="O3954" s="76"/>
      <c r="P3954" s="76"/>
      <c r="Q3954" s="76"/>
      <c r="V3954" s="76"/>
      <c r="W3954" s="76"/>
    </row>
    <row r="3955" spans="1:23" x14ac:dyDescent="0.25">
      <c r="A3955" s="76"/>
      <c r="B3955" s="76"/>
      <c r="C3955" s="76"/>
      <c r="D3955" s="76"/>
      <c r="E3955" s="76"/>
      <c r="F3955" s="76"/>
      <c r="G3955" s="76"/>
      <c r="H3955" s="76"/>
      <c r="I3955" s="76"/>
      <c r="J3955" s="76"/>
      <c r="K3955" s="76"/>
      <c r="L3955" s="76"/>
      <c r="M3955" s="76"/>
      <c r="N3955" s="76"/>
      <c r="O3955" s="76"/>
      <c r="P3955" s="76"/>
      <c r="Q3955" s="76"/>
      <c r="V3955" s="76"/>
      <c r="W3955" s="76"/>
    </row>
    <row r="3956" spans="1:23" x14ac:dyDescent="0.25">
      <c r="A3956" s="76"/>
      <c r="B3956" s="76"/>
      <c r="C3956" s="76"/>
      <c r="D3956" s="76"/>
      <c r="E3956" s="76"/>
      <c r="F3956" s="76"/>
      <c r="G3956" s="76"/>
      <c r="H3956" s="76"/>
      <c r="I3956" s="76"/>
      <c r="J3956" s="76"/>
      <c r="K3956" s="76"/>
      <c r="L3956" s="76"/>
      <c r="M3956" s="76"/>
      <c r="N3956" s="76"/>
      <c r="O3956" s="76"/>
      <c r="P3956" s="76"/>
      <c r="Q3956" s="76"/>
      <c r="V3956" s="76"/>
      <c r="W3956" s="76"/>
    </row>
    <row r="3957" spans="1:23" x14ac:dyDescent="0.25">
      <c r="A3957" s="76"/>
      <c r="B3957" s="76"/>
      <c r="C3957" s="76"/>
      <c r="D3957" s="76"/>
      <c r="E3957" s="76"/>
      <c r="F3957" s="76"/>
      <c r="G3957" s="76"/>
      <c r="H3957" s="76"/>
      <c r="I3957" s="76"/>
      <c r="J3957" s="76"/>
      <c r="K3957" s="76"/>
      <c r="L3957" s="76"/>
      <c r="M3957" s="76"/>
      <c r="N3957" s="76"/>
      <c r="O3957" s="76"/>
      <c r="P3957" s="76"/>
      <c r="Q3957" s="76"/>
      <c r="V3957" s="76"/>
      <c r="W3957" s="76"/>
    </row>
    <row r="3958" spans="1:23" x14ac:dyDescent="0.25">
      <c r="A3958" s="76"/>
      <c r="B3958" s="76"/>
      <c r="C3958" s="76"/>
      <c r="D3958" s="76"/>
      <c r="E3958" s="76"/>
      <c r="F3958" s="76"/>
      <c r="G3958" s="76"/>
      <c r="H3958" s="76"/>
      <c r="I3958" s="76"/>
      <c r="J3958" s="76"/>
      <c r="K3958" s="76"/>
      <c r="L3958" s="76"/>
      <c r="M3958" s="76"/>
      <c r="N3958" s="76"/>
      <c r="O3958" s="76"/>
      <c r="P3958" s="76"/>
      <c r="Q3958" s="76"/>
      <c r="V3958" s="76"/>
      <c r="W3958" s="76"/>
    </row>
    <row r="3959" spans="1:23" x14ac:dyDescent="0.25">
      <c r="A3959" s="76"/>
      <c r="B3959" s="76"/>
      <c r="C3959" s="76"/>
      <c r="D3959" s="76"/>
      <c r="E3959" s="76"/>
      <c r="F3959" s="76"/>
      <c r="G3959" s="76"/>
      <c r="H3959" s="76"/>
      <c r="I3959" s="76"/>
      <c r="J3959" s="76"/>
      <c r="K3959" s="76"/>
      <c r="L3959" s="76"/>
      <c r="M3959" s="76"/>
      <c r="N3959" s="76"/>
      <c r="O3959" s="76"/>
      <c r="P3959" s="76"/>
      <c r="Q3959" s="76"/>
      <c r="V3959" s="76"/>
      <c r="W3959" s="76"/>
    </row>
    <row r="3960" spans="1:23" x14ac:dyDescent="0.25">
      <c r="A3960" s="76"/>
      <c r="B3960" s="76"/>
      <c r="C3960" s="76"/>
      <c r="D3960" s="76"/>
      <c r="E3960" s="76"/>
      <c r="F3960" s="76"/>
      <c r="G3960" s="76"/>
      <c r="H3960" s="76"/>
      <c r="I3960" s="76"/>
      <c r="J3960" s="76"/>
      <c r="K3960" s="76"/>
      <c r="L3960" s="76"/>
      <c r="M3960" s="76"/>
      <c r="N3960" s="76"/>
      <c r="O3960" s="76"/>
      <c r="P3960" s="76"/>
      <c r="Q3960" s="76"/>
      <c r="V3960" s="76"/>
      <c r="W3960" s="76"/>
    </row>
    <row r="3961" spans="1:23" x14ac:dyDescent="0.25">
      <c r="A3961" s="76"/>
      <c r="B3961" s="76"/>
      <c r="C3961" s="76"/>
      <c r="D3961" s="76"/>
      <c r="E3961" s="76"/>
      <c r="F3961" s="76"/>
      <c r="G3961" s="76"/>
      <c r="H3961" s="76"/>
      <c r="I3961" s="76"/>
      <c r="J3961" s="76"/>
      <c r="K3961" s="76"/>
      <c r="L3961" s="76"/>
      <c r="M3961" s="76"/>
      <c r="N3961" s="76"/>
      <c r="O3961" s="76"/>
      <c r="P3961" s="76"/>
      <c r="Q3961" s="76"/>
      <c r="V3961" s="76"/>
      <c r="W3961" s="76"/>
    </row>
    <row r="3962" spans="1:23" x14ac:dyDescent="0.25">
      <c r="A3962" s="76"/>
      <c r="B3962" s="76"/>
      <c r="C3962" s="76"/>
      <c r="D3962" s="76"/>
      <c r="E3962" s="76"/>
      <c r="F3962" s="76"/>
      <c r="G3962" s="76"/>
      <c r="H3962" s="76"/>
      <c r="I3962" s="76"/>
      <c r="J3962" s="76"/>
      <c r="K3962" s="76"/>
      <c r="L3962" s="76"/>
      <c r="M3962" s="76"/>
      <c r="N3962" s="76"/>
      <c r="O3962" s="76"/>
      <c r="P3962" s="76"/>
      <c r="Q3962" s="76"/>
      <c r="V3962" s="76"/>
      <c r="W3962" s="76"/>
    </row>
    <row r="3963" spans="1:23" x14ac:dyDescent="0.25">
      <c r="A3963" s="76"/>
      <c r="B3963" s="76"/>
      <c r="C3963" s="76"/>
      <c r="D3963" s="76"/>
      <c r="E3963" s="76"/>
      <c r="F3963" s="76"/>
      <c r="G3963" s="76"/>
      <c r="H3963" s="76"/>
      <c r="I3963" s="76"/>
      <c r="J3963" s="76"/>
      <c r="K3963" s="76"/>
      <c r="L3963" s="76"/>
      <c r="M3963" s="76"/>
      <c r="N3963" s="76"/>
      <c r="O3963" s="76"/>
      <c r="P3963" s="76"/>
      <c r="Q3963" s="76"/>
      <c r="V3963" s="76"/>
      <c r="W3963" s="76"/>
    </row>
    <row r="3964" spans="1:23" x14ac:dyDescent="0.25">
      <c r="A3964" s="76"/>
      <c r="B3964" s="76"/>
      <c r="C3964" s="76"/>
      <c r="D3964" s="76"/>
      <c r="E3964" s="76"/>
      <c r="F3964" s="76"/>
      <c r="G3964" s="76"/>
      <c r="H3964" s="76"/>
      <c r="I3964" s="76"/>
      <c r="J3964" s="76"/>
      <c r="K3964" s="76"/>
      <c r="L3964" s="76"/>
      <c r="M3964" s="76"/>
      <c r="N3964" s="76"/>
      <c r="O3964" s="76"/>
      <c r="P3964" s="76"/>
      <c r="Q3964" s="76"/>
      <c r="V3964" s="76"/>
      <c r="W3964" s="76"/>
    </row>
    <row r="3965" spans="1:23" x14ac:dyDescent="0.25">
      <c r="A3965" s="76"/>
      <c r="B3965" s="76"/>
      <c r="C3965" s="76"/>
      <c r="D3965" s="76"/>
      <c r="E3965" s="76"/>
      <c r="F3965" s="76"/>
      <c r="G3965" s="76"/>
      <c r="H3965" s="76"/>
      <c r="I3965" s="76"/>
      <c r="J3965" s="76"/>
      <c r="K3965" s="76"/>
      <c r="L3965" s="76"/>
      <c r="M3965" s="76"/>
      <c r="N3965" s="76"/>
      <c r="O3965" s="76"/>
      <c r="P3965" s="76"/>
      <c r="Q3965" s="76"/>
      <c r="V3965" s="76"/>
      <c r="W3965" s="76"/>
    </row>
    <row r="3966" spans="1:23" x14ac:dyDescent="0.25">
      <c r="A3966" s="76"/>
      <c r="B3966" s="76"/>
      <c r="C3966" s="76"/>
      <c r="D3966" s="76"/>
      <c r="E3966" s="76"/>
      <c r="F3966" s="76"/>
      <c r="G3966" s="76"/>
      <c r="H3966" s="76"/>
      <c r="I3966" s="76"/>
      <c r="J3966" s="76"/>
      <c r="K3966" s="76"/>
      <c r="L3966" s="76"/>
      <c r="M3966" s="76"/>
      <c r="N3966" s="76"/>
      <c r="O3966" s="76"/>
      <c r="P3966" s="76"/>
      <c r="Q3966" s="76"/>
      <c r="V3966" s="76"/>
      <c r="W3966" s="76"/>
    </row>
    <row r="3967" spans="1:23" x14ac:dyDescent="0.25">
      <c r="A3967" s="76"/>
      <c r="B3967" s="76"/>
      <c r="C3967" s="76"/>
      <c r="D3967" s="76"/>
      <c r="E3967" s="76"/>
      <c r="F3967" s="76"/>
      <c r="G3967" s="76"/>
      <c r="H3967" s="76"/>
      <c r="I3967" s="76"/>
      <c r="J3967" s="76"/>
      <c r="K3967" s="76"/>
      <c r="L3967" s="76"/>
      <c r="M3967" s="76"/>
      <c r="N3967" s="76"/>
      <c r="O3967" s="76"/>
      <c r="P3967" s="76"/>
      <c r="Q3967" s="76"/>
      <c r="V3967" s="76"/>
      <c r="W3967" s="76"/>
    </row>
    <row r="3968" spans="1:23" x14ac:dyDescent="0.25">
      <c r="A3968" s="76"/>
      <c r="B3968" s="76"/>
      <c r="C3968" s="76"/>
      <c r="D3968" s="76"/>
      <c r="E3968" s="76"/>
      <c r="F3968" s="76"/>
      <c r="G3968" s="76"/>
      <c r="H3968" s="76"/>
      <c r="I3968" s="76"/>
      <c r="J3968" s="76"/>
      <c r="K3968" s="76"/>
      <c r="L3968" s="76"/>
      <c r="M3968" s="76"/>
      <c r="N3968" s="76"/>
      <c r="O3968" s="76"/>
      <c r="P3968" s="76"/>
      <c r="Q3968" s="76"/>
      <c r="V3968" s="76"/>
      <c r="W3968" s="76"/>
    </row>
    <row r="3969" spans="1:23" x14ac:dyDescent="0.25">
      <c r="A3969" s="76"/>
      <c r="B3969" s="76"/>
      <c r="C3969" s="76"/>
      <c r="D3969" s="76"/>
      <c r="E3969" s="76"/>
      <c r="F3969" s="76"/>
      <c r="G3969" s="76"/>
      <c r="H3969" s="76"/>
      <c r="I3969" s="76"/>
      <c r="J3969" s="76"/>
      <c r="K3969" s="76"/>
      <c r="L3969" s="76"/>
      <c r="M3969" s="76"/>
      <c r="N3969" s="76"/>
      <c r="O3969" s="76"/>
      <c r="P3969" s="76"/>
      <c r="Q3969" s="76"/>
      <c r="V3969" s="76"/>
      <c r="W3969" s="76"/>
    </row>
    <row r="3970" spans="1:23" x14ac:dyDescent="0.25">
      <c r="A3970" s="76"/>
      <c r="B3970" s="76"/>
      <c r="C3970" s="76"/>
      <c r="D3970" s="76"/>
      <c r="E3970" s="76"/>
      <c r="F3970" s="76"/>
      <c r="G3970" s="76"/>
      <c r="H3970" s="76"/>
      <c r="I3970" s="76"/>
      <c r="J3970" s="76"/>
      <c r="K3970" s="76"/>
      <c r="L3970" s="76"/>
      <c r="M3970" s="76"/>
      <c r="N3970" s="76"/>
      <c r="O3970" s="76"/>
      <c r="P3970" s="76"/>
      <c r="Q3970" s="76"/>
      <c r="V3970" s="76"/>
      <c r="W3970" s="76"/>
    </row>
    <row r="3971" spans="1:23" x14ac:dyDescent="0.25">
      <c r="A3971" s="76"/>
      <c r="B3971" s="76"/>
      <c r="C3971" s="76"/>
      <c r="D3971" s="76"/>
      <c r="E3971" s="76"/>
      <c r="F3971" s="76"/>
      <c r="G3971" s="76"/>
      <c r="H3971" s="76"/>
      <c r="I3971" s="76"/>
      <c r="J3971" s="76"/>
      <c r="K3971" s="76"/>
      <c r="L3971" s="76"/>
      <c r="M3971" s="76"/>
      <c r="N3971" s="76"/>
      <c r="O3971" s="76"/>
      <c r="P3971" s="76"/>
      <c r="Q3971" s="76"/>
      <c r="V3971" s="76"/>
      <c r="W3971" s="76"/>
    </row>
    <row r="3972" spans="1:23" x14ac:dyDescent="0.25">
      <c r="A3972" s="76"/>
      <c r="B3972" s="76"/>
      <c r="C3972" s="76"/>
      <c r="D3972" s="76"/>
      <c r="E3972" s="76"/>
      <c r="F3972" s="76"/>
      <c r="G3972" s="76"/>
      <c r="H3972" s="76"/>
      <c r="I3972" s="76"/>
      <c r="J3972" s="76"/>
      <c r="K3972" s="76"/>
      <c r="L3972" s="76"/>
      <c r="M3972" s="76"/>
      <c r="N3972" s="76"/>
      <c r="O3972" s="76"/>
      <c r="P3972" s="76"/>
      <c r="Q3972" s="76"/>
      <c r="V3972" s="76"/>
      <c r="W3972" s="76"/>
    </row>
    <row r="3973" spans="1:23" x14ac:dyDescent="0.25">
      <c r="A3973" s="76"/>
      <c r="B3973" s="76"/>
      <c r="C3973" s="76"/>
      <c r="D3973" s="76"/>
      <c r="E3973" s="76"/>
      <c r="F3973" s="76"/>
      <c r="G3973" s="76"/>
      <c r="H3973" s="76"/>
      <c r="I3973" s="76"/>
      <c r="J3973" s="76"/>
      <c r="K3973" s="76"/>
      <c r="L3973" s="76"/>
      <c r="M3973" s="76"/>
      <c r="N3973" s="76"/>
      <c r="O3973" s="76"/>
      <c r="P3973" s="76"/>
      <c r="Q3973" s="76"/>
      <c r="V3973" s="76"/>
      <c r="W3973" s="76"/>
    </row>
    <row r="3974" spans="1:23" x14ac:dyDescent="0.25">
      <c r="A3974" s="76"/>
      <c r="B3974" s="76"/>
      <c r="C3974" s="76"/>
      <c r="D3974" s="76"/>
      <c r="E3974" s="76"/>
      <c r="F3974" s="76"/>
      <c r="G3974" s="76"/>
      <c r="H3974" s="76"/>
      <c r="I3974" s="76"/>
      <c r="J3974" s="76"/>
      <c r="K3974" s="76"/>
      <c r="L3974" s="76"/>
      <c r="M3974" s="76"/>
      <c r="N3974" s="76"/>
      <c r="O3974" s="76"/>
      <c r="P3974" s="76"/>
      <c r="Q3974" s="76"/>
      <c r="V3974" s="76"/>
      <c r="W3974" s="76"/>
    </row>
    <row r="3975" spans="1:23" x14ac:dyDescent="0.25">
      <c r="A3975" s="76"/>
      <c r="B3975" s="76"/>
      <c r="C3975" s="76"/>
      <c r="D3975" s="76"/>
      <c r="E3975" s="76"/>
      <c r="F3975" s="76"/>
      <c r="G3975" s="76"/>
      <c r="H3975" s="76"/>
      <c r="I3975" s="76"/>
      <c r="J3975" s="76"/>
      <c r="K3975" s="76"/>
      <c r="L3975" s="76"/>
      <c r="M3975" s="76"/>
      <c r="N3975" s="76"/>
      <c r="O3975" s="76"/>
      <c r="P3975" s="76"/>
      <c r="Q3975" s="76"/>
      <c r="V3975" s="76"/>
      <c r="W3975" s="76"/>
    </row>
    <row r="3976" spans="1:23" x14ac:dyDescent="0.25">
      <c r="A3976" s="76"/>
      <c r="B3976" s="76"/>
      <c r="C3976" s="76"/>
      <c r="D3976" s="76"/>
      <c r="E3976" s="76"/>
      <c r="F3976" s="76"/>
      <c r="G3976" s="76"/>
      <c r="H3976" s="76"/>
      <c r="I3976" s="76"/>
      <c r="J3976" s="76"/>
      <c r="K3976" s="76"/>
      <c r="L3976" s="76"/>
      <c r="M3976" s="76"/>
      <c r="N3976" s="76"/>
      <c r="O3976" s="76"/>
      <c r="P3976" s="76"/>
      <c r="Q3976" s="76"/>
      <c r="V3976" s="76"/>
      <c r="W3976" s="76"/>
    </row>
    <row r="3977" spans="1:23" x14ac:dyDescent="0.25">
      <c r="A3977" s="76"/>
      <c r="B3977" s="76"/>
      <c r="C3977" s="76"/>
      <c r="D3977" s="76"/>
      <c r="E3977" s="76"/>
      <c r="F3977" s="76"/>
      <c r="G3977" s="76"/>
      <c r="H3977" s="76"/>
      <c r="I3977" s="76"/>
      <c r="J3977" s="76"/>
      <c r="K3977" s="76"/>
      <c r="L3977" s="76"/>
      <c r="M3977" s="76"/>
      <c r="N3977" s="76"/>
      <c r="O3977" s="76"/>
      <c r="P3977" s="76"/>
      <c r="Q3977" s="76"/>
      <c r="V3977" s="76"/>
      <c r="W3977" s="76"/>
    </row>
    <row r="3978" spans="1:23" x14ac:dyDescent="0.25">
      <c r="A3978" s="76"/>
      <c r="B3978" s="76"/>
      <c r="C3978" s="76"/>
      <c r="D3978" s="76"/>
      <c r="E3978" s="76"/>
      <c r="F3978" s="76"/>
      <c r="G3978" s="76"/>
      <c r="H3978" s="76"/>
      <c r="I3978" s="76"/>
      <c r="J3978" s="76"/>
      <c r="K3978" s="76"/>
      <c r="L3978" s="76"/>
      <c r="M3978" s="76"/>
      <c r="N3978" s="76"/>
      <c r="O3978" s="76"/>
      <c r="P3978" s="76"/>
      <c r="Q3978" s="76"/>
      <c r="V3978" s="76"/>
      <c r="W3978" s="76"/>
    </row>
    <row r="3979" spans="1:23" x14ac:dyDescent="0.25">
      <c r="A3979" s="76"/>
      <c r="B3979" s="76"/>
      <c r="C3979" s="76"/>
      <c r="D3979" s="76"/>
      <c r="E3979" s="76"/>
      <c r="F3979" s="76"/>
      <c r="G3979" s="76"/>
      <c r="H3979" s="76"/>
      <c r="I3979" s="76"/>
      <c r="J3979" s="76"/>
      <c r="K3979" s="76"/>
      <c r="L3979" s="76"/>
      <c r="M3979" s="76"/>
      <c r="N3979" s="76"/>
      <c r="O3979" s="76"/>
      <c r="P3979" s="76"/>
      <c r="Q3979" s="76"/>
      <c r="V3979" s="76"/>
      <c r="W3979" s="76"/>
    </row>
    <row r="3980" spans="1:23" x14ac:dyDescent="0.25">
      <c r="A3980" s="76"/>
      <c r="B3980" s="76"/>
      <c r="C3980" s="76"/>
      <c r="D3980" s="76"/>
      <c r="E3980" s="76"/>
      <c r="F3980" s="76"/>
      <c r="G3980" s="76"/>
      <c r="H3980" s="76"/>
      <c r="I3980" s="76"/>
      <c r="J3980" s="76"/>
      <c r="K3980" s="76"/>
      <c r="L3980" s="76"/>
      <c r="M3980" s="76"/>
      <c r="N3980" s="76"/>
      <c r="O3980" s="76"/>
      <c r="P3980" s="76"/>
      <c r="Q3980" s="76"/>
      <c r="V3980" s="76"/>
      <c r="W3980" s="76"/>
    </row>
    <row r="3981" spans="1:23" x14ac:dyDescent="0.25">
      <c r="A3981" s="76"/>
      <c r="B3981" s="76"/>
      <c r="C3981" s="76"/>
      <c r="D3981" s="76"/>
      <c r="E3981" s="76"/>
      <c r="F3981" s="76"/>
      <c r="G3981" s="76"/>
      <c r="H3981" s="76"/>
      <c r="I3981" s="76"/>
      <c r="J3981" s="76"/>
      <c r="K3981" s="76"/>
      <c r="L3981" s="76"/>
      <c r="M3981" s="76"/>
      <c r="N3981" s="76"/>
      <c r="O3981" s="76"/>
      <c r="P3981" s="76"/>
      <c r="Q3981" s="76"/>
      <c r="V3981" s="76"/>
      <c r="W3981" s="76"/>
    </row>
    <row r="3982" spans="1:23" x14ac:dyDescent="0.25">
      <c r="A3982" s="76"/>
      <c r="B3982" s="76"/>
      <c r="C3982" s="76"/>
      <c r="D3982" s="76"/>
      <c r="E3982" s="76"/>
      <c r="F3982" s="76"/>
      <c r="G3982" s="76"/>
      <c r="H3982" s="76"/>
      <c r="I3982" s="76"/>
      <c r="J3982" s="76"/>
      <c r="K3982" s="76"/>
      <c r="L3982" s="76"/>
      <c r="M3982" s="76"/>
      <c r="N3982" s="76"/>
      <c r="O3982" s="76"/>
      <c r="P3982" s="76"/>
      <c r="Q3982" s="76"/>
      <c r="V3982" s="76"/>
      <c r="W3982" s="76"/>
    </row>
    <row r="3983" spans="1:23" x14ac:dyDescent="0.25">
      <c r="A3983" s="76"/>
      <c r="B3983" s="76"/>
      <c r="C3983" s="76"/>
      <c r="D3983" s="76"/>
      <c r="E3983" s="76"/>
      <c r="F3983" s="76"/>
      <c r="G3983" s="76"/>
      <c r="H3983" s="76"/>
      <c r="I3983" s="76"/>
      <c r="J3983" s="76"/>
      <c r="K3983" s="76"/>
      <c r="L3983" s="76"/>
      <c r="M3983" s="76"/>
      <c r="N3983" s="76"/>
      <c r="O3983" s="76"/>
      <c r="P3983" s="76"/>
      <c r="Q3983" s="76"/>
      <c r="V3983" s="76"/>
      <c r="W3983" s="76"/>
    </row>
    <row r="3984" spans="1:23" x14ac:dyDescent="0.25">
      <c r="A3984" s="76"/>
      <c r="B3984" s="76"/>
      <c r="C3984" s="76"/>
      <c r="D3984" s="76"/>
      <c r="E3984" s="76"/>
      <c r="F3984" s="76"/>
      <c r="G3984" s="76"/>
      <c r="H3984" s="76"/>
      <c r="I3984" s="76"/>
      <c r="J3984" s="76"/>
      <c r="K3984" s="76"/>
      <c r="L3984" s="76"/>
      <c r="M3984" s="76"/>
      <c r="N3984" s="76"/>
      <c r="O3984" s="76"/>
      <c r="P3984" s="76"/>
      <c r="Q3984" s="76"/>
      <c r="V3984" s="76"/>
      <c r="W3984" s="76"/>
    </row>
    <row r="3985" spans="1:23" x14ac:dyDescent="0.25">
      <c r="A3985" s="76"/>
      <c r="B3985" s="76"/>
      <c r="C3985" s="76"/>
      <c r="D3985" s="76"/>
      <c r="E3985" s="76"/>
      <c r="F3985" s="76"/>
      <c r="G3985" s="76"/>
      <c r="H3985" s="76"/>
      <c r="I3985" s="76"/>
      <c r="J3985" s="76"/>
      <c r="K3985" s="76"/>
      <c r="L3985" s="76"/>
      <c r="M3985" s="76"/>
      <c r="N3985" s="76"/>
      <c r="O3985" s="76"/>
      <c r="P3985" s="76"/>
      <c r="Q3985" s="76"/>
      <c r="V3985" s="76"/>
      <c r="W3985" s="76"/>
    </row>
    <row r="3986" spans="1:23" x14ac:dyDescent="0.25">
      <c r="A3986" s="76"/>
      <c r="B3986" s="76"/>
      <c r="C3986" s="76"/>
      <c r="D3986" s="76"/>
      <c r="E3986" s="76"/>
      <c r="F3986" s="76"/>
      <c r="G3986" s="76"/>
      <c r="H3986" s="76"/>
      <c r="I3986" s="76"/>
      <c r="J3986" s="76"/>
      <c r="K3986" s="76"/>
      <c r="L3986" s="76"/>
      <c r="M3986" s="76"/>
      <c r="N3986" s="76"/>
      <c r="O3986" s="76"/>
      <c r="P3986" s="76"/>
      <c r="Q3986" s="76"/>
      <c r="V3986" s="76"/>
      <c r="W3986" s="76"/>
    </row>
    <row r="3987" spans="1:23" x14ac:dyDescent="0.25">
      <c r="A3987" s="76"/>
      <c r="B3987" s="76"/>
      <c r="C3987" s="76"/>
      <c r="D3987" s="76"/>
      <c r="E3987" s="76"/>
      <c r="F3987" s="76"/>
      <c r="G3987" s="76"/>
      <c r="H3987" s="76"/>
      <c r="I3987" s="76"/>
      <c r="J3987" s="76"/>
      <c r="K3987" s="76"/>
      <c r="L3987" s="76"/>
      <c r="M3987" s="76"/>
      <c r="N3987" s="76"/>
      <c r="O3987" s="76"/>
      <c r="P3987" s="76"/>
      <c r="Q3987" s="76"/>
      <c r="V3987" s="76"/>
      <c r="W3987" s="76"/>
    </row>
    <row r="3988" spans="1:23" x14ac:dyDescent="0.25">
      <c r="A3988" s="76"/>
      <c r="B3988" s="76"/>
      <c r="C3988" s="76"/>
      <c r="D3988" s="76"/>
      <c r="E3988" s="76"/>
      <c r="F3988" s="76"/>
      <c r="G3988" s="76"/>
      <c r="H3988" s="76"/>
      <c r="I3988" s="76"/>
      <c r="J3988" s="76"/>
      <c r="K3988" s="76"/>
      <c r="L3988" s="76"/>
      <c r="M3988" s="76"/>
      <c r="N3988" s="76"/>
      <c r="O3988" s="76"/>
      <c r="P3988" s="76"/>
      <c r="Q3988" s="76"/>
      <c r="V3988" s="76"/>
      <c r="W3988" s="76"/>
    </row>
    <row r="3989" spans="1:23" x14ac:dyDescent="0.25">
      <c r="A3989" s="76"/>
      <c r="B3989" s="76"/>
      <c r="C3989" s="76"/>
      <c r="D3989" s="76"/>
      <c r="E3989" s="76"/>
      <c r="F3989" s="76"/>
      <c r="G3989" s="76"/>
      <c r="H3989" s="76"/>
      <c r="I3989" s="76"/>
      <c r="J3989" s="76"/>
      <c r="K3989" s="76"/>
      <c r="L3989" s="76"/>
      <c r="M3989" s="76"/>
      <c r="N3989" s="76"/>
      <c r="O3989" s="76"/>
      <c r="P3989" s="76"/>
      <c r="Q3989" s="76"/>
      <c r="V3989" s="76"/>
      <c r="W3989" s="76"/>
    </row>
    <row r="3990" spans="1:23" x14ac:dyDescent="0.25">
      <c r="A3990" s="76"/>
      <c r="B3990" s="76"/>
      <c r="C3990" s="76"/>
      <c r="D3990" s="76"/>
      <c r="E3990" s="76"/>
      <c r="F3990" s="76"/>
      <c r="G3990" s="76"/>
      <c r="H3990" s="76"/>
      <c r="I3990" s="76"/>
      <c r="J3990" s="76"/>
      <c r="K3990" s="76"/>
      <c r="L3990" s="76"/>
      <c r="M3990" s="76"/>
      <c r="N3990" s="76"/>
      <c r="O3990" s="76"/>
      <c r="P3990" s="76"/>
      <c r="Q3990" s="76"/>
      <c r="V3990" s="76"/>
      <c r="W3990" s="76"/>
    </row>
    <row r="3991" spans="1:23" x14ac:dyDescent="0.25">
      <c r="A3991" s="76"/>
      <c r="B3991" s="76"/>
      <c r="C3991" s="76"/>
      <c r="D3991" s="76"/>
      <c r="E3991" s="76"/>
      <c r="F3991" s="76"/>
      <c r="G3991" s="76"/>
      <c r="H3991" s="76"/>
      <c r="I3991" s="76"/>
      <c r="J3991" s="76"/>
      <c r="K3991" s="76"/>
      <c r="L3991" s="76"/>
      <c r="M3991" s="76"/>
      <c r="N3991" s="76"/>
      <c r="O3991" s="76"/>
      <c r="P3991" s="76"/>
      <c r="Q3991" s="76"/>
      <c r="V3991" s="76"/>
      <c r="W3991" s="76"/>
    </row>
    <row r="3992" spans="1:23" x14ac:dyDescent="0.25">
      <c r="A3992" s="76"/>
      <c r="B3992" s="76"/>
      <c r="C3992" s="76"/>
      <c r="D3992" s="76"/>
      <c r="E3992" s="76"/>
      <c r="F3992" s="76"/>
      <c r="G3992" s="76"/>
      <c r="H3992" s="76"/>
      <c r="I3992" s="76"/>
      <c r="J3992" s="76"/>
      <c r="K3992" s="76"/>
      <c r="L3992" s="76"/>
      <c r="M3992" s="76"/>
      <c r="N3992" s="76"/>
      <c r="O3992" s="76"/>
      <c r="P3992" s="76"/>
      <c r="Q3992" s="76"/>
      <c r="V3992" s="76"/>
      <c r="W3992" s="76"/>
    </row>
    <row r="3993" spans="1:23" x14ac:dyDescent="0.25">
      <c r="A3993" s="76"/>
      <c r="B3993" s="76"/>
      <c r="C3993" s="76"/>
      <c r="D3993" s="76"/>
      <c r="E3993" s="76"/>
      <c r="F3993" s="76"/>
      <c r="G3993" s="76"/>
      <c r="H3993" s="76"/>
      <c r="I3993" s="76"/>
      <c r="J3993" s="76"/>
      <c r="K3993" s="76"/>
      <c r="L3993" s="76"/>
      <c r="M3993" s="76"/>
      <c r="N3993" s="76"/>
      <c r="O3993" s="76"/>
      <c r="P3993" s="76"/>
      <c r="Q3993" s="76"/>
      <c r="V3993" s="76"/>
      <c r="W3993" s="76"/>
    </row>
    <row r="3994" spans="1:23" x14ac:dyDescent="0.25">
      <c r="A3994" s="76"/>
      <c r="B3994" s="76"/>
      <c r="C3994" s="76"/>
      <c r="D3994" s="76"/>
      <c r="E3994" s="76"/>
      <c r="F3994" s="76"/>
      <c r="G3994" s="76"/>
      <c r="H3994" s="76"/>
      <c r="I3994" s="76"/>
      <c r="J3994" s="76"/>
      <c r="K3994" s="76"/>
      <c r="L3994" s="76"/>
      <c r="M3994" s="76"/>
      <c r="N3994" s="76"/>
      <c r="O3994" s="76"/>
      <c r="P3994" s="76"/>
      <c r="Q3994" s="76"/>
      <c r="V3994" s="76"/>
      <c r="W3994" s="76"/>
    </row>
    <row r="3995" spans="1:23" x14ac:dyDescent="0.25">
      <c r="A3995" s="76"/>
      <c r="B3995" s="76"/>
      <c r="C3995" s="76"/>
      <c r="D3995" s="76"/>
      <c r="E3995" s="76"/>
      <c r="F3995" s="76"/>
      <c r="G3995" s="76"/>
      <c r="H3995" s="76"/>
      <c r="I3995" s="76"/>
      <c r="J3995" s="76"/>
      <c r="K3995" s="76"/>
      <c r="L3995" s="76"/>
      <c r="M3995" s="76"/>
      <c r="N3995" s="76"/>
      <c r="O3995" s="76"/>
      <c r="P3995" s="76"/>
      <c r="Q3995" s="76"/>
      <c r="V3995" s="76"/>
      <c r="W3995" s="76"/>
    </row>
    <row r="3996" spans="1:23" x14ac:dyDescent="0.25">
      <c r="A3996" s="76"/>
      <c r="B3996" s="76"/>
      <c r="C3996" s="76"/>
      <c r="D3996" s="76"/>
      <c r="E3996" s="76"/>
      <c r="F3996" s="76"/>
      <c r="G3996" s="76"/>
      <c r="H3996" s="76"/>
      <c r="I3996" s="76"/>
      <c r="J3996" s="76"/>
      <c r="K3996" s="76"/>
      <c r="L3996" s="76"/>
      <c r="M3996" s="76"/>
      <c r="N3996" s="76"/>
      <c r="O3996" s="76"/>
      <c r="P3996" s="76"/>
      <c r="Q3996" s="76"/>
      <c r="V3996" s="76"/>
      <c r="W3996" s="76"/>
    </row>
    <row r="3997" spans="1:23" x14ac:dyDescent="0.25">
      <c r="A3997" s="76"/>
      <c r="B3997" s="76"/>
      <c r="C3997" s="76"/>
      <c r="D3997" s="76"/>
      <c r="E3997" s="76"/>
      <c r="F3997" s="76"/>
      <c r="G3997" s="76"/>
      <c r="H3997" s="76"/>
      <c r="I3997" s="76"/>
      <c r="J3997" s="76"/>
      <c r="K3997" s="76"/>
      <c r="L3997" s="76"/>
      <c r="M3997" s="76"/>
      <c r="N3997" s="76"/>
      <c r="O3997" s="76"/>
      <c r="P3997" s="76"/>
      <c r="Q3997" s="76"/>
      <c r="V3997" s="76"/>
      <c r="W3997" s="76"/>
    </row>
    <row r="3998" spans="1:23" x14ac:dyDescent="0.25">
      <c r="A3998" s="76"/>
      <c r="B3998" s="76"/>
      <c r="C3998" s="76"/>
      <c r="D3998" s="76"/>
      <c r="E3998" s="76"/>
      <c r="F3998" s="76"/>
      <c r="G3998" s="76"/>
      <c r="H3998" s="76"/>
      <c r="I3998" s="76"/>
      <c r="J3998" s="76"/>
      <c r="K3998" s="76"/>
      <c r="L3998" s="76"/>
      <c r="M3998" s="76"/>
      <c r="N3998" s="76"/>
      <c r="O3998" s="76"/>
      <c r="P3998" s="76"/>
      <c r="Q3998" s="76"/>
      <c r="V3998" s="76"/>
      <c r="W3998" s="76"/>
    </row>
    <row r="3999" spans="1:23" x14ac:dyDescent="0.25">
      <c r="A3999" s="76"/>
      <c r="B3999" s="76"/>
      <c r="C3999" s="76"/>
      <c r="D3999" s="76"/>
      <c r="E3999" s="76"/>
      <c r="F3999" s="76"/>
      <c r="G3999" s="76"/>
      <c r="H3999" s="76"/>
      <c r="I3999" s="76"/>
      <c r="J3999" s="76"/>
      <c r="K3999" s="76"/>
      <c r="L3999" s="76"/>
      <c r="M3999" s="76"/>
      <c r="N3999" s="76"/>
      <c r="O3999" s="76"/>
      <c r="P3999" s="76"/>
      <c r="Q3999" s="76"/>
      <c r="V3999" s="76"/>
      <c r="W3999" s="76"/>
    </row>
    <row r="4000" spans="1:23" x14ac:dyDescent="0.25">
      <c r="A4000" s="76"/>
      <c r="B4000" s="76"/>
      <c r="C4000" s="76"/>
      <c r="D4000" s="76"/>
      <c r="E4000" s="76"/>
      <c r="F4000" s="76"/>
      <c r="G4000" s="76"/>
      <c r="H4000" s="76"/>
      <c r="I4000" s="76"/>
      <c r="J4000" s="76"/>
      <c r="K4000" s="76"/>
      <c r="L4000" s="76"/>
      <c r="M4000" s="76"/>
      <c r="N4000" s="76"/>
      <c r="O4000" s="76"/>
      <c r="P4000" s="76"/>
      <c r="Q4000" s="76"/>
      <c r="V4000" s="76"/>
      <c r="W4000" s="76"/>
    </row>
    <row r="4001" spans="1:23" x14ac:dyDescent="0.25">
      <c r="A4001" s="76"/>
      <c r="B4001" s="76"/>
      <c r="C4001" s="76"/>
      <c r="D4001" s="76"/>
      <c r="E4001" s="76"/>
      <c r="F4001" s="76"/>
      <c r="G4001" s="76"/>
      <c r="H4001" s="76"/>
      <c r="I4001" s="76"/>
      <c r="J4001" s="76"/>
      <c r="K4001" s="76"/>
      <c r="L4001" s="76"/>
      <c r="M4001" s="76"/>
      <c r="N4001" s="76"/>
      <c r="O4001" s="76"/>
      <c r="P4001" s="76"/>
      <c r="Q4001" s="76"/>
      <c r="V4001" s="76"/>
      <c r="W4001" s="76"/>
    </row>
    <row r="4002" spans="1:23" x14ac:dyDescent="0.25">
      <c r="A4002" s="76"/>
      <c r="B4002" s="76"/>
      <c r="C4002" s="76"/>
      <c r="D4002" s="76"/>
      <c r="E4002" s="76"/>
      <c r="F4002" s="76"/>
      <c r="G4002" s="76"/>
      <c r="H4002" s="76"/>
      <c r="I4002" s="76"/>
      <c r="J4002" s="76"/>
      <c r="K4002" s="76"/>
      <c r="L4002" s="76"/>
      <c r="M4002" s="76"/>
      <c r="N4002" s="76"/>
      <c r="O4002" s="76"/>
      <c r="P4002" s="76"/>
      <c r="Q4002" s="76"/>
      <c r="V4002" s="76"/>
      <c r="W4002" s="76"/>
    </row>
    <row r="4003" spans="1:23" x14ac:dyDescent="0.25">
      <c r="A4003" s="76"/>
      <c r="B4003" s="76"/>
      <c r="C4003" s="76"/>
      <c r="D4003" s="76"/>
      <c r="E4003" s="76"/>
      <c r="F4003" s="76"/>
      <c r="G4003" s="76"/>
      <c r="H4003" s="76"/>
      <c r="I4003" s="76"/>
      <c r="J4003" s="76"/>
      <c r="K4003" s="76"/>
      <c r="L4003" s="76"/>
      <c r="M4003" s="76"/>
      <c r="N4003" s="76"/>
      <c r="O4003" s="76"/>
      <c r="P4003" s="76"/>
      <c r="Q4003" s="76"/>
      <c r="V4003" s="76"/>
      <c r="W4003" s="76"/>
    </row>
    <row r="4004" spans="1:23" x14ac:dyDescent="0.25">
      <c r="A4004" s="76"/>
      <c r="B4004" s="76"/>
      <c r="C4004" s="76"/>
      <c r="D4004" s="76"/>
      <c r="E4004" s="76"/>
      <c r="F4004" s="76"/>
      <c r="G4004" s="76"/>
      <c r="H4004" s="76"/>
      <c r="I4004" s="76"/>
      <c r="J4004" s="76"/>
      <c r="K4004" s="76"/>
      <c r="L4004" s="76"/>
      <c r="M4004" s="76"/>
      <c r="N4004" s="76"/>
      <c r="O4004" s="76"/>
      <c r="P4004" s="76"/>
      <c r="Q4004" s="76"/>
      <c r="V4004" s="76"/>
      <c r="W4004" s="76"/>
    </row>
    <row r="4005" spans="1:23" x14ac:dyDescent="0.25">
      <c r="A4005" s="76"/>
      <c r="B4005" s="76"/>
      <c r="C4005" s="76"/>
      <c r="D4005" s="76"/>
      <c r="E4005" s="76"/>
      <c r="F4005" s="76"/>
      <c r="G4005" s="76"/>
      <c r="H4005" s="76"/>
      <c r="I4005" s="76"/>
      <c r="J4005" s="76"/>
      <c r="K4005" s="76"/>
      <c r="L4005" s="76"/>
      <c r="M4005" s="76"/>
      <c r="N4005" s="76"/>
      <c r="O4005" s="76"/>
      <c r="P4005" s="76"/>
      <c r="Q4005" s="76"/>
      <c r="V4005" s="76"/>
      <c r="W4005" s="76"/>
    </row>
    <row r="4006" spans="1:23" x14ac:dyDescent="0.25">
      <c r="A4006" s="76"/>
      <c r="B4006" s="76"/>
      <c r="C4006" s="76"/>
      <c r="D4006" s="76"/>
      <c r="E4006" s="76"/>
      <c r="F4006" s="76"/>
      <c r="G4006" s="76"/>
      <c r="H4006" s="76"/>
      <c r="I4006" s="76"/>
      <c r="J4006" s="76"/>
      <c r="K4006" s="76"/>
      <c r="L4006" s="76"/>
      <c r="M4006" s="76"/>
      <c r="N4006" s="76"/>
      <c r="O4006" s="76"/>
      <c r="P4006" s="76"/>
      <c r="Q4006" s="76"/>
      <c r="V4006" s="76"/>
      <c r="W4006" s="76"/>
    </row>
    <row r="4007" spans="1:23" x14ac:dyDescent="0.25">
      <c r="A4007" s="76"/>
      <c r="B4007" s="76"/>
      <c r="C4007" s="76"/>
      <c r="D4007" s="76"/>
      <c r="E4007" s="76"/>
      <c r="F4007" s="76"/>
      <c r="G4007" s="76"/>
      <c r="H4007" s="76"/>
      <c r="I4007" s="76"/>
      <c r="J4007" s="76"/>
      <c r="K4007" s="76"/>
      <c r="L4007" s="76"/>
      <c r="M4007" s="76"/>
      <c r="N4007" s="76"/>
      <c r="O4007" s="76"/>
      <c r="P4007" s="76"/>
      <c r="Q4007" s="76"/>
      <c r="V4007" s="76"/>
      <c r="W4007" s="76"/>
    </row>
    <row r="4008" spans="1:23" x14ac:dyDescent="0.25">
      <c r="A4008" s="76"/>
      <c r="B4008" s="76"/>
      <c r="C4008" s="76"/>
      <c r="D4008" s="76"/>
      <c r="E4008" s="76"/>
      <c r="F4008" s="76"/>
      <c r="G4008" s="76"/>
      <c r="H4008" s="76"/>
      <c r="I4008" s="76"/>
      <c r="J4008" s="76"/>
      <c r="K4008" s="76"/>
      <c r="L4008" s="76"/>
      <c r="M4008" s="76"/>
      <c r="N4008" s="76"/>
      <c r="O4008" s="76"/>
      <c r="P4008" s="76"/>
      <c r="Q4008" s="76"/>
      <c r="V4008" s="76"/>
      <c r="W4008" s="76"/>
    </row>
    <row r="4009" spans="1:23" x14ac:dyDescent="0.25">
      <c r="A4009" s="76"/>
      <c r="B4009" s="76"/>
      <c r="C4009" s="76"/>
      <c r="D4009" s="76"/>
      <c r="E4009" s="76"/>
      <c r="F4009" s="76"/>
      <c r="G4009" s="76"/>
      <c r="H4009" s="76"/>
      <c r="I4009" s="76"/>
      <c r="J4009" s="76"/>
      <c r="K4009" s="76"/>
      <c r="L4009" s="76"/>
      <c r="M4009" s="76"/>
      <c r="N4009" s="76"/>
      <c r="O4009" s="76"/>
      <c r="P4009" s="76"/>
      <c r="Q4009" s="76"/>
      <c r="V4009" s="76"/>
      <c r="W4009" s="76"/>
    </row>
    <row r="4010" spans="1:23" x14ac:dyDescent="0.25">
      <c r="A4010" s="76"/>
      <c r="B4010" s="76"/>
      <c r="C4010" s="76"/>
      <c r="D4010" s="76"/>
      <c r="E4010" s="76"/>
      <c r="F4010" s="76"/>
      <c r="G4010" s="76"/>
      <c r="H4010" s="76"/>
      <c r="I4010" s="76"/>
      <c r="J4010" s="76"/>
      <c r="K4010" s="76"/>
      <c r="L4010" s="76"/>
      <c r="M4010" s="76"/>
      <c r="N4010" s="76"/>
      <c r="O4010" s="76"/>
      <c r="P4010" s="76"/>
      <c r="Q4010" s="76"/>
      <c r="V4010" s="76"/>
      <c r="W4010" s="76"/>
    </row>
    <row r="4011" spans="1:23" x14ac:dyDescent="0.25">
      <c r="A4011" s="76"/>
      <c r="B4011" s="76"/>
      <c r="C4011" s="76"/>
      <c r="D4011" s="76"/>
      <c r="E4011" s="76"/>
      <c r="F4011" s="76"/>
      <c r="G4011" s="76"/>
      <c r="H4011" s="76"/>
      <c r="I4011" s="76"/>
      <c r="J4011" s="76"/>
      <c r="K4011" s="76"/>
      <c r="L4011" s="76"/>
      <c r="M4011" s="76"/>
      <c r="N4011" s="76"/>
      <c r="O4011" s="76"/>
      <c r="P4011" s="76"/>
      <c r="Q4011" s="76"/>
      <c r="V4011" s="76"/>
      <c r="W4011" s="76"/>
    </row>
    <row r="4012" spans="1:23" x14ac:dyDescent="0.25">
      <c r="A4012" s="76"/>
      <c r="B4012" s="76"/>
      <c r="C4012" s="76"/>
      <c r="D4012" s="76"/>
      <c r="E4012" s="76"/>
      <c r="F4012" s="76"/>
      <c r="G4012" s="76"/>
      <c r="H4012" s="76"/>
      <c r="I4012" s="76"/>
      <c r="J4012" s="76"/>
      <c r="K4012" s="76"/>
      <c r="L4012" s="76"/>
      <c r="M4012" s="76"/>
      <c r="N4012" s="76"/>
      <c r="O4012" s="76"/>
      <c r="P4012" s="76"/>
      <c r="Q4012" s="76"/>
      <c r="V4012" s="76"/>
      <c r="W4012" s="76"/>
    </row>
    <row r="4013" spans="1:23" x14ac:dyDescent="0.25">
      <c r="A4013" s="76"/>
      <c r="B4013" s="76"/>
      <c r="C4013" s="76"/>
      <c r="D4013" s="76"/>
      <c r="E4013" s="76"/>
      <c r="F4013" s="76"/>
      <c r="G4013" s="76"/>
      <c r="H4013" s="76"/>
      <c r="I4013" s="76"/>
      <c r="J4013" s="76"/>
      <c r="K4013" s="76"/>
      <c r="L4013" s="76"/>
      <c r="M4013" s="76"/>
      <c r="N4013" s="76"/>
      <c r="O4013" s="76"/>
      <c r="P4013" s="76"/>
      <c r="Q4013" s="76"/>
      <c r="V4013" s="76"/>
      <c r="W4013" s="76"/>
    </row>
    <row r="4014" spans="1:23" x14ac:dyDescent="0.25">
      <c r="A4014" s="76"/>
      <c r="B4014" s="76"/>
      <c r="C4014" s="76"/>
      <c r="D4014" s="76"/>
      <c r="E4014" s="76"/>
      <c r="F4014" s="76"/>
      <c r="G4014" s="76"/>
      <c r="H4014" s="76"/>
      <c r="I4014" s="76"/>
      <c r="J4014" s="76"/>
      <c r="K4014" s="76"/>
      <c r="L4014" s="76"/>
      <c r="M4014" s="76"/>
      <c r="N4014" s="76"/>
      <c r="O4014" s="76"/>
      <c r="P4014" s="76"/>
      <c r="Q4014" s="76"/>
      <c r="V4014" s="76"/>
      <c r="W4014" s="76"/>
    </row>
    <row r="4015" spans="1:23" x14ac:dyDescent="0.25">
      <c r="A4015" s="76"/>
      <c r="B4015" s="76"/>
      <c r="C4015" s="76"/>
      <c r="D4015" s="76"/>
      <c r="E4015" s="76"/>
      <c r="F4015" s="76"/>
      <c r="G4015" s="76"/>
      <c r="H4015" s="76"/>
      <c r="I4015" s="76"/>
      <c r="J4015" s="76"/>
      <c r="K4015" s="76"/>
      <c r="L4015" s="76"/>
      <c r="M4015" s="76"/>
      <c r="N4015" s="76"/>
      <c r="O4015" s="76"/>
      <c r="P4015" s="76"/>
      <c r="Q4015" s="76"/>
      <c r="V4015" s="76"/>
      <c r="W4015" s="76"/>
    </row>
    <row r="4016" spans="1:23" x14ac:dyDescent="0.25">
      <c r="A4016" s="76"/>
      <c r="B4016" s="76"/>
      <c r="C4016" s="76"/>
      <c r="D4016" s="76"/>
      <c r="E4016" s="76"/>
      <c r="F4016" s="76"/>
      <c r="G4016" s="76"/>
      <c r="H4016" s="76"/>
      <c r="I4016" s="76"/>
      <c r="J4016" s="76"/>
      <c r="K4016" s="76"/>
      <c r="L4016" s="76"/>
      <c r="M4016" s="76"/>
      <c r="N4016" s="76"/>
      <c r="O4016" s="76"/>
      <c r="P4016" s="76"/>
      <c r="Q4016" s="76"/>
      <c r="V4016" s="76"/>
      <c r="W4016" s="76"/>
    </row>
    <row r="4017" spans="1:23" x14ac:dyDescent="0.25">
      <c r="A4017" s="76"/>
      <c r="B4017" s="76"/>
      <c r="C4017" s="76"/>
      <c r="D4017" s="76"/>
      <c r="E4017" s="76"/>
      <c r="F4017" s="76"/>
      <c r="G4017" s="76"/>
      <c r="H4017" s="76"/>
      <c r="I4017" s="76"/>
      <c r="J4017" s="76"/>
      <c r="K4017" s="76"/>
      <c r="L4017" s="76"/>
      <c r="M4017" s="76"/>
      <c r="N4017" s="76"/>
      <c r="O4017" s="76"/>
      <c r="P4017" s="76"/>
      <c r="Q4017" s="76"/>
      <c r="V4017" s="76"/>
      <c r="W4017" s="76"/>
    </row>
    <row r="4018" spans="1:23" x14ac:dyDescent="0.25">
      <c r="A4018" s="76"/>
      <c r="B4018" s="76"/>
      <c r="C4018" s="76"/>
      <c r="D4018" s="76"/>
      <c r="E4018" s="76"/>
      <c r="F4018" s="76"/>
      <c r="G4018" s="76"/>
      <c r="H4018" s="76"/>
      <c r="I4018" s="76"/>
      <c r="J4018" s="76"/>
      <c r="K4018" s="76"/>
      <c r="L4018" s="76"/>
      <c r="M4018" s="76"/>
      <c r="N4018" s="76"/>
      <c r="O4018" s="76"/>
      <c r="P4018" s="76"/>
      <c r="Q4018" s="76"/>
      <c r="V4018" s="76"/>
      <c r="W4018" s="76"/>
    </row>
    <row r="4019" spans="1:23" x14ac:dyDescent="0.25">
      <c r="A4019" s="76"/>
      <c r="B4019" s="76"/>
      <c r="C4019" s="76"/>
      <c r="D4019" s="76"/>
      <c r="E4019" s="76"/>
      <c r="F4019" s="76"/>
      <c r="G4019" s="76"/>
      <c r="H4019" s="76"/>
      <c r="I4019" s="76"/>
      <c r="J4019" s="76"/>
      <c r="K4019" s="76"/>
      <c r="L4019" s="76"/>
      <c r="M4019" s="76"/>
      <c r="N4019" s="76"/>
      <c r="O4019" s="76"/>
      <c r="P4019" s="76"/>
      <c r="Q4019" s="76"/>
      <c r="V4019" s="76"/>
      <c r="W4019" s="76"/>
    </row>
    <row r="4020" spans="1:23" x14ac:dyDescent="0.25">
      <c r="A4020" s="76"/>
      <c r="B4020" s="76"/>
      <c r="C4020" s="76"/>
      <c r="D4020" s="76"/>
      <c r="E4020" s="76"/>
      <c r="F4020" s="76"/>
      <c r="G4020" s="76"/>
      <c r="H4020" s="76"/>
      <c r="I4020" s="76"/>
      <c r="J4020" s="76"/>
      <c r="K4020" s="76"/>
      <c r="L4020" s="76"/>
      <c r="M4020" s="76"/>
      <c r="N4020" s="76"/>
      <c r="O4020" s="76"/>
      <c r="P4020" s="76"/>
      <c r="Q4020" s="76"/>
      <c r="V4020" s="76"/>
      <c r="W4020" s="76"/>
    </row>
    <row r="4021" spans="1:23" x14ac:dyDescent="0.25">
      <c r="A4021" s="76"/>
      <c r="B4021" s="76"/>
      <c r="C4021" s="76"/>
      <c r="D4021" s="76"/>
      <c r="E4021" s="76"/>
      <c r="F4021" s="76"/>
      <c r="G4021" s="76"/>
      <c r="H4021" s="76"/>
      <c r="I4021" s="76"/>
      <c r="J4021" s="76"/>
      <c r="K4021" s="76"/>
      <c r="L4021" s="76"/>
      <c r="M4021" s="76"/>
      <c r="N4021" s="76"/>
      <c r="O4021" s="76"/>
      <c r="P4021" s="76"/>
      <c r="Q4021" s="76"/>
      <c r="V4021" s="76"/>
      <c r="W4021" s="76"/>
    </row>
    <row r="4022" spans="1:23" x14ac:dyDescent="0.25">
      <c r="A4022" s="76"/>
      <c r="B4022" s="76"/>
      <c r="C4022" s="76"/>
      <c r="D4022" s="76"/>
      <c r="E4022" s="76"/>
      <c r="F4022" s="76"/>
      <c r="G4022" s="76"/>
      <c r="H4022" s="76"/>
      <c r="I4022" s="76"/>
      <c r="J4022" s="76"/>
      <c r="K4022" s="76"/>
      <c r="L4022" s="76"/>
      <c r="M4022" s="76"/>
      <c r="N4022" s="76"/>
      <c r="O4022" s="76"/>
      <c r="P4022" s="76"/>
      <c r="Q4022" s="76"/>
      <c r="V4022" s="76"/>
      <c r="W4022" s="76"/>
    </row>
    <row r="4023" spans="1:23" x14ac:dyDescent="0.25">
      <c r="A4023" s="76"/>
      <c r="B4023" s="76"/>
      <c r="C4023" s="76"/>
      <c r="D4023" s="76"/>
      <c r="E4023" s="76"/>
      <c r="F4023" s="76"/>
      <c r="G4023" s="76"/>
      <c r="H4023" s="76"/>
      <c r="I4023" s="76"/>
      <c r="J4023" s="76"/>
      <c r="K4023" s="76"/>
      <c r="L4023" s="76"/>
      <c r="M4023" s="76"/>
      <c r="N4023" s="76"/>
      <c r="O4023" s="76"/>
      <c r="P4023" s="76"/>
      <c r="Q4023" s="76"/>
      <c r="V4023" s="76"/>
      <c r="W4023" s="76"/>
    </row>
    <row r="4024" spans="1:23" x14ac:dyDescent="0.25">
      <c r="A4024" s="76"/>
      <c r="B4024" s="76"/>
      <c r="C4024" s="76"/>
      <c r="D4024" s="76"/>
      <c r="E4024" s="76"/>
      <c r="F4024" s="76"/>
      <c r="G4024" s="76"/>
      <c r="H4024" s="76"/>
      <c r="I4024" s="76"/>
      <c r="J4024" s="76"/>
      <c r="K4024" s="76"/>
      <c r="L4024" s="76"/>
      <c r="M4024" s="76"/>
      <c r="N4024" s="76"/>
      <c r="O4024" s="76"/>
      <c r="P4024" s="76"/>
      <c r="Q4024" s="76"/>
      <c r="V4024" s="76"/>
      <c r="W4024" s="76"/>
    </row>
    <row r="4025" spans="1:23" x14ac:dyDescent="0.25">
      <c r="A4025" s="76"/>
      <c r="B4025" s="76"/>
      <c r="C4025" s="76"/>
      <c r="D4025" s="76"/>
      <c r="E4025" s="76"/>
      <c r="F4025" s="76"/>
      <c r="G4025" s="76"/>
      <c r="H4025" s="76"/>
      <c r="I4025" s="76"/>
      <c r="J4025" s="76"/>
      <c r="K4025" s="76"/>
      <c r="L4025" s="76"/>
      <c r="M4025" s="76"/>
      <c r="N4025" s="76"/>
      <c r="O4025" s="76"/>
      <c r="P4025" s="76"/>
      <c r="Q4025" s="76"/>
      <c r="V4025" s="76"/>
      <c r="W4025" s="76"/>
    </row>
    <row r="4026" spans="1:23" x14ac:dyDescent="0.25">
      <c r="A4026" s="76"/>
      <c r="B4026" s="76"/>
      <c r="C4026" s="76"/>
      <c r="D4026" s="76"/>
      <c r="E4026" s="76"/>
      <c r="F4026" s="76"/>
      <c r="G4026" s="76"/>
      <c r="H4026" s="76"/>
      <c r="I4026" s="76"/>
      <c r="J4026" s="76"/>
      <c r="K4026" s="76"/>
      <c r="L4026" s="76"/>
      <c r="M4026" s="76"/>
      <c r="N4026" s="76"/>
      <c r="O4026" s="76"/>
      <c r="P4026" s="76"/>
      <c r="Q4026" s="76"/>
      <c r="V4026" s="76"/>
      <c r="W4026" s="76"/>
    </row>
    <row r="4027" spans="1:23" x14ac:dyDescent="0.25">
      <c r="A4027" s="76"/>
      <c r="B4027" s="76"/>
      <c r="C4027" s="76"/>
      <c r="D4027" s="76"/>
      <c r="E4027" s="76"/>
      <c r="F4027" s="76"/>
      <c r="G4027" s="76"/>
      <c r="H4027" s="76"/>
      <c r="I4027" s="76"/>
      <c r="J4027" s="76"/>
      <c r="K4027" s="76"/>
      <c r="L4027" s="76"/>
      <c r="M4027" s="76"/>
      <c r="N4027" s="76"/>
      <c r="O4027" s="76"/>
      <c r="P4027" s="76"/>
      <c r="Q4027" s="76"/>
      <c r="V4027" s="76"/>
      <c r="W4027" s="76"/>
    </row>
    <row r="4028" spans="1:23" x14ac:dyDescent="0.25">
      <c r="A4028" s="76"/>
      <c r="B4028" s="76"/>
      <c r="C4028" s="76"/>
      <c r="D4028" s="76"/>
      <c r="E4028" s="76"/>
      <c r="F4028" s="76"/>
      <c r="G4028" s="76"/>
      <c r="H4028" s="76"/>
      <c r="I4028" s="76"/>
      <c r="J4028" s="76"/>
      <c r="K4028" s="76"/>
      <c r="L4028" s="76"/>
      <c r="M4028" s="76"/>
      <c r="N4028" s="76"/>
      <c r="O4028" s="76"/>
      <c r="P4028" s="76"/>
      <c r="Q4028" s="76"/>
      <c r="V4028" s="76"/>
      <c r="W4028" s="76"/>
    </row>
    <row r="4029" spans="1:23" x14ac:dyDescent="0.25">
      <c r="A4029" s="76"/>
      <c r="B4029" s="76"/>
      <c r="C4029" s="76"/>
      <c r="D4029" s="76"/>
      <c r="E4029" s="76"/>
      <c r="F4029" s="76"/>
      <c r="G4029" s="76"/>
      <c r="H4029" s="76"/>
      <c r="I4029" s="76"/>
      <c r="J4029" s="76"/>
      <c r="K4029" s="76"/>
      <c r="L4029" s="76"/>
      <c r="M4029" s="76"/>
      <c r="N4029" s="76"/>
      <c r="O4029" s="76"/>
      <c r="P4029" s="76"/>
      <c r="Q4029" s="76"/>
      <c r="V4029" s="76"/>
      <c r="W4029" s="76"/>
    </row>
    <row r="4030" spans="1:23" x14ac:dyDescent="0.25">
      <c r="A4030" s="76"/>
      <c r="B4030" s="76"/>
      <c r="C4030" s="76"/>
      <c r="D4030" s="76"/>
      <c r="E4030" s="76"/>
      <c r="F4030" s="76"/>
      <c r="G4030" s="76"/>
      <c r="H4030" s="76"/>
      <c r="I4030" s="76"/>
      <c r="J4030" s="76"/>
      <c r="K4030" s="76"/>
      <c r="L4030" s="76"/>
      <c r="M4030" s="76"/>
      <c r="N4030" s="76"/>
      <c r="O4030" s="76"/>
      <c r="P4030" s="76"/>
      <c r="Q4030" s="76"/>
      <c r="V4030" s="76"/>
      <c r="W4030" s="76"/>
    </row>
    <row r="4031" spans="1:23" x14ac:dyDescent="0.25">
      <c r="A4031" s="76"/>
      <c r="B4031" s="76"/>
      <c r="C4031" s="76"/>
      <c r="D4031" s="76"/>
      <c r="E4031" s="76"/>
      <c r="F4031" s="76"/>
      <c r="G4031" s="76"/>
      <c r="H4031" s="76"/>
      <c r="I4031" s="76"/>
      <c r="J4031" s="76"/>
      <c r="K4031" s="76"/>
      <c r="L4031" s="76"/>
      <c r="M4031" s="76"/>
      <c r="N4031" s="76"/>
      <c r="O4031" s="76"/>
      <c r="P4031" s="76"/>
      <c r="Q4031" s="76"/>
      <c r="V4031" s="76"/>
      <c r="W4031" s="76"/>
    </row>
    <row r="4032" spans="1:23" x14ac:dyDescent="0.25">
      <c r="A4032" s="76"/>
      <c r="B4032" s="76"/>
      <c r="C4032" s="76"/>
      <c r="D4032" s="76"/>
      <c r="E4032" s="76"/>
      <c r="F4032" s="76"/>
      <c r="G4032" s="76"/>
      <c r="H4032" s="76"/>
      <c r="I4032" s="76"/>
      <c r="J4032" s="76"/>
      <c r="K4032" s="76"/>
      <c r="L4032" s="76"/>
      <c r="M4032" s="76"/>
      <c r="N4032" s="76"/>
      <c r="O4032" s="76"/>
      <c r="P4032" s="76"/>
      <c r="Q4032" s="76"/>
      <c r="V4032" s="76"/>
      <c r="W4032" s="76"/>
    </row>
    <row r="4033" spans="1:23" x14ac:dyDescent="0.25">
      <c r="A4033" s="76"/>
      <c r="B4033" s="76"/>
      <c r="C4033" s="76"/>
      <c r="D4033" s="76"/>
      <c r="E4033" s="76"/>
      <c r="F4033" s="76"/>
      <c r="G4033" s="76"/>
      <c r="H4033" s="76"/>
      <c r="I4033" s="76"/>
      <c r="J4033" s="76"/>
      <c r="K4033" s="76"/>
      <c r="L4033" s="76"/>
      <c r="M4033" s="76"/>
      <c r="N4033" s="76"/>
      <c r="O4033" s="76"/>
      <c r="P4033" s="76"/>
      <c r="Q4033" s="76"/>
      <c r="V4033" s="76"/>
      <c r="W4033" s="76"/>
    </row>
    <row r="4034" spans="1:23" x14ac:dyDescent="0.25">
      <c r="A4034" s="76"/>
      <c r="B4034" s="76"/>
      <c r="C4034" s="76"/>
      <c r="D4034" s="76"/>
      <c r="E4034" s="76"/>
      <c r="F4034" s="76"/>
      <c r="G4034" s="76"/>
      <c r="H4034" s="76"/>
      <c r="I4034" s="76"/>
      <c r="J4034" s="76"/>
      <c r="K4034" s="76"/>
      <c r="L4034" s="76"/>
      <c r="M4034" s="76"/>
      <c r="N4034" s="76"/>
      <c r="O4034" s="76"/>
      <c r="P4034" s="76"/>
      <c r="Q4034" s="76"/>
      <c r="V4034" s="76"/>
      <c r="W4034" s="76"/>
    </row>
    <row r="4035" spans="1:23" x14ac:dyDescent="0.25">
      <c r="A4035" s="76"/>
      <c r="B4035" s="76"/>
      <c r="C4035" s="76"/>
      <c r="D4035" s="76"/>
      <c r="E4035" s="76"/>
      <c r="F4035" s="76"/>
      <c r="G4035" s="76"/>
      <c r="H4035" s="76"/>
      <c r="I4035" s="76"/>
      <c r="J4035" s="76"/>
      <c r="K4035" s="76"/>
      <c r="L4035" s="76"/>
      <c r="M4035" s="76"/>
      <c r="N4035" s="76"/>
      <c r="O4035" s="76"/>
      <c r="P4035" s="76"/>
      <c r="Q4035" s="76"/>
      <c r="V4035" s="76"/>
      <c r="W4035" s="76"/>
    </row>
    <row r="4036" spans="1:23" x14ac:dyDescent="0.25">
      <c r="A4036" s="76"/>
      <c r="B4036" s="76"/>
      <c r="C4036" s="76"/>
      <c r="D4036" s="76"/>
      <c r="E4036" s="76"/>
      <c r="F4036" s="76"/>
      <c r="G4036" s="76"/>
      <c r="H4036" s="76"/>
      <c r="I4036" s="76"/>
      <c r="J4036" s="76"/>
      <c r="K4036" s="76"/>
      <c r="L4036" s="76"/>
      <c r="M4036" s="76"/>
      <c r="N4036" s="76"/>
      <c r="O4036" s="76"/>
      <c r="P4036" s="76"/>
      <c r="Q4036" s="76"/>
      <c r="V4036" s="76"/>
      <c r="W4036" s="76"/>
    </row>
    <row r="4037" spans="1:23" x14ac:dyDescent="0.25">
      <c r="A4037" s="76"/>
      <c r="B4037" s="76"/>
      <c r="C4037" s="76"/>
      <c r="D4037" s="76"/>
      <c r="E4037" s="76"/>
      <c r="F4037" s="76"/>
      <c r="G4037" s="76"/>
      <c r="H4037" s="76"/>
      <c r="I4037" s="76"/>
      <c r="J4037" s="76"/>
      <c r="K4037" s="76"/>
      <c r="L4037" s="76"/>
      <c r="M4037" s="76"/>
      <c r="N4037" s="76"/>
      <c r="O4037" s="76"/>
      <c r="P4037" s="76"/>
      <c r="Q4037" s="76"/>
      <c r="V4037" s="76"/>
      <c r="W4037" s="76"/>
    </row>
    <row r="4038" spans="1:23" x14ac:dyDescent="0.25">
      <c r="A4038" s="76"/>
      <c r="B4038" s="76"/>
      <c r="C4038" s="76"/>
      <c r="D4038" s="76"/>
      <c r="E4038" s="76"/>
      <c r="F4038" s="76"/>
      <c r="G4038" s="76"/>
      <c r="H4038" s="76"/>
      <c r="I4038" s="76"/>
      <c r="J4038" s="76"/>
      <c r="K4038" s="76"/>
      <c r="L4038" s="76"/>
      <c r="M4038" s="76"/>
      <c r="N4038" s="76"/>
      <c r="O4038" s="76"/>
      <c r="P4038" s="76"/>
      <c r="Q4038" s="76"/>
      <c r="V4038" s="76"/>
      <c r="W4038" s="76"/>
    </row>
    <row r="4039" spans="1:23" x14ac:dyDescent="0.25">
      <c r="A4039" s="76"/>
      <c r="B4039" s="76"/>
      <c r="C4039" s="76"/>
      <c r="D4039" s="76"/>
      <c r="E4039" s="76"/>
      <c r="F4039" s="76"/>
      <c r="G4039" s="76"/>
      <c r="H4039" s="76"/>
      <c r="I4039" s="76"/>
      <c r="J4039" s="76"/>
      <c r="K4039" s="76"/>
      <c r="L4039" s="76"/>
      <c r="M4039" s="76"/>
      <c r="N4039" s="76"/>
      <c r="O4039" s="76"/>
      <c r="P4039" s="76"/>
      <c r="Q4039" s="76"/>
      <c r="V4039" s="76"/>
      <c r="W4039" s="76"/>
    </row>
    <row r="4040" spans="1:23" x14ac:dyDescent="0.25">
      <c r="A4040" s="76"/>
      <c r="B4040" s="76"/>
      <c r="C4040" s="76"/>
      <c r="D4040" s="76"/>
      <c r="E4040" s="76"/>
      <c r="F4040" s="76"/>
      <c r="G4040" s="76"/>
      <c r="H4040" s="76"/>
      <c r="I4040" s="76"/>
      <c r="J4040" s="76"/>
      <c r="K4040" s="76"/>
      <c r="L4040" s="76"/>
      <c r="M4040" s="76"/>
      <c r="N4040" s="76"/>
      <c r="O4040" s="76"/>
      <c r="P4040" s="76"/>
      <c r="Q4040" s="76"/>
      <c r="V4040" s="76"/>
      <c r="W4040" s="76"/>
    </row>
    <row r="4041" spans="1:23" x14ac:dyDescent="0.25">
      <c r="A4041" s="76"/>
      <c r="B4041" s="76"/>
      <c r="C4041" s="76"/>
      <c r="D4041" s="76"/>
      <c r="E4041" s="76"/>
      <c r="F4041" s="76"/>
      <c r="G4041" s="76"/>
      <c r="H4041" s="76"/>
      <c r="I4041" s="76"/>
      <c r="J4041" s="76"/>
      <c r="K4041" s="76"/>
      <c r="L4041" s="76"/>
      <c r="M4041" s="76"/>
      <c r="N4041" s="76"/>
      <c r="O4041" s="76"/>
      <c r="P4041" s="76"/>
      <c r="Q4041" s="76"/>
      <c r="V4041" s="76"/>
      <c r="W4041" s="76"/>
    </row>
    <row r="4042" spans="1:23" x14ac:dyDescent="0.25">
      <c r="A4042" s="76"/>
      <c r="B4042" s="76"/>
      <c r="C4042" s="76"/>
      <c r="D4042" s="76"/>
      <c r="E4042" s="76"/>
      <c r="F4042" s="76"/>
      <c r="G4042" s="76"/>
      <c r="H4042" s="76"/>
      <c r="I4042" s="76"/>
      <c r="J4042" s="76"/>
      <c r="K4042" s="76"/>
      <c r="L4042" s="76"/>
      <c r="M4042" s="76"/>
      <c r="N4042" s="76"/>
      <c r="O4042" s="76"/>
      <c r="P4042" s="76"/>
      <c r="Q4042" s="76"/>
      <c r="V4042" s="76"/>
      <c r="W4042" s="76"/>
    </row>
    <row r="4043" spans="1:23" x14ac:dyDescent="0.25">
      <c r="A4043" s="76"/>
      <c r="B4043" s="76"/>
      <c r="C4043" s="76"/>
      <c r="D4043" s="76"/>
      <c r="E4043" s="76"/>
      <c r="F4043" s="76"/>
      <c r="G4043" s="76"/>
      <c r="H4043" s="76"/>
      <c r="I4043" s="76"/>
      <c r="J4043" s="76"/>
      <c r="K4043" s="76"/>
      <c r="L4043" s="76"/>
      <c r="M4043" s="76"/>
      <c r="N4043" s="76"/>
      <c r="O4043" s="76"/>
      <c r="P4043" s="76"/>
      <c r="Q4043" s="76"/>
      <c r="V4043" s="76"/>
      <c r="W4043" s="76"/>
    </row>
    <row r="4044" spans="1:23" x14ac:dyDescent="0.25">
      <c r="A4044" s="76"/>
      <c r="B4044" s="76"/>
      <c r="C4044" s="76"/>
      <c r="D4044" s="76"/>
      <c r="E4044" s="76"/>
      <c r="F4044" s="76"/>
      <c r="G4044" s="76"/>
      <c r="H4044" s="76"/>
      <c r="I4044" s="76"/>
      <c r="J4044" s="76"/>
      <c r="K4044" s="76"/>
      <c r="L4044" s="76"/>
      <c r="M4044" s="76"/>
      <c r="N4044" s="76"/>
      <c r="O4044" s="76"/>
      <c r="P4044" s="76"/>
      <c r="Q4044" s="76"/>
      <c r="V4044" s="76"/>
      <c r="W4044" s="76"/>
    </row>
    <row r="4045" spans="1:23" x14ac:dyDescent="0.25">
      <c r="A4045" s="76"/>
      <c r="B4045" s="76"/>
      <c r="C4045" s="76"/>
      <c r="D4045" s="76"/>
      <c r="E4045" s="76"/>
      <c r="F4045" s="76"/>
      <c r="G4045" s="76"/>
      <c r="H4045" s="76"/>
      <c r="I4045" s="76"/>
      <c r="J4045" s="76"/>
      <c r="K4045" s="76"/>
      <c r="L4045" s="76"/>
      <c r="M4045" s="76"/>
      <c r="N4045" s="76"/>
      <c r="O4045" s="76"/>
      <c r="P4045" s="76"/>
      <c r="Q4045" s="76"/>
      <c r="V4045" s="76"/>
      <c r="W4045" s="76"/>
    </row>
    <row r="4046" spans="1:23" x14ac:dyDescent="0.25">
      <c r="A4046" s="76"/>
      <c r="B4046" s="76"/>
      <c r="C4046" s="76"/>
      <c r="D4046" s="76"/>
      <c r="E4046" s="76"/>
      <c r="F4046" s="76"/>
      <c r="G4046" s="76"/>
      <c r="H4046" s="76"/>
      <c r="I4046" s="76"/>
      <c r="J4046" s="76"/>
      <c r="K4046" s="76"/>
      <c r="L4046" s="76"/>
      <c r="M4046" s="76"/>
      <c r="N4046" s="76"/>
      <c r="O4046" s="76"/>
      <c r="P4046" s="76"/>
      <c r="Q4046" s="76"/>
      <c r="V4046" s="76"/>
      <c r="W4046" s="76"/>
    </row>
    <row r="4047" spans="1:23" x14ac:dyDescent="0.25">
      <c r="A4047" s="76"/>
      <c r="B4047" s="76"/>
      <c r="C4047" s="76"/>
      <c r="D4047" s="76"/>
      <c r="E4047" s="76"/>
      <c r="F4047" s="76"/>
      <c r="G4047" s="76"/>
      <c r="H4047" s="76"/>
      <c r="I4047" s="76"/>
      <c r="J4047" s="76"/>
      <c r="K4047" s="76"/>
      <c r="L4047" s="76"/>
      <c r="M4047" s="76"/>
      <c r="N4047" s="76"/>
      <c r="O4047" s="76"/>
      <c r="P4047" s="76"/>
      <c r="Q4047" s="76"/>
      <c r="V4047" s="76"/>
      <c r="W4047" s="76"/>
    </row>
    <row r="4048" spans="1:23" x14ac:dyDescent="0.25">
      <c r="A4048" s="76"/>
      <c r="B4048" s="76"/>
      <c r="C4048" s="76"/>
      <c r="D4048" s="76"/>
      <c r="E4048" s="76"/>
      <c r="F4048" s="76"/>
      <c r="G4048" s="76"/>
      <c r="H4048" s="76"/>
      <c r="I4048" s="76"/>
      <c r="J4048" s="76"/>
      <c r="K4048" s="76"/>
      <c r="L4048" s="76"/>
      <c r="M4048" s="76"/>
      <c r="N4048" s="76"/>
      <c r="O4048" s="76"/>
      <c r="P4048" s="76"/>
      <c r="Q4048" s="76"/>
      <c r="V4048" s="76"/>
      <c r="W4048" s="76"/>
    </row>
    <row r="4049" spans="1:23" x14ac:dyDescent="0.25">
      <c r="A4049" s="76"/>
      <c r="B4049" s="76"/>
      <c r="C4049" s="76"/>
      <c r="D4049" s="76"/>
      <c r="E4049" s="76"/>
      <c r="F4049" s="76"/>
      <c r="G4049" s="76"/>
      <c r="H4049" s="76"/>
      <c r="I4049" s="76"/>
      <c r="J4049" s="76"/>
      <c r="K4049" s="76"/>
      <c r="L4049" s="76"/>
      <c r="M4049" s="76"/>
      <c r="N4049" s="76"/>
      <c r="O4049" s="76"/>
      <c r="P4049" s="76"/>
      <c r="Q4049" s="76"/>
      <c r="V4049" s="76"/>
      <c r="W4049" s="76"/>
    </row>
    <row r="4050" spans="1:23" x14ac:dyDescent="0.25">
      <c r="A4050" s="76"/>
      <c r="B4050" s="76"/>
      <c r="C4050" s="76"/>
      <c r="D4050" s="76"/>
      <c r="E4050" s="76"/>
      <c r="F4050" s="76"/>
      <c r="G4050" s="76"/>
      <c r="H4050" s="76"/>
      <c r="I4050" s="76"/>
      <c r="J4050" s="76"/>
      <c r="K4050" s="76"/>
      <c r="L4050" s="76"/>
      <c r="M4050" s="76"/>
      <c r="N4050" s="76"/>
      <c r="O4050" s="76"/>
      <c r="P4050" s="76"/>
      <c r="Q4050" s="76"/>
      <c r="V4050" s="76"/>
      <c r="W4050" s="76"/>
    </row>
    <row r="4051" spans="1:23" x14ac:dyDescent="0.25">
      <c r="A4051" s="76"/>
      <c r="B4051" s="76"/>
      <c r="C4051" s="76"/>
      <c r="D4051" s="76"/>
      <c r="E4051" s="76"/>
      <c r="F4051" s="76"/>
      <c r="G4051" s="76"/>
      <c r="H4051" s="76"/>
      <c r="I4051" s="76"/>
      <c r="J4051" s="76"/>
      <c r="K4051" s="76"/>
      <c r="L4051" s="76"/>
      <c r="M4051" s="76"/>
      <c r="N4051" s="76"/>
      <c r="O4051" s="76"/>
      <c r="P4051" s="76"/>
      <c r="Q4051" s="76"/>
      <c r="V4051" s="76"/>
      <c r="W4051" s="76"/>
    </row>
    <row r="4052" spans="1:23" x14ac:dyDescent="0.25">
      <c r="A4052" s="76"/>
      <c r="B4052" s="76"/>
      <c r="C4052" s="76"/>
      <c r="D4052" s="76"/>
      <c r="E4052" s="76"/>
      <c r="F4052" s="76"/>
      <c r="G4052" s="76"/>
      <c r="H4052" s="76"/>
      <c r="I4052" s="76"/>
      <c r="J4052" s="76"/>
      <c r="K4052" s="76"/>
      <c r="L4052" s="76"/>
      <c r="M4052" s="76"/>
      <c r="N4052" s="76"/>
      <c r="O4052" s="76"/>
      <c r="P4052" s="76"/>
      <c r="Q4052" s="76"/>
      <c r="V4052" s="76"/>
      <c r="W4052" s="76"/>
    </row>
    <row r="4053" spans="1:23" x14ac:dyDescent="0.25">
      <c r="A4053" s="76"/>
      <c r="B4053" s="76"/>
      <c r="C4053" s="76"/>
      <c r="D4053" s="76"/>
      <c r="E4053" s="76"/>
      <c r="F4053" s="76"/>
      <c r="G4053" s="76"/>
      <c r="H4053" s="76"/>
      <c r="I4053" s="76"/>
      <c r="J4053" s="76"/>
      <c r="K4053" s="76"/>
      <c r="L4053" s="76"/>
      <c r="M4053" s="76"/>
      <c r="N4053" s="76"/>
      <c r="O4053" s="76"/>
      <c r="P4053" s="76"/>
      <c r="Q4053" s="76"/>
      <c r="V4053" s="76"/>
      <c r="W4053" s="76"/>
    </row>
    <row r="4054" spans="1:23" x14ac:dyDescent="0.25">
      <c r="A4054" s="76"/>
      <c r="B4054" s="76"/>
      <c r="C4054" s="76"/>
      <c r="D4054" s="76"/>
      <c r="E4054" s="76"/>
      <c r="F4054" s="76"/>
      <c r="G4054" s="76"/>
      <c r="H4054" s="76"/>
      <c r="I4054" s="76"/>
      <c r="J4054" s="76"/>
      <c r="K4054" s="76"/>
      <c r="L4054" s="76"/>
      <c r="M4054" s="76"/>
      <c r="N4054" s="76"/>
      <c r="O4054" s="76"/>
      <c r="P4054" s="76"/>
      <c r="Q4054" s="76"/>
      <c r="V4054" s="76"/>
      <c r="W4054" s="76"/>
    </row>
    <row r="4055" spans="1:23" x14ac:dyDescent="0.25">
      <c r="A4055" s="76"/>
      <c r="B4055" s="76"/>
      <c r="C4055" s="76"/>
      <c r="D4055" s="76"/>
      <c r="E4055" s="76"/>
      <c r="F4055" s="76"/>
      <c r="G4055" s="76"/>
      <c r="H4055" s="76"/>
      <c r="I4055" s="76"/>
      <c r="J4055" s="76"/>
      <c r="K4055" s="76"/>
      <c r="L4055" s="76"/>
      <c r="M4055" s="76"/>
      <c r="N4055" s="76"/>
      <c r="O4055" s="76"/>
      <c r="P4055" s="76"/>
      <c r="Q4055" s="76"/>
      <c r="V4055" s="76"/>
      <c r="W4055" s="76"/>
    </row>
    <row r="4056" spans="1:23" x14ac:dyDescent="0.25">
      <c r="A4056" s="76"/>
      <c r="B4056" s="76"/>
      <c r="C4056" s="76"/>
      <c r="D4056" s="76"/>
      <c r="E4056" s="76"/>
      <c r="F4056" s="76"/>
      <c r="G4056" s="76"/>
      <c r="H4056" s="76"/>
      <c r="I4056" s="76"/>
      <c r="J4056" s="76"/>
      <c r="K4056" s="76"/>
      <c r="L4056" s="76"/>
      <c r="M4056" s="76"/>
      <c r="N4056" s="76"/>
      <c r="O4056" s="76"/>
      <c r="P4056" s="76"/>
      <c r="Q4056" s="76"/>
      <c r="V4056" s="76"/>
      <c r="W4056" s="76"/>
    </row>
    <row r="4057" spans="1:23" x14ac:dyDescent="0.25">
      <c r="A4057" s="76"/>
      <c r="B4057" s="76"/>
      <c r="C4057" s="76"/>
      <c r="D4057" s="76"/>
      <c r="E4057" s="76"/>
      <c r="F4057" s="76"/>
      <c r="G4057" s="76"/>
      <c r="H4057" s="76"/>
      <c r="I4057" s="76"/>
      <c r="J4057" s="76"/>
      <c r="K4057" s="76"/>
      <c r="L4057" s="76"/>
      <c r="M4057" s="76"/>
      <c r="N4057" s="76"/>
      <c r="O4057" s="76"/>
      <c r="P4057" s="76"/>
      <c r="Q4057" s="76"/>
      <c r="V4057" s="76"/>
      <c r="W4057" s="76"/>
    </row>
    <row r="4058" spans="1:23" x14ac:dyDescent="0.25">
      <c r="A4058" s="76"/>
      <c r="B4058" s="76"/>
      <c r="C4058" s="76"/>
      <c r="D4058" s="76"/>
      <c r="E4058" s="76"/>
      <c r="F4058" s="76"/>
      <c r="G4058" s="76"/>
      <c r="H4058" s="76"/>
      <c r="I4058" s="76"/>
      <c r="J4058" s="76"/>
      <c r="K4058" s="76"/>
      <c r="L4058" s="76"/>
      <c r="M4058" s="76"/>
      <c r="N4058" s="76"/>
      <c r="O4058" s="76"/>
      <c r="P4058" s="76"/>
      <c r="Q4058" s="76"/>
      <c r="V4058" s="76"/>
      <c r="W4058" s="76"/>
    </row>
    <row r="4059" spans="1:23" x14ac:dyDescent="0.25">
      <c r="A4059" s="76"/>
      <c r="B4059" s="76"/>
      <c r="C4059" s="76"/>
      <c r="D4059" s="76"/>
      <c r="E4059" s="76"/>
      <c r="F4059" s="76"/>
      <c r="G4059" s="76"/>
      <c r="H4059" s="76"/>
      <c r="I4059" s="76"/>
      <c r="J4059" s="76"/>
      <c r="K4059" s="76"/>
      <c r="L4059" s="76"/>
      <c r="M4059" s="76"/>
      <c r="N4059" s="76"/>
      <c r="O4059" s="76"/>
      <c r="P4059" s="76"/>
      <c r="Q4059" s="76"/>
      <c r="V4059" s="76"/>
      <c r="W4059" s="76"/>
    </row>
    <row r="4060" spans="1:23" x14ac:dyDescent="0.25">
      <c r="A4060" s="76"/>
      <c r="B4060" s="76"/>
      <c r="C4060" s="76"/>
      <c r="D4060" s="76"/>
      <c r="E4060" s="76"/>
      <c r="F4060" s="76"/>
      <c r="G4060" s="76"/>
      <c r="H4060" s="76"/>
      <c r="I4060" s="76"/>
      <c r="J4060" s="76"/>
      <c r="K4060" s="76"/>
      <c r="L4060" s="76"/>
      <c r="M4060" s="76"/>
      <c r="N4060" s="76"/>
      <c r="O4060" s="76"/>
      <c r="P4060" s="76"/>
      <c r="Q4060" s="76"/>
      <c r="V4060" s="76"/>
      <c r="W4060" s="76"/>
    </row>
    <row r="4061" spans="1:23" x14ac:dyDescent="0.25">
      <c r="A4061" s="76"/>
      <c r="B4061" s="76"/>
      <c r="C4061" s="76"/>
      <c r="D4061" s="76"/>
      <c r="E4061" s="76"/>
      <c r="F4061" s="76"/>
      <c r="G4061" s="76"/>
      <c r="H4061" s="76"/>
      <c r="I4061" s="76"/>
      <c r="J4061" s="76"/>
      <c r="K4061" s="76"/>
      <c r="L4061" s="76"/>
      <c r="M4061" s="76"/>
      <c r="N4061" s="76"/>
      <c r="O4061" s="76"/>
      <c r="P4061" s="76"/>
      <c r="Q4061" s="76"/>
      <c r="V4061" s="76"/>
      <c r="W4061" s="76"/>
    </row>
    <row r="4062" spans="1:23" x14ac:dyDescent="0.25">
      <c r="A4062" s="76"/>
      <c r="B4062" s="76"/>
      <c r="C4062" s="76"/>
      <c r="D4062" s="76"/>
      <c r="E4062" s="76"/>
      <c r="F4062" s="76"/>
      <c r="G4062" s="76"/>
      <c r="H4062" s="76"/>
      <c r="I4062" s="76"/>
      <c r="J4062" s="76"/>
      <c r="K4062" s="76"/>
      <c r="L4062" s="76"/>
      <c r="M4062" s="76"/>
      <c r="N4062" s="76"/>
      <c r="O4062" s="76"/>
      <c r="P4062" s="76"/>
      <c r="Q4062" s="76"/>
      <c r="V4062" s="76"/>
      <c r="W4062" s="76"/>
    </row>
    <row r="4063" spans="1:23" x14ac:dyDescent="0.25">
      <c r="A4063" s="76"/>
      <c r="B4063" s="76"/>
      <c r="C4063" s="76"/>
      <c r="D4063" s="76"/>
      <c r="E4063" s="76"/>
      <c r="F4063" s="76"/>
      <c r="G4063" s="76"/>
      <c r="H4063" s="76"/>
      <c r="I4063" s="76"/>
      <c r="J4063" s="76"/>
      <c r="K4063" s="76"/>
      <c r="L4063" s="76"/>
      <c r="M4063" s="76"/>
      <c r="N4063" s="76"/>
      <c r="O4063" s="76"/>
      <c r="P4063" s="76"/>
      <c r="Q4063" s="76"/>
      <c r="V4063" s="76"/>
      <c r="W4063" s="76"/>
    </row>
    <row r="4064" spans="1:23" x14ac:dyDescent="0.25">
      <c r="A4064" s="76"/>
      <c r="B4064" s="76"/>
      <c r="C4064" s="76"/>
      <c r="D4064" s="76"/>
      <c r="E4064" s="76"/>
      <c r="F4064" s="76"/>
      <c r="G4064" s="76"/>
      <c r="H4064" s="76"/>
      <c r="I4064" s="76"/>
      <c r="J4064" s="76"/>
      <c r="K4064" s="76"/>
      <c r="L4064" s="76"/>
      <c r="M4064" s="76"/>
      <c r="N4064" s="76"/>
      <c r="O4064" s="76"/>
      <c r="P4064" s="76"/>
      <c r="Q4064" s="76"/>
      <c r="V4064" s="76"/>
      <c r="W4064" s="76"/>
    </row>
    <row r="4065" spans="1:23" x14ac:dyDescent="0.25">
      <c r="A4065" s="76"/>
      <c r="B4065" s="76"/>
      <c r="C4065" s="76"/>
      <c r="D4065" s="76"/>
      <c r="E4065" s="76"/>
      <c r="F4065" s="76"/>
      <c r="G4065" s="76"/>
      <c r="H4065" s="76"/>
      <c r="I4065" s="76"/>
      <c r="J4065" s="76"/>
      <c r="K4065" s="76"/>
      <c r="L4065" s="76"/>
      <c r="M4065" s="76"/>
      <c r="N4065" s="76"/>
      <c r="O4065" s="76"/>
      <c r="P4065" s="76"/>
      <c r="Q4065" s="76"/>
      <c r="V4065" s="76"/>
      <c r="W4065" s="76"/>
    </row>
    <row r="4066" spans="1:23" x14ac:dyDescent="0.25">
      <c r="A4066" s="76"/>
      <c r="B4066" s="76"/>
      <c r="C4066" s="76"/>
      <c r="D4066" s="76"/>
      <c r="E4066" s="76"/>
      <c r="F4066" s="76"/>
      <c r="G4066" s="76"/>
      <c r="H4066" s="76"/>
      <c r="I4066" s="76"/>
      <c r="J4066" s="76"/>
      <c r="K4066" s="76"/>
      <c r="L4066" s="76"/>
      <c r="M4066" s="76"/>
      <c r="N4066" s="76"/>
      <c r="O4066" s="76"/>
      <c r="P4066" s="76"/>
      <c r="Q4066" s="76"/>
      <c r="V4066" s="76"/>
      <c r="W4066" s="76"/>
    </row>
    <row r="4067" spans="1:23" x14ac:dyDescent="0.25">
      <c r="A4067" s="76"/>
      <c r="B4067" s="76"/>
      <c r="C4067" s="76"/>
      <c r="D4067" s="76"/>
      <c r="E4067" s="76"/>
      <c r="F4067" s="76"/>
      <c r="G4067" s="76"/>
      <c r="H4067" s="76"/>
      <c r="I4067" s="76"/>
      <c r="J4067" s="76"/>
      <c r="K4067" s="76"/>
      <c r="L4067" s="76"/>
      <c r="M4067" s="76"/>
      <c r="N4067" s="76"/>
      <c r="O4067" s="76"/>
      <c r="P4067" s="76"/>
      <c r="Q4067" s="76"/>
      <c r="V4067" s="76"/>
      <c r="W4067" s="76"/>
    </row>
    <row r="4068" spans="1:23" x14ac:dyDescent="0.25">
      <c r="A4068" s="76"/>
      <c r="B4068" s="76"/>
      <c r="C4068" s="76"/>
      <c r="D4068" s="76"/>
      <c r="E4068" s="76"/>
      <c r="F4068" s="76"/>
      <c r="G4068" s="76"/>
      <c r="H4068" s="76"/>
      <c r="I4068" s="76"/>
      <c r="J4068" s="76"/>
      <c r="K4068" s="76"/>
      <c r="L4068" s="76"/>
      <c r="M4068" s="76"/>
      <c r="N4068" s="76"/>
      <c r="O4068" s="76"/>
      <c r="P4068" s="76"/>
      <c r="Q4068" s="76"/>
      <c r="V4068" s="76"/>
      <c r="W4068" s="76"/>
    </row>
    <row r="4069" spans="1:23" x14ac:dyDescent="0.25">
      <c r="A4069" s="76"/>
      <c r="B4069" s="76"/>
      <c r="C4069" s="76"/>
      <c r="D4069" s="76"/>
      <c r="E4069" s="76"/>
      <c r="F4069" s="76"/>
      <c r="G4069" s="76"/>
      <c r="H4069" s="76"/>
      <c r="I4069" s="76"/>
      <c r="J4069" s="76"/>
      <c r="K4069" s="76"/>
      <c r="L4069" s="76"/>
      <c r="M4069" s="76"/>
      <c r="N4069" s="76"/>
      <c r="O4069" s="76"/>
      <c r="P4069" s="76"/>
      <c r="Q4069" s="76"/>
      <c r="V4069" s="76"/>
      <c r="W4069" s="76"/>
    </row>
    <row r="4070" spans="1:23" x14ac:dyDescent="0.25">
      <c r="A4070" s="76"/>
      <c r="B4070" s="76"/>
      <c r="C4070" s="76"/>
      <c r="D4070" s="76"/>
      <c r="E4070" s="76"/>
      <c r="F4070" s="76"/>
      <c r="G4070" s="76"/>
      <c r="H4070" s="76"/>
      <c r="I4070" s="76"/>
      <c r="J4070" s="76"/>
      <c r="K4070" s="76"/>
      <c r="L4070" s="76"/>
      <c r="M4070" s="76"/>
      <c r="N4070" s="76"/>
      <c r="O4070" s="76"/>
      <c r="P4070" s="76"/>
      <c r="Q4070" s="76"/>
      <c r="V4070" s="76"/>
      <c r="W4070" s="76"/>
    </row>
    <row r="4071" spans="1:23" x14ac:dyDescent="0.25">
      <c r="A4071" s="76"/>
      <c r="B4071" s="76"/>
      <c r="C4071" s="76"/>
      <c r="D4071" s="76"/>
      <c r="E4071" s="76"/>
      <c r="F4071" s="76"/>
      <c r="G4071" s="76"/>
      <c r="H4071" s="76"/>
      <c r="I4071" s="76"/>
      <c r="J4071" s="76"/>
      <c r="K4071" s="76"/>
      <c r="L4071" s="76"/>
      <c r="M4071" s="76"/>
      <c r="N4071" s="76"/>
      <c r="O4071" s="76"/>
      <c r="P4071" s="76"/>
      <c r="Q4071" s="76"/>
      <c r="V4071" s="76"/>
      <c r="W4071" s="76"/>
    </row>
    <row r="4072" spans="1:23" x14ac:dyDescent="0.25">
      <c r="A4072" s="76"/>
      <c r="B4072" s="76"/>
      <c r="C4072" s="76"/>
      <c r="D4072" s="76"/>
      <c r="E4072" s="76"/>
      <c r="F4072" s="76"/>
      <c r="G4072" s="76"/>
      <c r="H4072" s="76"/>
      <c r="I4072" s="76"/>
      <c r="J4072" s="76"/>
      <c r="K4072" s="76"/>
      <c r="L4072" s="76"/>
      <c r="M4072" s="76"/>
      <c r="N4072" s="76"/>
      <c r="O4072" s="76"/>
      <c r="P4072" s="76"/>
      <c r="Q4072" s="76"/>
      <c r="V4072" s="76"/>
      <c r="W4072" s="76"/>
    </row>
    <row r="4073" spans="1:23" x14ac:dyDescent="0.25">
      <c r="A4073" s="76"/>
      <c r="B4073" s="76"/>
      <c r="C4073" s="76"/>
      <c r="D4073" s="76"/>
      <c r="E4073" s="76"/>
      <c r="F4073" s="76"/>
      <c r="G4073" s="76"/>
      <c r="H4073" s="76"/>
      <c r="I4073" s="76"/>
      <c r="J4073" s="76"/>
      <c r="K4073" s="76"/>
      <c r="L4073" s="76"/>
      <c r="M4073" s="76"/>
      <c r="N4073" s="76"/>
      <c r="O4073" s="76"/>
      <c r="P4073" s="76"/>
      <c r="Q4073" s="76"/>
      <c r="V4073" s="76"/>
      <c r="W4073" s="76"/>
    </row>
    <row r="4074" spans="1:23" x14ac:dyDescent="0.25">
      <c r="A4074" s="76"/>
      <c r="B4074" s="76"/>
      <c r="C4074" s="76"/>
      <c r="D4074" s="76"/>
      <c r="E4074" s="76"/>
      <c r="F4074" s="76"/>
      <c r="G4074" s="76"/>
      <c r="H4074" s="76"/>
      <c r="I4074" s="76"/>
      <c r="J4074" s="76"/>
      <c r="K4074" s="76"/>
      <c r="L4074" s="76"/>
      <c r="M4074" s="76"/>
      <c r="N4074" s="76"/>
      <c r="O4074" s="76"/>
      <c r="P4074" s="76"/>
      <c r="Q4074" s="76"/>
      <c r="V4074" s="76"/>
      <c r="W4074" s="76"/>
    </row>
    <row r="4075" spans="1:23" x14ac:dyDescent="0.25">
      <c r="A4075" s="76"/>
      <c r="B4075" s="76"/>
      <c r="C4075" s="76"/>
      <c r="D4075" s="76"/>
      <c r="E4075" s="76"/>
      <c r="F4075" s="76"/>
      <c r="G4075" s="76"/>
      <c r="H4075" s="76"/>
      <c r="I4075" s="76"/>
      <c r="J4075" s="76"/>
      <c r="K4075" s="76"/>
      <c r="L4075" s="76"/>
      <c r="M4075" s="76"/>
      <c r="N4075" s="76"/>
      <c r="O4075" s="76"/>
      <c r="P4075" s="76"/>
      <c r="Q4075" s="76"/>
      <c r="V4075" s="76"/>
      <c r="W4075" s="76"/>
    </row>
    <row r="4076" spans="1:23" x14ac:dyDescent="0.25">
      <c r="A4076" s="76"/>
      <c r="B4076" s="76"/>
      <c r="C4076" s="76"/>
      <c r="D4076" s="76"/>
      <c r="E4076" s="76"/>
      <c r="F4076" s="76"/>
      <c r="G4076" s="76"/>
      <c r="H4076" s="76"/>
      <c r="I4076" s="76"/>
      <c r="J4076" s="76"/>
      <c r="K4076" s="76"/>
      <c r="L4076" s="76"/>
      <c r="M4076" s="76"/>
      <c r="N4076" s="76"/>
      <c r="O4076" s="76"/>
      <c r="P4076" s="76"/>
      <c r="Q4076" s="76"/>
      <c r="V4076" s="76"/>
      <c r="W4076" s="76"/>
    </row>
    <row r="4077" spans="1:23" x14ac:dyDescent="0.25">
      <c r="A4077" s="76"/>
      <c r="B4077" s="76"/>
      <c r="C4077" s="76"/>
      <c r="D4077" s="76"/>
      <c r="E4077" s="76"/>
      <c r="F4077" s="76"/>
      <c r="G4077" s="76"/>
      <c r="H4077" s="76"/>
      <c r="I4077" s="76"/>
      <c r="J4077" s="76"/>
      <c r="K4077" s="76"/>
      <c r="L4077" s="76"/>
      <c r="M4077" s="76"/>
      <c r="N4077" s="76"/>
      <c r="O4077" s="76"/>
      <c r="P4077" s="76"/>
      <c r="Q4077" s="76"/>
      <c r="V4077" s="76"/>
      <c r="W4077" s="76"/>
    </row>
    <row r="4078" spans="1:23" x14ac:dyDescent="0.25">
      <c r="A4078" s="76"/>
      <c r="B4078" s="76"/>
      <c r="C4078" s="76"/>
      <c r="D4078" s="76"/>
      <c r="E4078" s="76"/>
      <c r="F4078" s="76"/>
      <c r="G4078" s="76"/>
      <c r="H4078" s="76"/>
      <c r="I4078" s="76"/>
      <c r="J4078" s="76"/>
      <c r="K4078" s="76"/>
      <c r="L4078" s="76"/>
      <c r="M4078" s="76"/>
      <c r="N4078" s="76"/>
      <c r="O4078" s="76"/>
      <c r="P4078" s="76"/>
      <c r="Q4078" s="76"/>
      <c r="V4078" s="76"/>
      <c r="W4078" s="76"/>
    </row>
    <row r="4079" spans="1:23" x14ac:dyDescent="0.25">
      <c r="A4079" s="76"/>
      <c r="B4079" s="76"/>
      <c r="C4079" s="76"/>
      <c r="D4079" s="76"/>
      <c r="E4079" s="76"/>
      <c r="F4079" s="76"/>
      <c r="G4079" s="76"/>
      <c r="H4079" s="76"/>
      <c r="I4079" s="76"/>
      <c r="J4079" s="76"/>
      <c r="K4079" s="76"/>
      <c r="L4079" s="76"/>
      <c r="M4079" s="76"/>
      <c r="N4079" s="76"/>
      <c r="O4079" s="76"/>
      <c r="P4079" s="76"/>
      <c r="Q4079" s="76"/>
      <c r="V4079" s="76"/>
      <c r="W4079" s="76"/>
    </row>
    <row r="4080" spans="1:23" x14ac:dyDescent="0.25">
      <c r="A4080" s="76"/>
      <c r="B4080" s="76"/>
      <c r="C4080" s="76"/>
      <c r="D4080" s="76"/>
      <c r="E4080" s="76"/>
      <c r="F4080" s="76"/>
      <c r="G4080" s="76"/>
      <c r="H4080" s="76"/>
      <c r="I4080" s="76"/>
      <c r="J4080" s="76"/>
      <c r="K4080" s="76"/>
      <c r="L4080" s="76"/>
      <c r="M4080" s="76"/>
      <c r="N4080" s="76"/>
      <c r="O4080" s="76"/>
      <c r="P4080" s="76"/>
      <c r="Q4080" s="76"/>
      <c r="V4080" s="76"/>
      <c r="W4080" s="76"/>
    </row>
    <row r="4081" spans="1:23" x14ac:dyDescent="0.25">
      <c r="A4081" s="76"/>
      <c r="B4081" s="76"/>
      <c r="C4081" s="76"/>
      <c r="D4081" s="76"/>
      <c r="E4081" s="76"/>
      <c r="F4081" s="76"/>
      <c r="G4081" s="76"/>
      <c r="H4081" s="76"/>
      <c r="I4081" s="76"/>
      <c r="J4081" s="76"/>
      <c r="K4081" s="76"/>
      <c r="L4081" s="76"/>
      <c r="M4081" s="76"/>
      <c r="N4081" s="76"/>
      <c r="O4081" s="76"/>
      <c r="P4081" s="76"/>
      <c r="Q4081" s="76"/>
      <c r="V4081" s="76"/>
      <c r="W4081" s="76"/>
    </row>
    <row r="4082" spans="1:23" x14ac:dyDescent="0.25">
      <c r="A4082" s="76"/>
      <c r="B4082" s="76"/>
      <c r="C4082" s="76"/>
      <c r="D4082" s="76"/>
      <c r="E4082" s="76"/>
      <c r="F4082" s="76"/>
      <c r="G4082" s="76"/>
      <c r="H4082" s="76"/>
      <c r="I4082" s="76"/>
      <c r="J4082" s="76"/>
      <c r="K4082" s="76"/>
      <c r="L4082" s="76"/>
      <c r="M4082" s="76"/>
      <c r="N4082" s="76"/>
      <c r="O4082" s="76"/>
      <c r="P4082" s="76"/>
      <c r="Q4082" s="76"/>
      <c r="V4082" s="76"/>
      <c r="W4082" s="76"/>
    </row>
    <row r="4083" spans="1:23" x14ac:dyDescent="0.25">
      <c r="A4083" s="76"/>
      <c r="B4083" s="76"/>
      <c r="C4083" s="76"/>
      <c r="D4083" s="76"/>
      <c r="E4083" s="76"/>
      <c r="F4083" s="76"/>
      <c r="G4083" s="76"/>
      <c r="H4083" s="76"/>
      <c r="I4083" s="76"/>
      <c r="J4083" s="76"/>
      <c r="K4083" s="76"/>
      <c r="L4083" s="76"/>
      <c r="M4083" s="76"/>
      <c r="N4083" s="76"/>
      <c r="O4083" s="76"/>
      <c r="P4083" s="76"/>
      <c r="Q4083" s="76"/>
      <c r="V4083" s="76"/>
      <c r="W4083" s="76"/>
    </row>
    <row r="4084" spans="1:23" x14ac:dyDescent="0.25">
      <c r="A4084" s="76"/>
      <c r="B4084" s="76"/>
      <c r="C4084" s="76"/>
      <c r="D4084" s="76"/>
      <c r="E4084" s="76"/>
      <c r="F4084" s="76"/>
      <c r="G4084" s="76"/>
      <c r="H4084" s="76"/>
      <c r="I4084" s="76"/>
      <c r="J4084" s="76"/>
      <c r="K4084" s="76"/>
      <c r="L4084" s="76"/>
      <c r="M4084" s="76"/>
      <c r="N4084" s="76"/>
      <c r="O4084" s="76"/>
      <c r="P4084" s="76"/>
      <c r="Q4084" s="76"/>
      <c r="V4084" s="76"/>
      <c r="W4084" s="76"/>
    </row>
    <row r="4085" spans="1:23" x14ac:dyDescent="0.25">
      <c r="A4085" s="76"/>
      <c r="B4085" s="76"/>
      <c r="C4085" s="76"/>
      <c r="D4085" s="76"/>
      <c r="E4085" s="76"/>
      <c r="F4085" s="76"/>
      <c r="G4085" s="76"/>
      <c r="H4085" s="76"/>
      <c r="I4085" s="76"/>
      <c r="J4085" s="76"/>
      <c r="K4085" s="76"/>
      <c r="L4085" s="76"/>
      <c r="M4085" s="76"/>
      <c r="N4085" s="76"/>
      <c r="O4085" s="76"/>
      <c r="P4085" s="76"/>
      <c r="Q4085" s="76"/>
      <c r="V4085" s="76"/>
      <c r="W4085" s="76"/>
    </row>
    <row r="4086" spans="1:23" x14ac:dyDescent="0.25">
      <c r="A4086" s="76"/>
      <c r="B4086" s="76"/>
      <c r="C4086" s="76"/>
      <c r="D4086" s="76"/>
      <c r="E4086" s="76"/>
      <c r="F4086" s="76"/>
      <c r="G4086" s="76"/>
      <c r="H4086" s="76"/>
      <c r="I4086" s="76"/>
      <c r="J4086" s="76"/>
      <c r="K4086" s="76"/>
      <c r="L4086" s="76"/>
      <c r="M4086" s="76"/>
      <c r="N4086" s="76"/>
      <c r="O4086" s="76"/>
      <c r="P4086" s="76"/>
      <c r="Q4086" s="76"/>
      <c r="V4086" s="76"/>
      <c r="W4086" s="76"/>
    </row>
    <row r="4087" spans="1:23" x14ac:dyDescent="0.25">
      <c r="A4087" s="76"/>
      <c r="B4087" s="76"/>
      <c r="C4087" s="76"/>
      <c r="D4087" s="76"/>
      <c r="E4087" s="76"/>
      <c r="F4087" s="76"/>
      <c r="G4087" s="76"/>
      <c r="H4087" s="76"/>
      <c r="I4087" s="76"/>
      <c r="J4087" s="76"/>
      <c r="K4087" s="76"/>
      <c r="L4087" s="76"/>
      <c r="M4087" s="76"/>
      <c r="N4087" s="76"/>
      <c r="O4087" s="76"/>
      <c r="P4087" s="76"/>
      <c r="Q4087" s="76"/>
      <c r="V4087" s="76"/>
      <c r="W4087" s="76"/>
    </row>
    <row r="4088" spans="1:23" x14ac:dyDescent="0.25">
      <c r="A4088" s="76"/>
      <c r="B4088" s="76"/>
      <c r="C4088" s="76"/>
      <c r="D4088" s="76"/>
      <c r="E4088" s="76"/>
      <c r="F4088" s="76"/>
      <c r="G4088" s="76"/>
      <c r="H4088" s="76"/>
      <c r="I4088" s="76"/>
      <c r="J4088" s="76"/>
      <c r="K4088" s="76"/>
      <c r="L4088" s="76"/>
      <c r="M4088" s="76"/>
      <c r="N4088" s="76"/>
      <c r="O4088" s="76"/>
      <c r="P4088" s="76"/>
      <c r="Q4088" s="76"/>
      <c r="V4088" s="76"/>
      <c r="W4088" s="76"/>
    </row>
    <row r="4089" spans="1:23" x14ac:dyDescent="0.25">
      <c r="A4089" s="76"/>
      <c r="B4089" s="76"/>
      <c r="C4089" s="76"/>
      <c r="D4089" s="76"/>
      <c r="E4089" s="76"/>
      <c r="F4089" s="76"/>
      <c r="G4089" s="76"/>
      <c r="H4089" s="76"/>
      <c r="I4089" s="76"/>
      <c r="J4089" s="76"/>
      <c r="K4089" s="76"/>
      <c r="L4089" s="76"/>
      <c r="M4089" s="76"/>
      <c r="N4089" s="76"/>
      <c r="O4089" s="76"/>
      <c r="P4089" s="76"/>
      <c r="Q4089" s="76"/>
      <c r="V4089" s="76"/>
      <c r="W4089" s="76"/>
    </row>
    <row r="4090" spans="1:23" x14ac:dyDescent="0.25">
      <c r="A4090" s="76"/>
      <c r="B4090" s="76"/>
      <c r="C4090" s="76"/>
      <c r="D4090" s="76"/>
      <c r="E4090" s="76"/>
      <c r="F4090" s="76"/>
      <c r="G4090" s="76"/>
      <c r="H4090" s="76"/>
      <c r="I4090" s="76"/>
      <c r="J4090" s="76"/>
      <c r="K4090" s="76"/>
      <c r="L4090" s="76"/>
      <c r="M4090" s="76"/>
      <c r="N4090" s="76"/>
      <c r="O4090" s="76"/>
      <c r="P4090" s="76"/>
      <c r="Q4090" s="76"/>
      <c r="V4090" s="76"/>
      <c r="W4090" s="76"/>
    </row>
    <row r="4091" spans="1:23" x14ac:dyDescent="0.25">
      <c r="A4091" s="76"/>
      <c r="B4091" s="76"/>
      <c r="C4091" s="76"/>
      <c r="D4091" s="76"/>
      <c r="E4091" s="76"/>
      <c r="F4091" s="76"/>
      <c r="G4091" s="76"/>
      <c r="H4091" s="76"/>
      <c r="I4091" s="76"/>
      <c r="J4091" s="76"/>
      <c r="K4091" s="76"/>
      <c r="L4091" s="76"/>
      <c r="M4091" s="76"/>
      <c r="N4091" s="76"/>
      <c r="O4091" s="76"/>
      <c r="P4091" s="76"/>
      <c r="Q4091" s="76"/>
      <c r="V4091" s="76"/>
      <c r="W4091" s="76"/>
    </row>
    <row r="4092" spans="1:23" x14ac:dyDescent="0.25">
      <c r="A4092" s="76"/>
      <c r="B4092" s="76"/>
      <c r="C4092" s="76"/>
      <c r="D4092" s="76"/>
      <c r="E4092" s="76"/>
      <c r="F4092" s="76"/>
      <c r="G4092" s="76"/>
      <c r="H4092" s="76"/>
      <c r="I4092" s="76"/>
      <c r="J4092" s="76"/>
      <c r="K4092" s="76"/>
      <c r="L4092" s="76"/>
      <c r="M4092" s="76"/>
      <c r="N4092" s="76"/>
      <c r="O4092" s="76"/>
      <c r="P4092" s="76"/>
      <c r="Q4092" s="76"/>
      <c r="V4092" s="76"/>
      <c r="W4092" s="76"/>
    </row>
    <row r="4093" spans="1:23" x14ac:dyDescent="0.25">
      <c r="A4093" s="76"/>
      <c r="B4093" s="76"/>
      <c r="C4093" s="76"/>
      <c r="D4093" s="76"/>
      <c r="E4093" s="76"/>
      <c r="F4093" s="76"/>
      <c r="G4093" s="76"/>
      <c r="H4093" s="76"/>
      <c r="I4093" s="76"/>
      <c r="J4093" s="76"/>
      <c r="K4093" s="76"/>
      <c r="L4093" s="76"/>
      <c r="M4093" s="76"/>
      <c r="N4093" s="76"/>
      <c r="O4093" s="76"/>
      <c r="P4093" s="76"/>
      <c r="Q4093" s="76"/>
      <c r="V4093" s="76"/>
      <c r="W4093" s="76"/>
    </row>
    <row r="4094" spans="1:23" x14ac:dyDescent="0.25">
      <c r="A4094" s="76"/>
      <c r="B4094" s="76"/>
      <c r="C4094" s="76"/>
      <c r="D4094" s="76"/>
      <c r="E4094" s="76"/>
      <c r="F4094" s="76"/>
      <c r="G4094" s="76"/>
      <c r="H4094" s="76"/>
      <c r="I4094" s="76"/>
      <c r="J4094" s="76"/>
      <c r="K4094" s="76"/>
      <c r="L4094" s="76"/>
      <c r="M4094" s="76"/>
      <c r="N4094" s="76"/>
      <c r="O4094" s="76"/>
      <c r="P4094" s="76"/>
      <c r="Q4094" s="76"/>
      <c r="V4094" s="76"/>
      <c r="W4094" s="76"/>
    </row>
    <row r="4095" spans="1:23" x14ac:dyDescent="0.25">
      <c r="A4095" s="76"/>
      <c r="B4095" s="76"/>
      <c r="C4095" s="76"/>
      <c r="D4095" s="76"/>
      <c r="E4095" s="76"/>
      <c r="F4095" s="76"/>
      <c r="G4095" s="76"/>
      <c r="H4095" s="76"/>
      <c r="I4095" s="76"/>
      <c r="J4095" s="76"/>
      <c r="K4095" s="76"/>
      <c r="L4095" s="76"/>
      <c r="M4095" s="76"/>
      <c r="N4095" s="76"/>
      <c r="O4095" s="76"/>
      <c r="P4095" s="76"/>
      <c r="Q4095" s="76"/>
      <c r="V4095" s="76"/>
      <c r="W4095" s="76"/>
    </row>
    <row r="4096" spans="1:23" x14ac:dyDescent="0.25">
      <c r="A4096" s="76"/>
      <c r="B4096" s="76"/>
      <c r="C4096" s="76"/>
      <c r="D4096" s="76"/>
      <c r="E4096" s="76"/>
      <c r="F4096" s="76"/>
      <c r="G4096" s="76"/>
      <c r="H4096" s="76"/>
      <c r="I4096" s="76"/>
      <c r="J4096" s="76"/>
      <c r="K4096" s="76"/>
      <c r="L4096" s="76"/>
      <c r="M4096" s="76"/>
      <c r="N4096" s="76"/>
      <c r="O4096" s="76"/>
      <c r="P4096" s="76"/>
      <c r="Q4096" s="76"/>
      <c r="V4096" s="76"/>
      <c r="W4096" s="76"/>
    </row>
    <row r="4097" spans="1:23" x14ac:dyDescent="0.25">
      <c r="A4097" s="76"/>
      <c r="B4097" s="76"/>
      <c r="C4097" s="76"/>
      <c r="D4097" s="76"/>
      <c r="E4097" s="76"/>
      <c r="F4097" s="76"/>
      <c r="G4097" s="76"/>
      <c r="H4097" s="76"/>
      <c r="I4097" s="76"/>
      <c r="J4097" s="76"/>
      <c r="K4097" s="76"/>
      <c r="L4097" s="76"/>
      <c r="M4097" s="76"/>
      <c r="N4097" s="76"/>
      <c r="O4097" s="76"/>
      <c r="P4097" s="76"/>
      <c r="Q4097" s="76"/>
      <c r="V4097" s="76"/>
      <c r="W4097" s="76"/>
    </row>
    <row r="4098" spans="1:23" x14ac:dyDescent="0.25">
      <c r="A4098" s="76"/>
      <c r="B4098" s="76"/>
      <c r="C4098" s="76"/>
      <c r="D4098" s="76"/>
      <c r="E4098" s="76"/>
      <c r="F4098" s="76"/>
      <c r="G4098" s="76"/>
      <c r="H4098" s="76"/>
      <c r="I4098" s="76"/>
      <c r="J4098" s="76"/>
      <c r="K4098" s="76"/>
      <c r="L4098" s="76"/>
      <c r="M4098" s="76"/>
      <c r="N4098" s="76"/>
      <c r="O4098" s="76"/>
      <c r="P4098" s="76"/>
      <c r="Q4098" s="76"/>
      <c r="V4098" s="76"/>
      <c r="W4098" s="76"/>
    </row>
    <row r="4099" spans="1:23" x14ac:dyDescent="0.25">
      <c r="A4099" s="76"/>
      <c r="B4099" s="76"/>
      <c r="C4099" s="76"/>
      <c r="D4099" s="76"/>
      <c r="E4099" s="76"/>
      <c r="F4099" s="76"/>
      <c r="G4099" s="76"/>
      <c r="H4099" s="76"/>
      <c r="I4099" s="76"/>
      <c r="J4099" s="76"/>
      <c r="K4099" s="76"/>
      <c r="L4099" s="76"/>
      <c r="M4099" s="76"/>
      <c r="N4099" s="76"/>
      <c r="O4099" s="76"/>
      <c r="P4099" s="76"/>
      <c r="Q4099" s="76"/>
      <c r="V4099" s="76"/>
      <c r="W4099" s="76"/>
    </row>
    <row r="4100" spans="1:23" x14ac:dyDescent="0.25">
      <c r="A4100" s="76"/>
      <c r="B4100" s="76"/>
      <c r="C4100" s="76"/>
      <c r="D4100" s="76"/>
      <c r="E4100" s="76"/>
      <c r="F4100" s="76"/>
      <c r="G4100" s="76"/>
      <c r="H4100" s="76"/>
      <c r="I4100" s="76"/>
      <c r="J4100" s="76"/>
      <c r="K4100" s="76"/>
      <c r="L4100" s="76"/>
      <c r="M4100" s="76"/>
      <c r="N4100" s="76"/>
      <c r="O4100" s="76"/>
      <c r="P4100" s="76"/>
      <c r="Q4100" s="76"/>
      <c r="V4100" s="76"/>
      <c r="W4100" s="76"/>
    </row>
    <row r="4101" spans="1:23" x14ac:dyDescent="0.25">
      <c r="A4101" s="76"/>
      <c r="B4101" s="76"/>
      <c r="C4101" s="76"/>
      <c r="D4101" s="76"/>
      <c r="E4101" s="76"/>
      <c r="F4101" s="76"/>
      <c r="G4101" s="76"/>
      <c r="H4101" s="76"/>
      <c r="I4101" s="76"/>
      <c r="J4101" s="76"/>
      <c r="K4101" s="76"/>
      <c r="L4101" s="76"/>
      <c r="M4101" s="76"/>
      <c r="N4101" s="76"/>
      <c r="O4101" s="76"/>
      <c r="P4101" s="76"/>
      <c r="Q4101" s="76"/>
      <c r="V4101" s="76"/>
      <c r="W4101" s="76"/>
    </row>
    <row r="4102" spans="1:23" x14ac:dyDescent="0.25">
      <c r="A4102" s="76"/>
      <c r="B4102" s="76"/>
      <c r="C4102" s="76"/>
      <c r="D4102" s="76"/>
      <c r="E4102" s="76"/>
      <c r="F4102" s="76"/>
      <c r="G4102" s="76"/>
      <c r="H4102" s="76"/>
      <c r="I4102" s="76"/>
      <c r="J4102" s="76"/>
      <c r="K4102" s="76"/>
      <c r="L4102" s="76"/>
      <c r="M4102" s="76"/>
      <c r="N4102" s="76"/>
      <c r="O4102" s="76"/>
      <c r="P4102" s="76"/>
      <c r="Q4102" s="76"/>
      <c r="V4102" s="76"/>
      <c r="W4102" s="76"/>
    </row>
    <row r="4103" spans="1:23" x14ac:dyDescent="0.25">
      <c r="A4103" s="76"/>
      <c r="B4103" s="76"/>
      <c r="C4103" s="76"/>
      <c r="D4103" s="76"/>
      <c r="E4103" s="76"/>
      <c r="F4103" s="76"/>
      <c r="G4103" s="76"/>
      <c r="H4103" s="76"/>
      <c r="I4103" s="76"/>
      <c r="J4103" s="76"/>
      <c r="K4103" s="76"/>
      <c r="L4103" s="76"/>
      <c r="M4103" s="76"/>
      <c r="N4103" s="76"/>
      <c r="O4103" s="76"/>
      <c r="P4103" s="76"/>
      <c r="Q4103" s="76"/>
      <c r="V4103" s="76"/>
      <c r="W4103" s="76"/>
    </row>
    <row r="4104" spans="1:23" x14ac:dyDescent="0.25">
      <c r="A4104" s="76"/>
      <c r="B4104" s="76"/>
      <c r="C4104" s="76"/>
      <c r="D4104" s="76"/>
      <c r="E4104" s="76"/>
      <c r="F4104" s="76"/>
      <c r="G4104" s="76"/>
      <c r="H4104" s="76"/>
      <c r="I4104" s="76"/>
      <c r="J4104" s="76"/>
      <c r="K4104" s="76"/>
      <c r="L4104" s="76"/>
      <c r="M4104" s="76"/>
      <c r="N4104" s="76"/>
      <c r="O4104" s="76"/>
      <c r="P4104" s="76"/>
      <c r="Q4104" s="76"/>
      <c r="V4104" s="76"/>
      <c r="W4104" s="76"/>
    </row>
    <row r="4105" spans="1:23" x14ac:dyDescent="0.25">
      <c r="A4105" s="76"/>
      <c r="B4105" s="76"/>
      <c r="C4105" s="76"/>
      <c r="D4105" s="76"/>
      <c r="E4105" s="76"/>
      <c r="F4105" s="76"/>
      <c r="G4105" s="76"/>
      <c r="H4105" s="76"/>
      <c r="I4105" s="76"/>
      <c r="J4105" s="76"/>
      <c r="K4105" s="76"/>
      <c r="L4105" s="76"/>
      <c r="M4105" s="76"/>
      <c r="N4105" s="76"/>
      <c r="O4105" s="76"/>
      <c r="P4105" s="76"/>
      <c r="Q4105" s="76"/>
      <c r="V4105" s="76"/>
      <c r="W4105" s="76"/>
    </row>
    <row r="4106" spans="1:23" x14ac:dyDescent="0.25">
      <c r="A4106" s="76"/>
      <c r="B4106" s="76"/>
      <c r="C4106" s="76"/>
      <c r="D4106" s="76"/>
      <c r="E4106" s="76"/>
      <c r="F4106" s="76"/>
      <c r="G4106" s="76"/>
      <c r="H4106" s="76"/>
      <c r="I4106" s="76"/>
      <c r="J4106" s="76"/>
      <c r="K4106" s="76"/>
      <c r="L4106" s="76"/>
      <c r="M4106" s="76"/>
      <c r="N4106" s="76"/>
      <c r="O4106" s="76"/>
      <c r="P4106" s="76"/>
      <c r="Q4106" s="76"/>
      <c r="V4106" s="76"/>
      <c r="W4106" s="76"/>
    </row>
    <row r="4107" spans="1:23" x14ac:dyDescent="0.25">
      <c r="A4107" s="76"/>
      <c r="B4107" s="76"/>
      <c r="C4107" s="76"/>
      <c r="D4107" s="76"/>
      <c r="E4107" s="76"/>
      <c r="F4107" s="76"/>
      <c r="G4107" s="76"/>
      <c r="H4107" s="76"/>
      <c r="I4107" s="76"/>
      <c r="J4107" s="76"/>
      <c r="K4107" s="76"/>
      <c r="L4107" s="76"/>
      <c r="M4107" s="76"/>
      <c r="N4107" s="76"/>
      <c r="O4107" s="76"/>
      <c r="P4107" s="76"/>
      <c r="Q4107" s="76"/>
      <c r="V4107" s="76"/>
      <c r="W4107" s="76"/>
    </row>
    <row r="4108" spans="1:23" x14ac:dyDescent="0.25">
      <c r="A4108" s="76"/>
      <c r="B4108" s="76"/>
      <c r="C4108" s="76"/>
      <c r="D4108" s="76"/>
      <c r="E4108" s="76"/>
      <c r="F4108" s="76"/>
      <c r="G4108" s="76"/>
      <c r="H4108" s="76"/>
      <c r="I4108" s="76"/>
      <c r="J4108" s="76"/>
      <c r="K4108" s="76"/>
      <c r="L4108" s="76"/>
      <c r="M4108" s="76"/>
      <c r="N4108" s="76"/>
      <c r="O4108" s="76"/>
      <c r="P4108" s="76"/>
      <c r="Q4108" s="76"/>
      <c r="V4108" s="76"/>
      <c r="W4108" s="76"/>
    </row>
    <row r="4109" spans="1:23" x14ac:dyDescent="0.25">
      <c r="A4109" s="76"/>
      <c r="B4109" s="76"/>
      <c r="C4109" s="76"/>
      <c r="D4109" s="76"/>
      <c r="E4109" s="76"/>
      <c r="F4109" s="76"/>
      <c r="G4109" s="76"/>
      <c r="H4109" s="76"/>
      <c r="I4109" s="76"/>
      <c r="J4109" s="76"/>
      <c r="K4109" s="76"/>
      <c r="L4109" s="76"/>
      <c r="M4109" s="76"/>
      <c r="N4109" s="76"/>
      <c r="O4109" s="76"/>
      <c r="P4109" s="76"/>
      <c r="Q4109" s="76"/>
      <c r="V4109" s="76"/>
      <c r="W4109" s="76"/>
    </row>
    <row r="4110" spans="1:23" x14ac:dyDescent="0.25">
      <c r="A4110" s="76"/>
      <c r="B4110" s="76"/>
      <c r="C4110" s="76"/>
      <c r="D4110" s="76"/>
      <c r="E4110" s="76"/>
      <c r="F4110" s="76"/>
      <c r="G4110" s="76"/>
      <c r="H4110" s="76"/>
      <c r="I4110" s="76"/>
      <c r="J4110" s="76"/>
      <c r="K4110" s="76"/>
      <c r="L4110" s="76"/>
      <c r="M4110" s="76"/>
      <c r="N4110" s="76"/>
      <c r="O4110" s="76"/>
      <c r="P4110" s="76"/>
      <c r="Q4110" s="76"/>
      <c r="V4110" s="76"/>
      <c r="W4110" s="76"/>
    </row>
    <row r="4111" spans="1:23" x14ac:dyDescent="0.25">
      <c r="A4111" s="76"/>
      <c r="B4111" s="76"/>
      <c r="C4111" s="76"/>
      <c r="D4111" s="76"/>
      <c r="E4111" s="76"/>
      <c r="F4111" s="76"/>
      <c r="G4111" s="76"/>
      <c r="H4111" s="76"/>
      <c r="I4111" s="76"/>
      <c r="J4111" s="76"/>
      <c r="K4111" s="76"/>
      <c r="L4111" s="76"/>
      <c r="M4111" s="76"/>
      <c r="N4111" s="76"/>
      <c r="O4111" s="76"/>
      <c r="P4111" s="76"/>
      <c r="Q4111" s="76"/>
      <c r="V4111" s="76"/>
      <c r="W4111" s="76"/>
    </row>
    <row r="4112" spans="1:23" x14ac:dyDescent="0.25">
      <c r="A4112" s="76"/>
      <c r="B4112" s="76"/>
      <c r="C4112" s="76"/>
      <c r="D4112" s="76"/>
      <c r="E4112" s="76"/>
      <c r="F4112" s="76"/>
      <c r="G4112" s="76"/>
      <c r="H4112" s="76"/>
      <c r="I4112" s="76"/>
      <c r="J4112" s="76"/>
      <c r="K4112" s="76"/>
      <c r="L4112" s="76"/>
      <c r="M4112" s="76"/>
      <c r="N4112" s="76"/>
      <c r="O4112" s="76"/>
      <c r="P4112" s="76"/>
      <c r="Q4112" s="76"/>
      <c r="V4112" s="76"/>
      <c r="W4112" s="76"/>
    </row>
    <row r="4113" spans="1:23" x14ac:dyDescent="0.25">
      <c r="A4113" s="76"/>
      <c r="B4113" s="76"/>
      <c r="C4113" s="76"/>
      <c r="D4113" s="76"/>
      <c r="E4113" s="76"/>
      <c r="F4113" s="76"/>
      <c r="G4113" s="76"/>
      <c r="H4113" s="76"/>
      <c r="I4113" s="76"/>
      <c r="J4113" s="76"/>
      <c r="K4113" s="76"/>
      <c r="L4113" s="76"/>
      <c r="M4113" s="76"/>
      <c r="N4113" s="76"/>
      <c r="O4113" s="76"/>
      <c r="P4113" s="76"/>
      <c r="Q4113" s="76"/>
      <c r="V4113" s="76"/>
      <c r="W4113" s="76"/>
    </row>
    <row r="4114" spans="1:23" x14ac:dyDescent="0.25">
      <c r="A4114" s="76"/>
      <c r="B4114" s="76"/>
      <c r="C4114" s="76"/>
      <c r="D4114" s="76"/>
      <c r="E4114" s="76"/>
      <c r="F4114" s="76"/>
      <c r="G4114" s="76"/>
      <c r="H4114" s="76"/>
      <c r="I4114" s="76"/>
      <c r="J4114" s="76"/>
      <c r="K4114" s="76"/>
      <c r="L4114" s="76"/>
      <c r="M4114" s="76"/>
      <c r="N4114" s="76"/>
      <c r="O4114" s="76"/>
      <c r="P4114" s="76"/>
      <c r="Q4114" s="76"/>
      <c r="V4114" s="76"/>
      <c r="W4114" s="76"/>
    </row>
    <row r="4115" spans="1:23" x14ac:dyDescent="0.25">
      <c r="A4115" s="76"/>
      <c r="B4115" s="76"/>
      <c r="C4115" s="76"/>
      <c r="D4115" s="76"/>
      <c r="E4115" s="76"/>
      <c r="F4115" s="76"/>
      <c r="G4115" s="76"/>
      <c r="H4115" s="76"/>
      <c r="I4115" s="76"/>
      <c r="J4115" s="76"/>
      <c r="K4115" s="76"/>
      <c r="L4115" s="76"/>
      <c r="M4115" s="76"/>
      <c r="N4115" s="76"/>
      <c r="O4115" s="76"/>
      <c r="P4115" s="76"/>
      <c r="Q4115" s="76"/>
      <c r="V4115" s="76"/>
      <c r="W4115" s="76"/>
    </row>
    <row r="4116" spans="1:23" x14ac:dyDescent="0.25">
      <c r="A4116" s="76"/>
      <c r="B4116" s="76"/>
      <c r="C4116" s="76"/>
      <c r="D4116" s="76"/>
      <c r="E4116" s="76"/>
      <c r="F4116" s="76"/>
      <c r="G4116" s="76"/>
      <c r="H4116" s="76"/>
      <c r="I4116" s="76"/>
      <c r="J4116" s="76"/>
      <c r="K4116" s="76"/>
      <c r="L4116" s="76"/>
      <c r="M4116" s="76"/>
      <c r="N4116" s="76"/>
      <c r="O4116" s="76"/>
      <c r="P4116" s="76"/>
      <c r="Q4116" s="76"/>
      <c r="V4116" s="76"/>
      <c r="W4116" s="76"/>
    </row>
    <row r="4117" spans="1:23" x14ac:dyDescent="0.25">
      <c r="A4117" s="76"/>
      <c r="B4117" s="76"/>
      <c r="C4117" s="76"/>
      <c r="D4117" s="76"/>
      <c r="E4117" s="76"/>
      <c r="F4117" s="76"/>
      <c r="G4117" s="76"/>
      <c r="H4117" s="76"/>
      <c r="I4117" s="76"/>
      <c r="J4117" s="76"/>
      <c r="K4117" s="76"/>
      <c r="L4117" s="76"/>
      <c r="M4117" s="76"/>
      <c r="N4117" s="76"/>
      <c r="O4117" s="76"/>
      <c r="P4117" s="76"/>
      <c r="Q4117" s="76"/>
      <c r="V4117" s="76"/>
      <c r="W4117" s="76"/>
    </row>
    <row r="4118" spans="1:23" x14ac:dyDescent="0.25">
      <c r="A4118" s="76"/>
      <c r="B4118" s="76"/>
      <c r="C4118" s="76"/>
      <c r="D4118" s="76"/>
      <c r="E4118" s="76"/>
      <c r="F4118" s="76"/>
      <c r="G4118" s="76"/>
      <c r="H4118" s="76"/>
      <c r="I4118" s="76"/>
      <c r="J4118" s="76"/>
      <c r="K4118" s="76"/>
      <c r="L4118" s="76"/>
      <c r="M4118" s="76"/>
      <c r="N4118" s="76"/>
      <c r="O4118" s="76"/>
      <c r="P4118" s="76"/>
      <c r="Q4118" s="76"/>
      <c r="V4118" s="76"/>
      <c r="W4118" s="76"/>
    </row>
    <row r="4119" spans="1:23" x14ac:dyDescent="0.25">
      <c r="A4119" s="76"/>
      <c r="B4119" s="76"/>
      <c r="C4119" s="76"/>
      <c r="D4119" s="76"/>
      <c r="E4119" s="76"/>
      <c r="F4119" s="76"/>
      <c r="G4119" s="76"/>
      <c r="H4119" s="76"/>
      <c r="I4119" s="76"/>
      <c r="J4119" s="76"/>
      <c r="K4119" s="76"/>
      <c r="L4119" s="76"/>
      <c r="M4119" s="76"/>
      <c r="N4119" s="76"/>
      <c r="O4119" s="76"/>
      <c r="P4119" s="76"/>
      <c r="Q4119" s="76"/>
      <c r="V4119" s="76"/>
      <c r="W4119" s="76"/>
    </row>
    <row r="4120" spans="1:23" x14ac:dyDescent="0.25">
      <c r="A4120" s="76"/>
      <c r="B4120" s="76"/>
      <c r="C4120" s="76"/>
      <c r="D4120" s="76"/>
      <c r="E4120" s="76"/>
      <c r="F4120" s="76"/>
      <c r="G4120" s="76"/>
      <c r="H4120" s="76"/>
      <c r="I4120" s="76"/>
      <c r="J4120" s="76"/>
      <c r="K4120" s="76"/>
      <c r="L4120" s="76"/>
      <c r="M4120" s="76"/>
      <c r="N4120" s="76"/>
      <c r="O4120" s="76"/>
      <c r="P4120" s="76"/>
      <c r="Q4120" s="76"/>
      <c r="V4120" s="76"/>
      <c r="W4120" s="76"/>
    </row>
    <row r="4121" spans="1:23" x14ac:dyDescent="0.25">
      <c r="A4121" s="76"/>
      <c r="B4121" s="76"/>
      <c r="C4121" s="76"/>
      <c r="D4121" s="76"/>
      <c r="E4121" s="76"/>
      <c r="F4121" s="76"/>
      <c r="G4121" s="76"/>
      <c r="H4121" s="76"/>
      <c r="I4121" s="76"/>
      <c r="J4121" s="76"/>
      <c r="K4121" s="76"/>
      <c r="L4121" s="76"/>
      <c r="M4121" s="76"/>
      <c r="N4121" s="76"/>
      <c r="O4121" s="76"/>
      <c r="P4121" s="76"/>
      <c r="Q4121" s="76"/>
      <c r="V4121" s="76"/>
      <c r="W4121" s="76"/>
    </row>
    <row r="4122" spans="1:23" x14ac:dyDescent="0.25">
      <c r="A4122" s="76"/>
      <c r="B4122" s="76"/>
      <c r="C4122" s="76"/>
      <c r="D4122" s="76"/>
      <c r="E4122" s="76"/>
      <c r="F4122" s="76"/>
      <c r="G4122" s="76"/>
      <c r="H4122" s="76"/>
      <c r="I4122" s="76"/>
      <c r="J4122" s="76"/>
      <c r="K4122" s="76"/>
      <c r="L4122" s="76"/>
      <c r="M4122" s="76"/>
      <c r="N4122" s="76"/>
      <c r="O4122" s="76"/>
      <c r="P4122" s="76"/>
      <c r="Q4122" s="76"/>
      <c r="V4122" s="76"/>
      <c r="W4122" s="76"/>
    </row>
    <row r="4123" spans="1:23" x14ac:dyDescent="0.25">
      <c r="A4123" s="76"/>
      <c r="B4123" s="76"/>
      <c r="C4123" s="76"/>
      <c r="D4123" s="76"/>
      <c r="E4123" s="76"/>
      <c r="F4123" s="76"/>
      <c r="G4123" s="76"/>
      <c r="H4123" s="76"/>
      <c r="I4123" s="76"/>
      <c r="J4123" s="76"/>
      <c r="K4123" s="76"/>
      <c r="L4123" s="76"/>
      <c r="M4123" s="76"/>
      <c r="N4123" s="76"/>
      <c r="O4123" s="76"/>
      <c r="P4123" s="76"/>
      <c r="Q4123" s="76"/>
      <c r="V4123" s="76"/>
      <c r="W4123" s="76"/>
    </row>
    <row r="4124" spans="1:23" x14ac:dyDescent="0.25">
      <c r="A4124" s="76"/>
      <c r="B4124" s="76"/>
      <c r="C4124" s="76"/>
      <c r="D4124" s="76"/>
      <c r="E4124" s="76"/>
      <c r="F4124" s="76"/>
      <c r="G4124" s="76"/>
      <c r="H4124" s="76"/>
      <c r="I4124" s="76"/>
      <c r="J4124" s="76"/>
      <c r="K4124" s="76"/>
      <c r="L4124" s="76"/>
      <c r="M4124" s="76"/>
      <c r="N4124" s="76"/>
      <c r="O4124" s="76"/>
      <c r="P4124" s="76"/>
      <c r="Q4124" s="76"/>
      <c r="V4124" s="76"/>
      <c r="W4124" s="76"/>
    </row>
    <row r="4125" spans="1:23" x14ac:dyDescent="0.25">
      <c r="A4125" s="76"/>
      <c r="B4125" s="76"/>
      <c r="C4125" s="76"/>
      <c r="D4125" s="76"/>
      <c r="E4125" s="76"/>
      <c r="F4125" s="76"/>
      <c r="G4125" s="76"/>
      <c r="H4125" s="76"/>
      <c r="I4125" s="76"/>
      <c r="J4125" s="76"/>
      <c r="K4125" s="76"/>
      <c r="L4125" s="76"/>
      <c r="M4125" s="76"/>
      <c r="N4125" s="76"/>
      <c r="O4125" s="76"/>
      <c r="P4125" s="76"/>
      <c r="Q4125" s="76"/>
      <c r="V4125" s="76"/>
      <c r="W4125" s="76"/>
    </row>
    <row r="4126" spans="1:23" x14ac:dyDescent="0.25">
      <c r="A4126" s="76"/>
      <c r="B4126" s="76"/>
      <c r="C4126" s="76"/>
      <c r="D4126" s="76"/>
      <c r="E4126" s="76"/>
      <c r="F4126" s="76"/>
      <c r="G4126" s="76"/>
      <c r="H4126" s="76"/>
      <c r="I4126" s="76"/>
      <c r="J4126" s="76"/>
      <c r="K4126" s="76"/>
      <c r="L4126" s="76"/>
      <c r="M4126" s="76"/>
      <c r="N4126" s="76"/>
      <c r="O4126" s="76"/>
      <c r="P4126" s="76"/>
      <c r="Q4126" s="76"/>
      <c r="V4126" s="76"/>
      <c r="W4126" s="76"/>
    </row>
    <row r="4127" spans="1:23" x14ac:dyDescent="0.25">
      <c r="A4127" s="76"/>
      <c r="B4127" s="76"/>
      <c r="C4127" s="76"/>
      <c r="D4127" s="76"/>
      <c r="E4127" s="76"/>
      <c r="F4127" s="76"/>
      <c r="G4127" s="76"/>
      <c r="H4127" s="76"/>
      <c r="I4127" s="76"/>
      <c r="J4127" s="76"/>
      <c r="K4127" s="76"/>
      <c r="L4127" s="76"/>
      <c r="M4127" s="76"/>
      <c r="N4127" s="76"/>
      <c r="O4127" s="76"/>
      <c r="P4127" s="76"/>
      <c r="Q4127" s="76"/>
      <c r="V4127" s="76"/>
      <c r="W4127" s="76"/>
    </row>
    <row r="4128" spans="1:23" x14ac:dyDescent="0.25">
      <c r="A4128" s="76"/>
      <c r="B4128" s="76"/>
      <c r="C4128" s="76"/>
      <c r="D4128" s="76"/>
      <c r="E4128" s="76"/>
      <c r="F4128" s="76"/>
      <c r="G4128" s="76"/>
      <c r="H4128" s="76"/>
      <c r="I4128" s="76"/>
      <c r="J4128" s="76"/>
      <c r="K4128" s="76"/>
      <c r="L4128" s="76"/>
      <c r="M4128" s="76"/>
      <c r="N4128" s="76"/>
      <c r="O4128" s="76"/>
      <c r="P4128" s="76"/>
      <c r="Q4128" s="76"/>
      <c r="V4128" s="76"/>
      <c r="W4128" s="76"/>
    </row>
    <row r="4129" spans="1:23" x14ac:dyDescent="0.25">
      <c r="A4129" s="76"/>
      <c r="B4129" s="76"/>
      <c r="C4129" s="76"/>
      <c r="D4129" s="76"/>
      <c r="E4129" s="76"/>
      <c r="F4129" s="76"/>
      <c r="G4129" s="76"/>
      <c r="H4129" s="76"/>
      <c r="I4129" s="76"/>
      <c r="J4129" s="76"/>
      <c r="K4129" s="76"/>
      <c r="L4129" s="76"/>
      <c r="M4129" s="76"/>
      <c r="N4129" s="76"/>
      <c r="O4129" s="76"/>
      <c r="P4129" s="76"/>
      <c r="Q4129" s="76"/>
      <c r="V4129" s="76"/>
      <c r="W4129" s="76"/>
    </row>
    <row r="4130" spans="1:23" x14ac:dyDescent="0.25">
      <c r="A4130" s="76"/>
      <c r="B4130" s="76"/>
      <c r="C4130" s="76"/>
      <c r="D4130" s="76"/>
      <c r="E4130" s="76"/>
      <c r="F4130" s="76"/>
      <c r="G4130" s="76"/>
      <c r="H4130" s="76"/>
      <c r="I4130" s="76"/>
      <c r="J4130" s="76"/>
      <c r="K4130" s="76"/>
      <c r="L4130" s="76"/>
      <c r="M4130" s="76"/>
      <c r="N4130" s="76"/>
      <c r="O4130" s="76"/>
      <c r="P4130" s="76"/>
      <c r="Q4130" s="76"/>
      <c r="V4130" s="76"/>
      <c r="W4130" s="76"/>
    </row>
    <row r="4131" spans="1:23" x14ac:dyDescent="0.25">
      <c r="A4131" s="76"/>
      <c r="B4131" s="76"/>
      <c r="C4131" s="76"/>
      <c r="D4131" s="76"/>
      <c r="E4131" s="76"/>
      <c r="F4131" s="76"/>
      <c r="G4131" s="76"/>
      <c r="H4131" s="76"/>
      <c r="I4131" s="76"/>
      <c r="J4131" s="76"/>
      <c r="K4131" s="76"/>
      <c r="L4131" s="76"/>
      <c r="M4131" s="76"/>
      <c r="N4131" s="76"/>
      <c r="O4131" s="76"/>
      <c r="P4131" s="76"/>
      <c r="Q4131" s="76"/>
      <c r="V4131" s="76"/>
      <c r="W4131" s="76"/>
    </row>
    <row r="4132" spans="1:23" x14ac:dyDescent="0.25">
      <c r="A4132" s="76"/>
      <c r="B4132" s="76"/>
      <c r="C4132" s="76"/>
      <c r="D4132" s="76"/>
      <c r="E4132" s="76"/>
      <c r="F4132" s="76"/>
      <c r="G4132" s="76"/>
      <c r="H4132" s="76"/>
      <c r="I4132" s="76"/>
      <c r="J4132" s="76"/>
      <c r="K4132" s="76"/>
      <c r="L4132" s="76"/>
      <c r="M4132" s="76"/>
      <c r="N4132" s="76"/>
      <c r="O4132" s="76"/>
      <c r="P4132" s="76"/>
      <c r="Q4132" s="76"/>
      <c r="V4132" s="76"/>
      <c r="W4132" s="76"/>
    </row>
    <row r="4133" spans="1:23" x14ac:dyDescent="0.25">
      <c r="A4133" s="76"/>
      <c r="B4133" s="76"/>
      <c r="C4133" s="76"/>
      <c r="D4133" s="76"/>
      <c r="E4133" s="76"/>
      <c r="F4133" s="76"/>
      <c r="G4133" s="76"/>
      <c r="H4133" s="76"/>
      <c r="I4133" s="76"/>
      <c r="J4133" s="76"/>
      <c r="K4133" s="76"/>
      <c r="L4133" s="76"/>
      <c r="M4133" s="76"/>
      <c r="N4133" s="76"/>
      <c r="O4133" s="76"/>
      <c r="P4133" s="76"/>
      <c r="Q4133" s="76"/>
      <c r="V4133" s="76"/>
      <c r="W4133" s="76"/>
    </row>
    <row r="4134" spans="1:23" x14ac:dyDescent="0.25">
      <c r="A4134" s="76"/>
      <c r="B4134" s="76"/>
      <c r="C4134" s="76"/>
      <c r="D4134" s="76"/>
      <c r="E4134" s="76"/>
      <c r="F4134" s="76"/>
      <c r="G4134" s="76"/>
      <c r="H4134" s="76"/>
      <c r="I4134" s="76"/>
      <c r="J4134" s="76"/>
      <c r="K4134" s="76"/>
      <c r="L4134" s="76"/>
      <c r="M4134" s="76"/>
      <c r="N4134" s="76"/>
      <c r="O4134" s="76"/>
      <c r="P4134" s="76"/>
      <c r="Q4134" s="76"/>
      <c r="V4134" s="76"/>
      <c r="W4134" s="76"/>
    </row>
    <row r="4135" spans="1:23" x14ac:dyDescent="0.25">
      <c r="A4135" s="76"/>
      <c r="B4135" s="76"/>
      <c r="C4135" s="76"/>
      <c r="D4135" s="76"/>
      <c r="E4135" s="76"/>
      <c r="F4135" s="76"/>
      <c r="G4135" s="76"/>
      <c r="H4135" s="76"/>
      <c r="I4135" s="76"/>
      <c r="J4135" s="76"/>
      <c r="K4135" s="76"/>
      <c r="L4135" s="76"/>
      <c r="M4135" s="76"/>
      <c r="N4135" s="76"/>
      <c r="O4135" s="76"/>
      <c r="P4135" s="76"/>
      <c r="Q4135" s="76"/>
      <c r="V4135" s="76"/>
      <c r="W4135" s="76"/>
    </row>
    <row r="4136" spans="1:23" x14ac:dyDescent="0.25">
      <c r="A4136" s="76"/>
      <c r="B4136" s="76"/>
      <c r="C4136" s="76"/>
      <c r="D4136" s="76"/>
      <c r="E4136" s="76"/>
      <c r="F4136" s="76"/>
      <c r="G4136" s="76"/>
      <c r="H4136" s="76"/>
      <c r="I4136" s="76"/>
      <c r="J4136" s="76"/>
      <c r="K4136" s="76"/>
      <c r="L4136" s="76"/>
      <c r="M4136" s="76"/>
      <c r="N4136" s="76"/>
      <c r="O4136" s="76"/>
      <c r="P4136" s="76"/>
      <c r="Q4136" s="76"/>
      <c r="V4136" s="76"/>
      <c r="W4136" s="76"/>
    </row>
    <row r="4137" spans="1:23" x14ac:dyDescent="0.25">
      <c r="A4137" s="76"/>
      <c r="B4137" s="76"/>
      <c r="C4137" s="76"/>
      <c r="D4137" s="76"/>
      <c r="E4137" s="76"/>
      <c r="F4137" s="76"/>
      <c r="G4137" s="76"/>
      <c r="H4137" s="76"/>
      <c r="I4137" s="76"/>
      <c r="J4137" s="76"/>
      <c r="K4137" s="76"/>
      <c r="L4137" s="76"/>
      <c r="M4137" s="76"/>
      <c r="N4137" s="76"/>
      <c r="O4137" s="76"/>
      <c r="P4137" s="76"/>
      <c r="Q4137" s="76"/>
      <c r="V4137" s="76"/>
      <c r="W4137" s="76"/>
    </row>
    <row r="4138" spans="1:23" x14ac:dyDescent="0.25">
      <c r="A4138" s="76"/>
      <c r="B4138" s="76"/>
      <c r="C4138" s="76"/>
      <c r="D4138" s="76"/>
      <c r="E4138" s="76"/>
      <c r="F4138" s="76"/>
      <c r="G4138" s="76"/>
      <c r="H4138" s="76"/>
      <c r="I4138" s="76"/>
      <c r="J4138" s="76"/>
      <c r="K4138" s="76"/>
      <c r="L4138" s="76"/>
      <c r="M4138" s="76"/>
      <c r="N4138" s="76"/>
      <c r="O4138" s="76"/>
      <c r="P4138" s="76"/>
      <c r="Q4138" s="76"/>
      <c r="V4138" s="76"/>
      <c r="W4138" s="76"/>
    </row>
    <row r="4139" spans="1:23" x14ac:dyDescent="0.25">
      <c r="A4139" s="76"/>
      <c r="B4139" s="76"/>
      <c r="C4139" s="76"/>
      <c r="D4139" s="76"/>
      <c r="E4139" s="76"/>
      <c r="F4139" s="76"/>
      <c r="G4139" s="76"/>
      <c r="H4139" s="76"/>
      <c r="I4139" s="76"/>
      <c r="J4139" s="76"/>
      <c r="K4139" s="76"/>
      <c r="L4139" s="76"/>
      <c r="M4139" s="76"/>
      <c r="N4139" s="76"/>
      <c r="O4139" s="76"/>
      <c r="P4139" s="76"/>
      <c r="Q4139" s="76"/>
      <c r="V4139" s="76"/>
      <c r="W4139" s="76"/>
    </row>
    <row r="4140" spans="1:23" x14ac:dyDescent="0.25">
      <c r="A4140" s="76"/>
      <c r="B4140" s="76"/>
      <c r="C4140" s="76"/>
      <c r="D4140" s="76"/>
      <c r="E4140" s="76"/>
      <c r="F4140" s="76"/>
      <c r="G4140" s="76"/>
      <c r="H4140" s="76"/>
      <c r="I4140" s="76"/>
      <c r="J4140" s="76"/>
      <c r="K4140" s="76"/>
      <c r="L4140" s="76"/>
      <c r="M4140" s="76"/>
      <c r="N4140" s="76"/>
      <c r="O4140" s="76"/>
      <c r="P4140" s="76"/>
      <c r="Q4140" s="76"/>
      <c r="V4140" s="76"/>
      <c r="W4140" s="76"/>
    </row>
    <row r="4141" spans="1:23" x14ac:dyDescent="0.25">
      <c r="A4141" s="76"/>
      <c r="B4141" s="76"/>
      <c r="C4141" s="76"/>
      <c r="D4141" s="76"/>
      <c r="E4141" s="76"/>
      <c r="F4141" s="76"/>
      <c r="G4141" s="76"/>
      <c r="H4141" s="76"/>
      <c r="I4141" s="76"/>
      <c r="J4141" s="76"/>
      <c r="K4141" s="76"/>
      <c r="L4141" s="76"/>
      <c r="M4141" s="76"/>
      <c r="N4141" s="76"/>
      <c r="O4141" s="76"/>
      <c r="P4141" s="76"/>
      <c r="Q4141" s="76"/>
      <c r="V4141" s="76"/>
      <c r="W4141" s="76"/>
    </row>
    <row r="4142" spans="1:23" x14ac:dyDescent="0.25">
      <c r="A4142" s="76"/>
      <c r="B4142" s="76"/>
      <c r="C4142" s="76"/>
      <c r="D4142" s="76"/>
      <c r="E4142" s="76"/>
      <c r="F4142" s="76"/>
      <c r="G4142" s="76"/>
      <c r="H4142" s="76"/>
      <c r="I4142" s="76"/>
      <c r="J4142" s="76"/>
      <c r="K4142" s="76"/>
      <c r="L4142" s="76"/>
      <c r="M4142" s="76"/>
      <c r="N4142" s="76"/>
      <c r="O4142" s="76"/>
      <c r="P4142" s="76"/>
      <c r="Q4142" s="76"/>
      <c r="V4142" s="76"/>
      <c r="W4142" s="76"/>
    </row>
    <row r="4143" spans="1:23" x14ac:dyDescent="0.25">
      <c r="A4143" s="76"/>
      <c r="B4143" s="76"/>
      <c r="C4143" s="76"/>
      <c r="D4143" s="76"/>
      <c r="E4143" s="76"/>
      <c r="F4143" s="76"/>
      <c r="G4143" s="76"/>
      <c r="H4143" s="76"/>
      <c r="I4143" s="76"/>
      <c r="J4143" s="76"/>
      <c r="K4143" s="76"/>
      <c r="L4143" s="76"/>
      <c r="M4143" s="76"/>
      <c r="N4143" s="76"/>
      <c r="O4143" s="76"/>
      <c r="P4143" s="76"/>
      <c r="Q4143" s="76"/>
      <c r="V4143" s="76"/>
      <c r="W4143" s="76"/>
    </row>
    <row r="4144" spans="1:23" x14ac:dyDescent="0.25">
      <c r="A4144" s="76"/>
      <c r="B4144" s="76"/>
      <c r="C4144" s="76"/>
      <c r="D4144" s="76"/>
      <c r="E4144" s="76"/>
      <c r="F4144" s="76"/>
      <c r="G4144" s="76"/>
      <c r="H4144" s="76"/>
      <c r="I4144" s="76"/>
      <c r="J4144" s="76"/>
      <c r="K4144" s="76"/>
      <c r="L4144" s="76"/>
      <c r="M4144" s="76"/>
      <c r="N4144" s="76"/>
      <c r="O4144" s="76"/>
      <c r="P4144" s="76"/>
      <c r="Q4144" s="76"/>
      <c r="V4144" s="76"/>
      <c r="W4144" s="76"/>
    </row>
    <row r="4145" spans="1:23" x14ac:dyDescent="0.25">
      <c r="A4145" s="76"/>
      <c r="B4145" s="76"/>
      <c r="C4145" s="76"/>
      <c r="D4145" s="76"/>
      <c r="E4145" s="76"/>
      <c r="F4145" s="76"/>
      <c r="G4145" s="76"/>
      <c r="H4145" s="76"/>
      <c r="I4145" s="76"/>
      <c r="J4145" s="76"/>
      <c r="K4145" s="76"/>
      <c r="L4145" s="76"/>
      <c r="M4145" s="76"/>
      <c r="N4145" s="76"/>
      <c r="O4145" s="76"/>
      <c r="P4145" s="76"/>
      <c r="Q4145" s="76"/>
      <c r="V4145" s="76"/>
      <c r="W4145" s="76"/>
    </row>
    <row r="4146" spans="1:23" x14ac:dyDescent="0.25">
      <c r="A4146" s="76"/>
      <c r="B4146" s="76"/>
      <c r="C4146" s="76"/>
      <c r="D4146" s="76"/>
      <c r="E4146" s="76"/>
      <c r="F4146" s="76"/>
      <c r="G4146" s="76"/>
      <c r="H4146" s="76"/>
      <c r="I4146" s="76"/>
      <c r="J4146" s="76"/>
      <c r="K4146" s="76"/>
      <c r="L4146" s="76"/>
      <c r="M4146" s="76"/>
      <c r="N4146" s="76"/>
      <c r="O4146" s="76"/>
      <c r="P4146" s="76"/>
      <c r="Q4146" s="76"/>
      <c r="V4146" s="76"/>
      <c r="W4146" s="76"/>
    </row>
    <row r="4147" spans="1:23" x14ac:dyDescent="0.25">
      <c r="A4147" s="76"/>
      <c r="B4147" s="76"/>
      <c r="C4147" s="76"/>
      <c r="D4147" s="76"/>
      <c r="E4147" s="76"/>
      <c r="F4147" s="76"/>
      <c r="G4147" s="76"/>
      <c r="H4147" s="76"/>
      <c r="I4147" s="76"/>
      <c r="J4147" s="76"/>
      <c r="K4147" s="76"/>
      <c r="L4147" s="76"/>
      <c r="M4147" s="76"/>
      <c r="N4147" s="76"/>
      <c r="O4147" s="76"/>
      <c r="P4147" s="76"/>
      <c r="Q4147" s="76"/>
      <c r="V4147" s="76"/>
      <c r="W4147" s="76"/>
    </row>
    <row r="4148" spans="1:23" x14ac:dyDescent="0.25">
      <c r="A4148" s="76"/>
      <c r="B4148" s="76"/>
      <c r="C4148" s="76"/>
      <c r="D4148" s="76"/>
      <c r="E4148" s="76"/>
      <c r="F4148" s="76"/>
      <c r="G4148" s="76"/>
      <c r="H4148" s="76"/>
      <c r="I4148" s="76"/>
      <c r="J4148" s="76"/>
      <c r="K4148" s="76"/>
      <c r="L4148" s="76"/>
      <c r="M4148" s="76"/>
      <c r="N4148" s="76"/>
      <c r="O4148" s="76"/>
      <c r="P4148" s="76"/>
      <c r="Q4148" s="76"/>
      <c r="V4148" s="76"/>
      <c r="W4148" s="76"/>
    </row>
    <row r="4149" spans="1:23" x14ac:dyDescent="0.25">
      <c r="A4149" s="76"/>
      <c r="B4149" s="76"/>
      <c r="C4149" s="76"/>
      <c r="D4149" s="76"/>
      <c r="E4149" s="76"/>
      <c r="F4149" s="76"/>
      <c r="G4149" s="76"/>
      <c r="H4149" s="76"/>
      <c r="I4149" s="76"/>
      <c r="J4149" s="76"/>
      <c r="K4149" s="76"/>
      <c r="L4149" s="76"/>
      <c r="M4149" s="76"/>
      <c r="N4149" s="76"/>
      <c r="O4149" s="76"/>
      <c r="P4149" s="76"/>
      <c r="Q4149" s="76"/>
      <c r="V4149" s="76"/>
      <c r="W4149" s="76"/>
    </row>
    <row r="4150" spans="1:23" x14ac:dyDescent="0.25">
      <c r="A4150" s="76"/>
      <c r="B4150" s="76"/>
      <c r="C4150" s="76"/>
      <c r="D4150" s="76"/>
      <c r="E4150" s="76"/>
      <c r="F4150" s="76"/>
      <c r="G4150" s="76"/>
      <c r="H4150" s="76"/>
      <c r="I4150" s="76"/>
      <c r="J4150" s="76"/>
      <c r="K4150" s="76"/>
      <c r="L4150" s="76"/>
      <c r="M4150" s="76"/>
      <c r="N4150" s="76"/>
      <c r="O4150" s="76"/>
      <c r="P4150" s="76"/>
      <c r="Q4150" s="76"/>
      <c r="V4150" s="76"/>
      <c r="W4150" s="76"/>
    </row>
    <row r="4151" spans="1:23" x14ac:dyDescent="0.25">
      <c r="A4151" s="76"/>
      <c r="B4151" s="76"/>
      <c r="C4151" s="76"/>
      <c r="D4151" s="76"/>
      <c r="E4151" s="76"/>
      <c r="F4151" s="76"/>
      <c r="G4151" s="76"/>
      <c r="H4151" s="76"/>
      <c r="I4151" s="76"/>
      <c r="J4151" s="76"/>
      <c r="K4151" s="76"/>
      <c r="L4151" s="76"/>
      <c r="M4151" s="76"/>
      <c r="N4151" s="76"/>
      <c r="O4151" s="76"/>
      <c r="P4151" s="76"/>
      <c r="Q4151" s="76"/>
      <c r="V4151" s="76"/>
      <c r="W4151" s="76"/>
    </row>
    <row r="4152" spans="1:23" x14ac:dyDescent="0.25">
      <c r="A4152" s="76"/>
      <c r="B4152" s="76"/>
      <c r="C4152" s="76"/>
      <c r="D4152" s="76"/>
      <c r="E4152" s="76"/>
      <c r="F4152" s="76"/>
      <c r="G4152" s="76"/>
      <c r="H4152" s="76"/>
      <c r="I4152" s="76"/>
      <c r="J4152" s="76"/>
      <c r="K4152" s="76"/>
      <c r="L4152" s="76"/>
      <c r="M4152" s="76"/>
      <c r="N4152" s="76"/>
      <c r="O4152" s="76"/>
      <c r="P4152" s="76"/>
      <c r="Q4152" s="76"/>
      <c r="V4152" s="76"/>
      <c r="W4152" s="76"/>
    </row>
    <row r="4153" spans="1:23" x14ac:dyDescent="0.25">
      <c r="A4153" s="76"/>
      <c r="B4153" s="76"/>
      <c r="C4153" s="76"/>
      <c r="D4153" s="76"/>
      <c r="E4153" s="76"/>
      <c r="F4153" s="76"/>
      <c r="G4153" s="76"/>
      <c r="H4153" s="76"/>
      <c r="I4153" s="76"/>
      <c r="J4153" s="76"/>
      <c r="K4153" s="76"/>
      <c r="L4153" s="76"/>
      <c r="M4153" s="76"/>
      <c r="N4153" s="76"/>
      <c r="O4153" s="76"/>
      <c r="P4153" s="76"/>
      <c r="Q4153" s="76"/>
      <c r="V4153" s="76"/>
      <c r="W4153" s="76"/>
    </row>
    <row r="4154" spans="1:23" x14ac:dyDescent="0.25">
      <c r="A4154" s="76"/>
      <c r="B4154" s="76"/>
      <c r="C4154" s="76"/>
      <c r="D4154" s="76"/>
      <c r="E4154" s="76"/>
      <c r="F4154" s="76"/>
      <c r="G4154" s="76"/>
      <c r="H4154" s="76"/>
      <c r="I4154" s="76"/>
      <c r="J4154" s="76"/>
      <c r="K4154" s="76"/>
      <c r="L4154" s="76"/>
      <c r="M4154" s="76"/>
      <c r="N4154" s="76"/>
      <c r="O4154" s="76"/>
      <c r="P4154" s="76"/>
      <c r="Q4154" s="76"/>
      <c r="V4154" s="76"/>
      <c r="W4154" s="76"/>
    </row>
    <row r="4155" spans="1:23" x14ac:dyDescent="0.25">
      <c r="A4155" s="76"/>
      <c r="B4155" s="76"/>
      <c r="C4155" s="76"/>
      <c r="D4155" s="76"/>
      <c r="E4155" s="76"/>
      <c r="F4155" s="76"/>
      <c r="G4155" s="76"/>
      <c r="H4155" s="76"/>
      <c r="I4155" s="76"/>
      <c r="J4155" s="76"/>
      <c r="K4155" s="76"/>
      <c r="L4155" s="76"/>
      <c r="M4155" s="76"/>
      <c r="N4155" s="76"/>
      <c r="O4155" s="76"/>
      <c r="P4155" s="76"/>
      <c r="Q4155" s="76"/>
      <c r="V4155" s="76"/>
      <c r="W4155" s="76"/>
    </row>
    <row r="4156" spans="1:23" x14ac:dyDescent="0.25">
      <c r="A4156" s="76"/>
      <c r="B4156" s="76"/>
      <c r="C4156" s="76"/>
      <c r="D4156" s="76"/>
      <c r="E4156" s="76"/>
      <c r="F4156" s="76"/>
      <c r="G4156" s="76"/>
      <c r="H4156" s="76"/>
      <c r="I4156" s="76"/>
      <c r="J4156" s="76"/>
      <c r="K4156" s="76"/>
      <c r="L4156" s="76"/>
      <c r="M4156" s="76"/>
      <c r="N4156" s="76"/>
      <c r="O4156" s="76"/>
      <c r="P4156" s="76"/>
      <c r="Q4156" s="76"/>
      <c r="V4156" s="76"/>
      <c r="W4156" s="76"/>
    </row>
    <row r="4157" spans="1:23" x14ac:dyDescent="0.25">
      <c r="A4157" s="76"/>
      <c r="B4157" s="76"/>
      <c r="C4157" s="76"/>
      <c r="D4157" s="76"/>
      <c r="E4157" s="76"/>
      <c r="F4157" s="76"/>
      <c r="G4157" s="76"/>
      <c r="H4157" s="76"/>
      <c r="I4157" s="76"/>
      <c r="J4157" s="76"/>
      <c r="K4157" s="76"/>
      <c r="L4157" s="76"/>
      <c r="M4157" s="76"/>
      <c r="N4157" s="76"/>
      <c r="O4157" s="76"/>
      <c r="P4157" s="76"/>
      <c r="Q4157" s="76"/>
      <c r="V4157" s="76"/>
      <c r="W4157" s="76"/>
    </row>
    <row r="4158" spans="1:23" x14ac:dyDescent="0.25">
      <c r="A4158" s="76"/>
      <c r="B4158" s="76"/>
      <c r="C4158" s="76"/>
      <c r="D4158" s="76"/>
      <c r="E4158" s="76"/>
      <c r="F4158" s="76"/>
      <c r="G4158" s="76"/>
      <c r="H4158" s="76"/>
      <c r="I4158" s="76"/>
      <c r="J4158" s="76"/>
      <c r="K4158" s="76"/>
      <c r="L4158" s="76"/>
      <c r="M4158" s="76"/>
      <c r="N4158" s="76"/>
      <c r="O4158" s="76"/>
      <c r="P4158" s="76"/>
      <c r="Q4158" s="76"/>
      <c r="V4158" s="76"/>
      <c r="W4158" s="76"/>
    </row>
    <row r="4159" spans="1:23" x14ac:dyDescent="0.25">
      <c r="A4159" s="76"/>
      <c r="B4159" s="76"/>
      <c r="C4159" s="76"/>
      <c r="D4159" s="76"/>
      <c r="E4159" s="76"/>
      <c r="F4159" s="76"/>
      <c r="G4159" s="76"/>
      <c r="H4159" s="76"/>
      <c r="I4159" s="76"/>
      <c r="J4159" s="76"/>
      <c r="K4159" s="76"/>
      <c r="L4159" s="76"/>
      <c r="M4159" s="76"/>
      <c r="N4159" s="76"/>
      <c r="O4159" s="76"/>
      <c r="P4159" s="76"/>
      <c r="Q4159" s="76"/>
      <c r="V4159" s="76"/>
      <c r="W4159" s="76"/>
    </row>
    <row r="4160" spans="1:23" x14ac:dyDescent="0.25">
      <c r="A4160" s="76"/>
      <c r="B4160" s="76"/>
      <c r="C4160" s="76"/>
      <c r="D4160" s="76"/>
      <c r="E4160" s="76"/>
      <c r="F4160" s="76"/>
      <c r="G4160" s="76"/>
      <c r="H4160" s="76"/>
      <c r="I4160" s="76"/>
      <c r="J4160" s="76"/>
      <c r="K4160" s="76"/>
      <c r="L4160" s="76"/>
      <c r="M4160" s="76"/>
      <c r="N4160" s="76"/>
      <c r="O4160" s="76"/>
      <c r="P4160" s="76"/>
      <c r="Q4160" s="76"/>
      <c r="V4160" s="76"/>
      <c r="W4160" s="76"/>
    </row>
    <row r="4161" spans="1:23" x14ac:dyDescent="0.25">
      <c r="A4161" s="76"/>
      <c r="B4161" s="76"/>
      <c r="C4161" s="76"/>
      <c r="D4161" s="76"/>
      <c r="E4161" s="76"/>
      <c r="F4161" s="76"/>
      <c r="G4161" s="76"/>
      <c r="H4161" s="76"/>
      <c r="I4161" s="76"/>
      <c r="J4161" s="76"/>
      <c r="K4161" s="76"/>
      <c r="L4161" s="76"/>
      <c r="M4161" s="76"/>
      <c r="N4161" s="76"/>
      <c r="O4161" s="76"/>
      <c r="P4161" s="76"/>
      <c r="Q4161" s="76"/>
      <c r="V4161" s="76"/>
      <c r="W4161" s="76"/>
    </row>
    <row r="4162" spans="1:23" x14ac:dyDescent="0.25">
      <c r="A4162" s="76"/>
      <c r="B4162" s="76"/>
      <c r="C4162" s="76"/>
      <c r="D4162" s="76"/>
      <c r="E4162" s="76"/>
      <c r="F4162" s="76"/>
      <c r="G4162" s="76"/>
      <c r="H4162" s="76"/>
      <c r="I4162" s="76"/>
      <c r="J4162" s="76"/>
      <c r="K4162" s="76"/>
      <c r="L4162" s="76"/>
      <c r="M4162" s="76"/>
      <c r="N4162" s="76"/>
      <c r="O4162" s="76"/>
      <c r="P4162" s="76"/>
      <c r="Q4162" s="76"/>
      <c r="V4162" s="76"/>
      <c r="W4162" s="76"/>
    </row>
    <row r="4163" spans="1:23" x14ac:dyDescent="0.25">
      <c r="A4163" s="76"/>
      <c r="B4163" s="76"/>
      <c r="C4163" s="76"/>
      <c r="D4163" s="76"/>
      <c r="E4163" s="76"/>
      <c r="F4163" s="76"/>
      <c r="G4163" s="76"/>
      <c r="H4163" s="76"/>
      <c r="I4163" s="76"/>
      <c r="J4163" s="76"/>
      <c r="K4163" s="76"/>
      <c r="L4163" s="76"/>
      <c r="M4163" s="76"/>
      <c r="N4163" s="76"/>
      <c r="O4163" s="76"/>
      <c r="P4163" s="76"/>
      <c r="Q4163" s="76"/>
      <c r="V4163" s="76"/>
      <c r="W4163" s="76"/>
    </row>
    <row r="4164" spans="1:23" x14ac:dyDescent="0.25">
      <c r="A4164" s="76"/>
      <c r="B4164" s="76"/>
      <c r="C4164" s="76"/>
      <c r="D4164" s="76"/>
      <c r="E4164" s="76"/>
      <c r="F4164" s="76"/>
      <c r="G4164" s="76"/>
      <c r="H4164" s="76"/>
      <c r="I4164" s="76"/>
      <c r="J4164" s="76"/>
      <c r="K4164" s="76"/>
      <c r="L4164" s="76"/>
      <c r="M4164" s="76"/>
      <c r="N4164" s="76"/>
      <c r="O4164" s="76"/>
      <c r="P4164" s="76"/>
      <c r="Q4164" s="76"/>
      <c r="V4164" s="76"/>
      <c r="W4164" s="76"/>
    </row>
    <row r="4165" spans="1:23" x14ac:dyDescent="0.25">
      <c r="A4165" s="76"/>
      <c r="B4165" s="76"/>
      <c r="C4165" s="76"/>
      <c r="D4165" s="76"/>
      <c r="E4165" s="76"/>
      <c r="F4165" s="76"/>
      <c r="G4165" s="76"/>
      <c r="H4165" s="76"/>
      <c r="I4165" s="76"/>
      <c r="J4165" s="76"/>
      <c r="K4165" s="76"/>
      <c r="L4165" s="76"/>
      <c r="M4165" s="76"/>
      <c r="N4165" s="76"/>
      <c r="O4165" s="76"/>
      <c r="P4165" s="76"/>
      <c r="Q4165" s="76"/>
      <c r="V4165" s="76"/>
      <c r="W4165" s="76"/>
    </row>
    <row r="4166" spans="1:23" x14ac:dyDescent="0.25">
      <c r="A4166" s="76"/>
      <c r="B4166" s="76"/>
      <c r="C4166" s="76"/>
      <c r="D4166" s="76"/>
      <c r="E4166" s="76"/>
      <c r="F4166" s="76"/>
      <c r="G4166" s="76"/>
      <c r="H4166" s="76"/>
      <c r="I4166" s="76"/>
      <c r="J4166" s="76"/>
      <c r="K4166" s="76"/>
      <c r="L4166" s="76"/>
      <c r="M4166" s="76"/>
      <c r="N4166" s="76"/>
      <c r="O4166" s="76"/>
      <c r="P4166" s="76"/>
      <c r="Q4166" s="76"/>
      <c r="V4166" s="76"/>
      <c r="W4166" s="76"/>
    </row>
    <row r="4167" spans="1:23" x14ac:dyDescent="0.25">
      <c r="A4167" s="76"/>
      <c r="B4167" s="76"/>
      <c r="C4167" s="76"/>
      <c r="D4167" s="76"/>
      <c r="E4167" s="76"/>
      <c r="F4167" s="76"/>
      <c r="G4167" s="76"/>
      <c r="H4167" s="76"/>
      <c r="I4167" s="76"/>
      <c r="J4167" s="76"/>
      <c r="K4167" s="76"/>
      <c r="L4167" s="76"/>
      <c r="M4167" s="76"/>
      <c r="N4167" s="76"/>
      <c r="O4167" s="76"/>
      <c r="P4167" s="76"/>
      <c r="Q4167" s="76"/>
      <c r="V4167" s="76"/>
      <c r="W4167" s="76"/>
    </row>
    <row r="4168" spans="1:23" x14ac:dyDescent="0.25">
      <c r="A4168" s="76"/>
      <c r="B4168" s="76"/>
      <c r="C4168" s="76"/>
      <c r="D4168" s="76"/>
      <c r="E4168" s="76"/>
      <c r="F4168" s="76"/>
      <c r="G4168" s="76"/>
      <c r="H4168" s="76"/>
      <c r="I4168" s="76"/>
      <c r="J4168" s="76"/>
      <c r="K4168" s="76"/>
      <c r="L4168" s="76"/>
      <c r="M4168" s="76"/>
      <c r="N4168" s="76"/>
      <c r="O4168" s="76"/>
      <c r="P4168" s="76"/>
      <c r="Q4168" s="76"/>
      <c r="V4168" s="76"/>
      <c r="W4168" s="76"/>
    </row>
    <row r="4169" spans="1:23" x14ac:dyDescent="0.25">
      <c r="A4169" s="76"/>
      <c r="B4169" s="76"/>
      <c r="C4169" s="76"/>
      <c r="D4169" s="76"/>
      <c r="E4169" s="76"/>
      <c r="F4169" s="76"/>
      <c r="G4169" s="76"/>
      <c r="H4169" s="76"/>
      <c r="I4169" s="76"/>
      <c r="J4169" s="76"/>
      <c r="K4169" s="76"/>
      <c r="L4169" s="76"/>
      <c r="M4169" s="76"/>
      <c r="N4169" s="76"/>
      <c r="O4169" s="76"/>
      <c r="P4169" s="76"/>
      <c r="Q4169" s="76"/>
      <c r="V4169" s="76"/>
      <c r="W4169" s="76"/>
    </row>
    <row r="4170" spans="1:23" x14ac:dyDescent="0.25">
      <c r="A4170" s="76"/>
      <c r="B4170" s="76"/>
      <c r="C4170" s="76"/>
      <c r="D4170" s="76"/>
      <c r="E4170" s="76"/>
      <c r="F4170" s="76"/>
      <c r="G4170" s="76"/>
      <c r="H4170" s="76"/>
      <c r="I4170" s="76"/>
      <c r="J4170" s="76"/>
      <c r="K4170" s="76"/>
      <c r="L4170" s="76"/>
      <c r="M4170" s="76"/>
      <c r="N4170" s="76"/>
      <c r="O4170" s="76"/>
      <c r="P4170" s="76"/>
      <c r="Q4170" s="76"/>
      <c r="V4170" s="76"/>
      <c r="W4170" s="76"/>
    </row>
    <row r="4171" spans="1:23" x14ac:dyDescent="0.25">
      <c r="A4171" s="76"/>
      <c r="B4171" s="76"/>
      <c r="C4171" s="76"/>
      <c r="D4171" s="76"/>
      <c r="E4171" s="76"/>
      <c r="F4171" s="76"/>
      <c r="G4171" s="76"/>
      <c r="H4171" s="76"/>
      <c r="I4171" s="76"/>
      <c r="J4171" s="76"/>
      <c r="K4171" s="76"/>
      <c r="L4171" s="76"/>
      <c r="M4171" s="76"/>
      <c r="N4171" s="76"/>
      <c r="O4171" s="76"/>
      <c r="P4171" s="76"/>
      <c r="Q4171" s="76"/>
      <c r="V4171" s="76"/>
      <c r="W4171" s="76"/>
    </row>
    <row r="4172" spans="1:23" x14ac:dyDescent="0.25">
      <c r="A4172" s="76"/>
      <c r="B4172" s="76"/>
      <c r="C4172" s="76"/>
      <c r="D4172" s="76"/>
      <c r="E4172" s="76"/>
      <c r="F4172" s="76"/>
      <c r="G4172" s="76"/>
      <c r="H4172" s="76"/>
      <c r="I4172" s="76"/>
      <c r="J4172" s="76"/>
      <c r="K4172" s="76"/>
      <c r="L4172" s="76"/>
      <c r="M4172" s="76"/>
      <c r="N4172" s="76"/>
      <c r="O4172" s="76"/>
      <c r="P4172" s="76"/>
      <c r="Q4172" s="76"/>
      <c r="V4172" s="76"/>
      <c r="W4172" s="76"/>
    </row>
    <row r="4173" spans="1:23" x14ac:dyDescent="0.25">
      <c r="A4173" s="76"/>
      <c r="B4173" s="76"/>
      <c r="C4173" s="76"/>
      <c r="D4173" s="76"/>
      <c r="E4173" s="76"/>
      <c r="F4173" s="76"/>
      <c r="G4173" s="76"/>
      <c r="H4173" s="76"/>
      <c r="I4173" s="76"/>
      <c r="J4173" s="76"/>
      <c r="K4173" s="76"/>
      <c r="L4173" s="76"/>
      <c r="M4173" s="76"/>
      <c r="N4173" s="76"/>
      <c r="O4173" s="76"/>
      <c r="P4173" s="76"/>
      <c r="Q4173" s="76"/>
      <c r="V4173" s="76"/>
      <c r="W4173" s="76"/>
    </row>
    <row r="4174" spans="1:23" x14ac:dyDescent="0.25">
      <c r="A4174" s="76"/>
      <c r="B4174" s="76"/>
      <c r="C4174" s="76"/>
      <c r="D4174" s="76"/>
      <c r="E4174" s="76"/>
      <c r="F4174" s="76"/>
      <c r="G4174" s="76"/>
      <c r="H4174" s="76"/>
      <c r="I4174" s="76"/>
      <c r="J4174" s="76"/>
      <c r="K4174" s="76"/>
      <c r="L4174" s="76"/>
      <c r="M4174" s="76"/>
      <c r="N4174" s="76"/>
      <c r="O4174" s="76"/>
      <c r="P4174" s="76"/>
      <c r="Q4174" s="76"/>
      <c r="V4174" s="76"/>
      <c r="W4174" s="76"/>
    </row>
    <row r="4175" spans="1:23" x14ac:dyDescent="0.25">
      <c r="A4175" s="76"/>
      <c r="B4175" s="76"/>
      <c r="C4175" s="76"/>
      <c r="D4175" s="76"/>
      <c r="E4175" s="76"/>
      <c r="F4175" s="76"/>
      <c r="G4175" s="76"/>
      <c r="H4175" s="76"/>
      <c r="I4175" s="76"/>
      <c r="J4175" s="76"/>
      <c r="K4175" s="76"/>
      <c r="L4175" s="76"/>
      <c r="M4175" s="76"/>
      <c r="N4175" s="76"/>
      <c r="O4175" s="76"/>
      <c r="P4175" s="76"/>
      <c r="Q4175" s="76"/>
      <c r="V4175" s="76"/>
      <c r="W4175" s="76"/>
    </row>
    <row r="4176" spans="1:23" x14ac:dyDescent="0.25">
      <c r="A4176" s="76"/>
      <c r="B4176" s="76"/>
      <c r="C4176" s="76"/>
      <c r="D4176" s="76"/>
      <c r="E4176" s="76"/>
      <c r="F4176" s="76"/>
      <c r="G4176" s="76"/>
      <c r="H4176" s="76"/>
      <c r="I4176" s="76"/>
      <c r="J4176" s="76"/>
      <c r="K4176" s="76"/>
      <c r="L4176" s="76"/>
      <c r="M4176" s="76"/>
      <c r="N4176" s="76"/>
      <c r="O4176" s="76"/>
      <c r="P4176" s="76"/>
      <c r="Q4176" s="76"/>
      <c r="V4176" s="76"/>
      <c r="W4176" s="76"/>
    </row>
    <row r="4177" spans="1:23" x14ac:dyDescent="0.25">
      <c r="A4177" s="76"/>
      <c r="B4177" s="76"/>
      <c r="C4177" s="76"/>
      <c r="D4177" s="76"/>
      <c r="E4177" s="76"/>
      <c r="F4177" s="76"/>
      <c r="G4177" s="76"/>
      <c r="H4177" s="76"/>
      <c r="I4177" s="76"/>
      <c r="J4177" s="76"/>
      <c r="K4177" s="76"/>
      <c r="L4177" s="76"/>
      <c r="M4177" s="76"/>
      <c r="N4177" s="76"/>
      <c r="O4177" s="76"/>
      <c r="P4177" s="76"/>
      <c r="Q4177" s="76"/>
      <c r="V4177" s="76"/>
      <c r="W4177" s="76"/>
    </row>
    <row r="4178" spans="1:23" x14ac:dyDescent="0.25">
      <c r="A4178" s="76"/>
      <c r="B4178" s="76"/>
      <c r="C4178" s="76"/>
      <c r="D4178" s="76"/>
      <c r="E4178" s="76"/>
      <c r="F4178" s="76"/>
      <c r="G4178" s="76"/>
      <c r="H4178" s="76"/>
      <c r="I4178" s="76"/>
      <c r="J4178" s="76"/>
      <c r="K4178" s="76"/>
      <c r="L4178" s="76"/>
      <c r="M4178" s="76"/>
      <c r="N4178" s="76"/>
      <c r="O4178" s="76"/>
      <c r="P4178" s="76"/>
      <c r="Q4178" s="76"/>
      <c r="V4178" s="76"/>
      <c r="W4178" s="76"/>
    </row>
    <row r="4179" spans="1:23" x14ac:dyDescent="0.25">
      <c r="A4179" s="76"/>
      <c r="B4179" s="76"/>
      <c r="C4179" s="76"/>
      <c r="D4179" s="76"/>
      <c r="E4179" s="76"/>
      <c r="F4179" s="76"/>
      <c r="G4179" s="76"/>
      <c r="H4179" s="76"/>
      <c r="I4179" s="76"/>
      <c r="J4179" s="76"/>
      <c r="K4179" s="76"/>
      <c r="L4179" s="76"/>
      <c r="M4179" s="76"/>
      <c r="N4179" s="76"/>
      <c r="O4179" s="76"/>
      <c r="P4179" s="76"/>
      <c r="Q4179" s="76"/>
      <c r="V4179" s="76"/>
      <c r="W4179" s="76"/>
    </row>
    <row r="4180" spans="1:23" x14ac:dyDescent="0.25">
      <c r="A4180" s="76"/>
      <c r="B4180" s="76"/>
      <c r="C4180" s="76"/>
      <c r="D4180" s="76"/>
      <c r="E4180" s="76"/>
      <c r="F4180" s="76"/>
      <c r="G4180" s="76"/>
      <c r="H4180" s="76"/>
      <c r="I4180" s="76"/>
      <c r="J4180" s="76"/>
      <c r="K4180" s="76"/>
      <c r="L4180" s="76"/>
      <c r="M4180" s="76"/>
      <c r="N4180" s="76"/>
      <c r="O4180" s="76"/>
      <c r="P4180" s="76"/>
      <c r="Q4180" s="76"/>
      <c r="V4180" s="76"/>
      <c r="W4180" s="76"/>
    </row>
    <row r="4181" spans="1:23" x14ac:dyDescent="0.25">
      <c r="A4181" s="76"/>
      <c r="B4181" s="76"/>
      <c r="C4181" s="76"/>
      <c r="D4181" s="76"/>
      <c r="E4181" s="76"/>
      <c r="F4181" s="76"/>
      <c r="G4181" s="76"/>
      <c r="H4181" s="76"/>
      <c r="I4181" s="76"/>
      <c r="J4181" s="76"/>
      <c r="K4181" s="76"/>
      <c r="L4181" s="76"/>
      <c r="M4181" s="76"/>
      <c r="N4181" s="76"/>
      <c r="O4181" s="76"/>
      <c r="P4181" s="76"/>
      <c r="Q4181" s="76"/>
      <c r="V4181" s="76"/>
      <c r="W4181" s="76"/>
    </row>
    <row r="4182" spans="1:23" x14ac:dyDescent="0.25">
      <c r="A4182" s="76"/>
      <c r="B4182" s="76"/>
      <c r="C4182" s="76"/>
      <c r="D4182" s="76"/>
      <c r="E4182" s="76"/>
      <c r="F4182" s="76"/>
      <c r="G4182" s="76"/>
      <c r="H4182" s="76"/>
      <c r="I4182" s="76"/>
      <c r="J4182" s="76"/>
      <c r="K4182" s="76"/>
      <c r="L4182" s="76"/>
      <c r="M4182" s="76"/>
      <c r="N4182" s="76"/>
      <c r="O4182" s="76"/>
      <c r="P4182" s="76"/>
      <c r="Q4182" s="76"/>
      <c r="V4182" s="76"/>
      <c r="W4182" s="76"/>
    </row>
    <row r="4183" spans="1:23" x14ac:dyDescent="0.25">
      <c r="A4183" s="76"/>
      <c r="B4183" s="76"/>
      <c r="C4183" s="76"/>
      <c r="D4183" s="76"/>
      <c r="E4183" s="76"/>
      <c r="F4183" s="76"/>
      <c r="G4183" s="76"/>
      <c r="H4183" s="76"/>
      <c r="I4183" s="76"/>
      <c r="J4183" s="76"/>
      <c r="K4183" s="76"/>
      <c r="L4183" s="76"/>
      <c r="M4183" s="76"/>
      <c r="N4183" s="76"/>
      <c r="O4183" s="76"/>
      <c r="P4183" s="76"/>
      <c r="Q4183" s="76"/>
      <c r="V4183" s="76"/>
      <c r="W4183" s="76"/>
    </row>
    <row r="4184" spans="1:23" x14ac:dyDescent="0.25">
      <c r="A4184" s="76"/>
      <c r="B4184" s="76"/>
      <c r="C4184" s="76"/>
      <c r="D4184" s="76"/>
      <c r="E4184" s="76"/>
      <c r="F4184" s="76"/>
      <c r="G4184" s="76"/>
      <c r="H4184" s="76"/>
      <c r="I4184" s="76"/>
      <c r="J4184" s="76"/>
      <c r="K4184" s="76"/>
      <c r="L4184" s="76"/>
      <c r="M4184" s="76"/>
      <c r="N4184" s="76"/>
      <c r="O4184" s="76"/>
      <c r="P4184" s="76"/>
      <c r="Q4184" s="76"/>
      <c r="V4184" s="76"/>
      <c r="W4184" s="76"/>
    </row>
    <row r="4185" spans="1:23" x14ac:dyDescent="0.25">
      <c r="A4185" s="76"/>
      <c r="B4185" s="76"/>
      <c r="C4185" s="76"/>
      <c r="D4185" s="76"/>
      <c r="E4185" s="76"/>
      <c r="F4185" s="76"/>
      <c r="G4185" s="76"/>
      <c r="H4185" s="76"/>
      <c r="I4185" s="76"/>
      <c r="J4185" s="76"/>
      <c r="K4185" s="76"/>
      <c r="L4185" s="76"/>
      <c r="M4185" s="76"/>
      <c r="N4185" s="76"/>
      <c r="O4185" s="76"/>
      <c r="P4185" s="76"/>
      <c r="Q4185" s="76"/>
      <c r="V4185" s="76"/>
      <c r="W4185" s="76"/>
    </row>
    <row r="4186" spans="1:23" x14ac:dyDescent="0.25">
      <c r="A4186" s="76"/>
      <c r="B4186" s="76"/>
      <c r="C4186" s="76"/>
      <c r="D4186" s="76"/>
      <c r="E4186" s="76"/>
      <c r="F4186" s="76"/>
      <c r="G4186" s="76"/>
      <c r="H4186" s="76"/>
      <c r="I4186" s="76"/>
      <c r="J4186" s="76"/>
      <c r="K4186" s="76"/>
      <c r="L4186" s="76"/>
      <c r="M4186" s="76"/>
      <c r="N4186" s="76"/>
      <c r="O4186" s="76"/>
      <c r="P4186" s="76"/>
      <c r="Q4186" s="76"/>
      <c r="V4186" s="76"/>
      <c r="W4186" s="76"/>
    </row>
    <row r="4187" spans="1:23" x14ac:dyDescent="0.25">
      <c r="A4187" s="76"/>
      <c r="B4187" s="76"/>
      <c r="C4187" s="76"/>
      <c r="D4187" s="76"/>
      <c r="E4187" s="76"/>
      <c r="F4187" s="76"/>
      <c r="G4187" s="76"/>
      <c r="H4187" s="76"/>
      <c r="I4187" s="76"/>
      <c r="J4187" s="76"/>
      <c r="K4187" s="76"/>
      <c r="L4187" s="76"/>
      <c r="M4187" s="76"/>
      <c r="N4187" s="76"/>
      <c r="O4187" s="76"/>
      <c r="P4187" s="76"/>
      <c r="Q4187" s="76"/>
      <c r="V4187" s="76"/>
      <c r="W4187" s="76"/>
    </row>
    <row r="4188" spans="1:23" x14ac:dyDescent="0.25">
      <c r="A4188" s="76"/>
      <c r="B4188" s="76"/>
      <c r="C4188" s="76"/>
      <c r="D4188" s="76"/>
      <c r="E4188" s="76"/>
      <c r="F4188" s="76"/>
      <c r="G4188" s="76"/>
      <c r="H4188" s="76"/>
      <c r="I4188" s="76"/>
      <c r="J4188" s="76"/>
      <c r="K4188" s="76"/>
      <c r="L4188" s="76"/>
      <c r="M4188" s="76"/>
      <c r="N4188" s="76"/>
      <c r="O4188" s="76"/>
      <c r="P4188" s="76"/>
      <c r="Q4188" s="76"/>
      <c r="V4188" s="76"/>
      <c r="W4188" s="76"/>
    </row>
    <row r="4189" spans="1:23" x14ac:dyDescent="0.25">
      <c r="A4189" s="76"/>
      <c r="B4189" s="76"/>
      <c r="C4189" s="76"/>
      <c r="D4189" s="76"/>
      <c r="E4189" s="76"/>
      <c r="F4189" s="76"/>
      <c r="G4189" s="76"/>
      <c r="H4189" s="76"/>
      <c r="I4189" s="76"/>
      <c r="J4189" s="76"/>
      <c r="K4189" s="76"/>
      <c r="L4189" s="76"/>
      <c r="M4189" s="76"/>
      <c r="N4189" s="76"/>
      <c r="O4189" s="76"/>
      <c r="P4189" s="76"/>
      <c r="Q4189" s="76"/>
      <c r="V4189" s="76"/>
      <c r="W4189" s="76"/>
    </row>
    <row r="4190" spans="1:23" x14ac:dyDescent="0.25">
      <c r="A4190" s="76"/>
      <c r="B4190" s="76"/>
      <c r="C4190" s="76"/>
      <c r="D4190" s="76"/>
      <c r="E4190" s="76"/>
      <c r="F4190" s="76"/>
      <c r="G4190" s="76"/>
      <c r="H4190" s="76"/>
      <c r="I4190" s="76"/>
      <c r="J4190" s="76"/>
      <c r="K4190" s="76"/>
      <c r="L4190" s="76"/>
      <c r="M4190" s="76"/>
      <c r="N4190" s="76"/>
      <c r="O4190" s="76"/>
      <c r="P4190" s="76"/>
      <c r="Q4190" s="76"/>
      <c r="V4190" s="76"/>
      <c r="W4190" s="76"/>
    </row>
    <row r="4191" spans="1:23" x14ac:dyDescent="0.25">
      <c r="A4191" s="76"/>
      <c r="B4191" s="76"/>
      <c r="C4191" s="76"/>
      <c r="D4191" s="76"/>
      <c r="E4191" s="76"/>
      <c r="F4191" s="76"/>
      <c r="G4191" s="76"/>
      <c r="H4191" s="76"/>
      <c r="I4191" s="76"/>
      <c r="J4191" s="76"/>
      <c r="K4191" s="76"/>
      <c r="L4191" s="76"/>
      <c r="M4191" s="76"/>
      <c r="N4191" s="76"/>
      <c r="O4191" s="76"/>
      <c r="P4191" s="76"/>
      <c r="Q4191" s="76"/>
      <c r="V4191" s="76"/>
      <c r="W4191" s="76"/>
    </row>
    <row r="4192" spans="1:23" x14ac:dyDescent="0.25">
      <c r="A4192" s="76"/>
      <c r="B4192" s="76"/>
      <c r="C4192" s="76"/>
      <c r="D4192" s="76"/>
      <c r="E4192" s="76"/>
      <c r="F4192" s="76"/>
      <c r="G4192" s="76"/>
      <c r="H4192" s="76"/>
      <c r="I4192" s="76"/>
      <c r="J4192" s="76"/>
      <c r="K4192" s="76"/>
      <c r="L4192" s="76"/>
      <c r="M4192" s="76"/>
      <c r="N4192" s="76"/>
      <c r="O4192" s="76"/>
      <c r="P4192" s="76"/>
      <c r="Q4192" s="76"/>
      <c r="V4192" s="76"/>
      <c r="W4192" s="76"/>
    </row>
    <row r="4193" spans="1:23" x14ac:dyDescent="0.25">
      <c r="A4193" s="76"/>
      <c r="B4193" s="76"/>
      <c r="C4193" s="76"/>
      <c r="D4193" s="76"/>
      <c r="E4193" s="76"/>
      <c r="F4193" s="76"/>
      <c r="G4193" s="76"/>
      <c r="H4193" s="76"/>
      <c r="I4193" s="76"/>
      <c r="J4193" s="76"/>
      <c r="K4193" s="76"/>
      <c r="L4193" s="76"/>
      <c r="M4193" s="76"/>
      <c r="N4193" s="76"/>
      <c r="O4193" s="76"/>
      <c r="P4193" s="76"/>
      <c r="Q4193" s="76"/>
      <c r="V4193" s="76"/>
      <c r="W4193" s="76"/>
    </row>
    <row r="4194" spans="1:23" x14ac:dyDescent="0.25">
      <c r="A4194" s="76"/>
      <c r="B4194" s="76"/>
      <c r="C4194" s="76"/>
      <c r="D4194" s="76"/>
      <c r="E4194" s="76"/>
      <c r="F4194" s="76"/>
      <c r="G4194" s="76"/>
      <c r="H4194" s="76"/>
      <c r="I4194" s="76"/>
      <c r="J4194" s="76"/>
      <c r="K4194" s="76"/>
      <c r="L4194" s="76"/>
      <c r="M4194" s="76"/>
      <c r="N4194" s="76"/>
      <c r="O4194" s="76"/>
      <c r="P4194" s="76"/>
      <c r="Q4194" s="76"/>
      <c r="V4194" s="76"/>
      <c r="W4194" s="76"/>
    </row>
    <row r="4195" spans="1:23" x14ac:dyDescent="0.25">
      <c r="A4195" s="76"/>
      <c r="B4195" s="76"/>
      <c r="C4195" s="76"/>
      <c r="D4195" s="76"/>
      <c r="E4195" s="76"/>
      <c r="F4195" s="76"/>
      <c r="G4195" s="76"/>
      <c r="H4195" s="76"/>
      <c r="I4195" s="76"/>
      <c r="J4195" s="76"/>
      <c r="K4195" s="76"/>
      <c r="L4195" s="76"/>
      <c r="M4195" s="76"/>
      <c r="N4195" s="76"/>
      <c r="O4195" s="76"/>
      <c r="P4195" s="76"/>
      <c r="Q4195" s="76"/>
      <c r="V4195" s="76"/>
      <c r="W4195" s="76"/>
    </row>
    <row r="4196" spans="1:23" x14ac:dyDescent="0.25">
      <c r="A4196" s="76"/>
      <c r="B4196" s="76"/>
      <c r="C4196" s="76"/>
      <c r="D4196" s="76"/>
      <c r="E4196" s="76"/>
      <c r="F4196" s="76"/>
      <c r="G4196" s="76"/>
      <c r="H4196" s="76"/>
      <c r="I4196" s="76"/>
      <c r="J4196" s="76"/>
      <c r="K4196" s="76"/>
      <c r="L4196" s="76"/>
      <c r="M4196" s="76"/>
      <c r="N4196" s="76"/>
      <c r="O4196" s="76"/>
      <c r="P4196" s="76"/>
      <c r="Q4196" s="76"/>
      <c r="V4196" s="76"/>
      <c r="W4196" s="76"/>
    </row>
    <row r="4197" spans="1:23" x14ac:dyDescent="0.25">
      <c r="A4197" s="76"/>
      <c r="B4197" s="76"/>
      <c r="C4197" s="76"/>
      <c r="D4197" s="76"/>
      <c r="E4197" s="76"/>
      <c r="F4197" s="76"/>
      <c r="G4197" s="76"/>
      <c r="H4197" s="76"/>
      <c r="I4197" s="76"/>
      <c r="J4197" s="76"/>
      <c r="K4197" s="76"/>
      <c r="L4197" s="76"/>
      <c r="M4197" s="76"/>
      <c r="N4197" s="76"/>
      <c r="O4197" s="76"/>
      <c r="P4197" s="76"/>
      <c r="Q4197" s="76"/>
      <c r="V4197" s="76"/>
      <c r="W4197" s="76"/>
    </row>
    <row r="4198" spans="1:23" x14ac:dyDescent="0.25">
      <c r="A4198" s="76"/>
      <c r="B4198" s="76"/>
      <c r="C4198" s="76"/>
      <c r="D4198" s="76"/>
      <c r="E4198" s="76"/>
      <c r="F4198" s="76"/>
      <c r="G4198" s="76"/>
      <c r="H4198" s="76"/>
      <c r="I4198" s="76"/>
      <c r="J4198" s="76"/>
      <c r="K4198" s="76"/>
      <c r="L4198" s="76"/>
      <c r="M4198" s="76"/>
      <c r="N4198" s="76"/>
      <c r="O4198" s="76"/>
      <c r="P4198" s="76"/>
      <c r="Q4198" s="76"/>
      <c r="V4198" s="76"/>
      <c r="W4198" s="76"/>
    </row>
    <row r="4199" spans="1:23" x14ac:dyDescent="0.25">
      <c r="A4199" s="76"/>
      <c r="B4199" s="76"/>
      <c r="C4199" s="76"/>
      <c r="D4199" s="76"/>
      <c r="E4199" s="76"/>
      <c r="F4199" s="76"/>
      <c r="G4199" s="76"/>
      <c r="H4199" s="76"/>
      <c r="I4199" s="76"/>
      <c r="J4199" s="76"/>
      <c r="K4199" s="76"/>
      <c r="L4199" s="76"/>
      <c r="M4199" s="76"/>
      <c r="N4199" s="76"/>
      <c r="O4199" s="76"/>
      <c r="P4199" s="76"/>
      <c r="Q4199" s="76"/>
      <c r="V4199" s="76"/>
      <c r="W4199" s="76"/>
    </row>
    <row r="4200" spans="1:23" x14ac:dyDescent="0.25">
      <c r="A4200" s="76"/>
      <c r="B4200" s="76"/>
      <c r="C4200" s="76"/>
      <c r="D4200" s="76"/>
      <c r="E4200" s="76"/>
      <c r="F4200" s="76"/>
      <c r="G4200" s="76"/>
      <c r="H4200" s="76"/>
      <c r="I4200" s="76"/>
      <c r="J4200" s="76"/>
      <c r="K4200" s="76"/>
      <c r="L4200" s="76"/>
      <c r="M4200" s="76"/>
      <c r="N4200" s="76"/>
      <c r="O4200" s="76"/>
      <c r="P4200" s="76"/>
      <c r="Q4200" s="76"/>
      <c r="V4200" s="76"/>
      <c r="W4200" s="76"/>
    </row>
    <row r="4201" spans="1:23" x14ac:dyDescent="0.25">
      <c r="A4201" s="76"/>
      <c r="B4201" s="76"/>
      <c r="C4201" s="76"/>
      <c r="D4201" s="76"/>
      <c r="E4201" s="76"/>
      <c r="F4201" s="76"/>
      <c r="G4201" s="76"/>
      <c r="H4201" s="76"/>
      <c r="I4201" s="76"/>
      <c r="J4201" s="76"/>
      <c r="K4201" s="76"/>
      <c r="L4201" s="76"/>
      <c r="M4201" s="76"/>
      <c r="N4201" s="76"/>
      <c r="O4201" s="76"/>
      <c r="P4201" s="76"/>
      <c r="Q4201" s="76"/>
      <c r="V4201" s="76"/>
      <c r="W4201" s="76"/>
    </row>
    <row r="4202" spans="1:23" x14ac:dyDescent="0.25">
      <c r="A4202" s="76"/>
      <c r="B4202" s="76"/>
      <c r="C4202" s="76"/>
      <c r="D4202" s="76"/>
      <c r="E4202" s="76"/>
      <c r="F4202" s="76"/>
      <c r="G4202" s="76"/>
      <c r="H4202" s="76"/>
      <c r="I4202" s="76"/>
      <c r="J4202" s="76"/>
      <c r="K4202" s="76"/>
      <c r="L4202" s="76"/>
      <c r="M4202" s="76"/>
      <c r="N4202" s="76"/>
      <c r="O4202" s="76"/>
      <c r="P4202" s="76"/>
      <c r="Q4202" s="76"/>
      <c r="V4202" s="76"/>
      <c r="W4202" s="76"/>
    </row>
    <row r="4203" spans="1:23" x14ac:dyDescent="0.25">
      <c r="A4203" s="76"/>
      <c r="B4203" s="76"/>
      <c r="C4203" s="76"/>
      <c r="D4203" s="76"/>
      <c r="E4203" s="76"/>
      <c r="F4203" s="76"/>
      <c r="G4203" s="76"/>
      <c r="H4203" s="76"/>
      <c r="I4203" s="76"/>
      <c r="J4203" s="76"/>
      <c r="K4203" s="76"/>
      <c r="L4203" s="76"/>
      <c r="M4203" s="76"/>
      <c r="N4203" s="76"/>
      <c r="O4203" s="76"/>
      <c r="P4203" s="76"/>
      <c r="Q4203" s="76"/>
      <c r="V4203" s="76"/>
      <c r="W4203" s="76"/>
    </row>
    <row r="4204" spans="1:23" x14ac:dyDescent="0.25">
      <c r="A4204" s="76"/>
      <c r="B4204" s="76"/>
      <c r="C4204" s="76"/>
      <c r="D4204" s="76"/>
      <c r="E4204" s="76"/>
      <c r="F4204" s="76"/>
      <c r="G4204" s="76"/>
      <c r="H4204" s="76"/>
      <c r="I4204" s="76"/>
      <c r="J4204" s="76"/>
      <c r="K4204" s="76"/>
      <c r="L4204" s="76"/>
      <c r="M4204" s="76"/>
      <c r="N4204" s="76"/>
      <c r="O4204" s="76"/>
      <c r="P4204" s="76"/>
      <c r="Q4204" s="76"/>
      <c r="V4204" s="76"/>
      <c r="W4204" s="76"/>
    </row>
    <row r="4205" spans="1:23" x14ac:dyDescent="0.25">
      <c r="A4205" s="76"/>
      <c r="B4205" s="76"/>
      <c r="C4205" s="76"/>
      <c r="D4205" s="76"/>
      <c r="E4205" s="76"/>
      <c r="F4205" s="76"/>
      <c r="G4205" s="76"/>
      <c r="H4205" s="76"/>
      <c r="I4205" s="76"/>
      <c r="J4205" s="76"/>
      <c r="K4205" s="76"/>
      <c r="L4205" s="76"/>
      <c r="M4205" s="76"/>
      <c r="N4205" s="76"/>
      <c r="O4205" s="76"/>
      <c r="P4205" s="76"/>
      <c r="Q4205" s="76"/>
      <c r="V4205" s="76"/>
      <c r="W4205" s="76"/>
    </row>
    <row r="4206" spans="1:23" x14ac:dyDescent="0.25">
      <c r="A4206" s="76"/>
      <c r="B4206" s="76"/>
      <c r="C4206" s="76"/>
      <c r="D4206" s="76"/>
      <c r="E4206" s="76"/>
      <c r="F4206" s="76"/>
      <c r="G4206" s="76"/>
      <c r="H4206" s="76"/>
      <c r="I4206" s="76"/>
      <c r="J4206" s="76"/>
      <c r="K4206" s="76"/>
      <c r="L4206" s="76"/>
      <c r="M4206" s="76"/>
      <c r="N4206" s="76"/>
      <c r="O4206" s="76"/>
      <c r="P4206" s="76"/>
      <c r="Q4206" s="76"/>
      <c r="V4206" s="76"/>
      <c r="W4206" s="76"/>
    </row>
    <row r="4207" spans="1:23" x14ac:dyDescent="0.25">
      <c r="A4207" s="76"/>
      <c r="B4207" s="76"/>
      <c r="C4207" s="76"/>
      <c r="D4207" s="76"/>
      <c r="E4207" s="76"/>
      <c r="F4207" s="76"/>
      <c r="G4207" s="76"/>
      <c r="H4207" s="76"/>
      <c r="I4207" s="76"/>
      <c r="J4207" s="76"/>
      <c r="K4207" s="76"/>
      <c r="L4207" s="76"/>
      <c r="M4207" s="76"/>
      <c r="N4207" s="76"/>
      <c r="O4207" s="76"/>
      <c r="P4207" s="76"/>
      <c r="Q4207" s="76"/>
      <c r="V4207" s="76"/>
      <c r="W4207" s="76"/>
    </row>
    <row r="4208" spans="1:23" x14ac:dyDescent="0.25">
      <c r="A4208" s="76"/>
      <c r="B4208" s="76"/>
      <c r="C4208" s="76"/>
      <c r="D4208" s="76"/>
      <c r="E4208" s="76"/>
      <c r="F4208" s="76"/>
      <c r="G4208" s="76"/>
      <c r="H4208" s="76"/>
      <c r="I4208" s="76"/>
      <c r="J4208" s="76"/>
      <c r="K4208" s="76"/>
      <c r="L4208" s="76"/>
      <c r="M4208" s="76"/>
      <c r="N4208" s="76"/>
      <c r="O4208" s="76"/>
      <c r="P4208" s="76"/>
      <c r="Q4208" s="76"/>
      <c r="V4208" s="76"/>
      <c r="W4208" s="76"/>
    </row>
    <row r="4209" spans="1:23" x14ac:dyDescent="0.25">
      <c r="A4209" s="76"/>
      <c r="B4209" s="76"/>
      <c r="C4209" s="76"/>
      <c r="D4209" s="76"/>
      <c r="E4209" s="76"/>
      <c r="F4209" s="76"/>
      <c r="G4209" s="76"/>
      <c r="H4209" s="76"/>
      <c r="I4209" s="76"/>
      <c r="J4209" s="76"/>
      <c r="K4209" s="76"/>
      <c r="L4209" s="76"/>
      <c r="M4209" s="76"/>
      <c r="N4209" s="76"/>
      <c r="O4209" s="76"/>
      <c r="P4209" s="76"/>
      <c r="Q4209" s="76"/>
      <c r="V4209" s="76"/>
      <c r="W4209" s="76"/>
    </row>
    <row r="4210" spans="1:23" x14ac:dyDescent="0.25">
      <c r="A4210" s="76"/>
      <c r="B4210" s="76"/>
      <c r="C4210" s="76"/>
      <c r="D4210" s="76"/>
      <c r="E4210" s="76"/>
      <c r="F4210" s="76"/>
      <c r="G4210" s="76"/>
      <c r="H4210" s="76"/>
      <c r="I4210" s="76"/>
      <c r="J4210" s="76"/>
      <c r="K4210" s="76"/>
      <c r="L4210" s="76"/>
      <c r="M4210" s="76"/>
      <c r="N4210" s="76"/>
      <c r="O4210" s="76"/>
      <c r="P4210" s="76"/>
      <c r="Q4210" s="76"/>
      <c r="V4210" s="76"/>
      <c r="W4210" s="76"/>
    </row>
    <row r="4211" spans="1:23" x14ac:dyDescent="0.25">
      <c r="A4211" s="76"/>
      <c r="B4211" s="76"/>
      <c r="C4211" s="76"/>
      <c r="D4211" s="76"/>
      <c r="E4211" s="76"/>
      <c r="F4211" s="76"/>
      <c r="G4211" s="76"/>
      <c r="H4211" s="76"/>
      <c r="I4211" s="76"/>
      <c r="J4211" s="76"/>
      <c r="K4211" s="76"/>
      <c r="L4211" s="76"/>
      <c r="M4211" s="76"/>
      <c r="N4211" s="76"/>
      <c r="O4211" s="76"/>
      <c r="P4211" s="76"/>
      <c r="Q4211" s="76"/>
      <c r="V4211" s="76"/>
      <c r="W4211" s="76"/>
    </row>
    <row r="4212" spans="1:23" x14ac:dyDescent="0.25">
      <c r="A4212" s="76"/>
      <c r="B4212" s="76"/>
      <c r="C4212" s="76"/>
      <c r="D4212" s="76"/>
      <c r="E4212" s="76"/>
      <c r="F4212" s="76"/>
      <c r="G4212" s="76"/>
      <c r="H4212" s="76"/>
      <c r="I4212" s="76"/>
      <c r="J4212" s="76"/>
      <c r="K4212" s="76"/>
      <c r="L4212" s="76"/>
      <c r="M4212" s="76"/>
      <c r="N4212" s="76"/>
      <c r="O4212" s="76"/>
      <c r="P4212" s="76"/>
      <c r="Q4212" s="76"/>
      <c r="V4212" s="76"/>
      <c r="W4212" s="76"/>
    </row>
    <row r="4213" spans="1:23" x14ac:dyDescent="0.25">
      <c r="A4213" s="76"/>
      <c r="B4213" s="76"/>
      <c r="C4213" s="76"/>
      <c r="D4213" s="76"/>
      <c r="E4213" s="76"/>
      <c r="F4213" s="76"/>
      <c r="G4213" s="76"/>
      <c r="H4213" s="76"/>
      <c r="I4213" s="76"/>
      <c r="J4213" s="76"/>
      <c r="K4213" s="76"/>
      <c r="L4213" s="76"/>
      <c r="M4213" s="76"/>
      <c r="N4213" s="76"/>
      <c r="O4213" s="76"/>
      <c r="P4213" s="76"/>
      <c r="Q4213" s="76"/>
      <c r="V4213" s="76"/>
      <c r="W4213" s="76"/>
    </row>
    <row r="4214" spans="1:23" x14ac:dyDescent="0.25">
      <c r="A4214" s="76"/>
      <c r="B4214" s="76"/>
      <c r="C4214" s="76"/>
      <c r="D4214" s="76"/>
      <c r="E4214" s="76"/>
      <c r="F4214" s="76"/>
      <c r="G4214" s="76"/>
      <c r="H4214" s="76"/>
      <c r="I4214" s="76"/>
      <c r="J4214" s="76"/>
      <c r="K4214" s="76"/>
      <c r="L4214" s="76"/>
      <c r="M4214" s="76"/>
      <c r="N4214" s="76"/>
      <c r="O4214" s="76"/>
      <c r="P4214" s="76"/>
      <c r="Q4214" s="76"/>
      <c r="V4214" s="76"/>
      <c r="W4214" s="76"/>
    </row>
    <row r="4215" spans="1:23" x14ac:dyDescent="0.25">
      <c r="A4215" s="76"/>
      <c r="B4215" s="76"/>
      <c r="C4215" s="76"/>
      <c r="D4215" s="76"/>
      <c r="E4215" s="76"/>
      <c r="F4215" s="76"/>
      <c r="G4215" s="76"/>
      <c r="H4215" s="76"/>
      <c r="I4215" s="76"/>
      <c r="J4215" s="76"/>
      <c r="K4215" s="76"/>
      <c r="L4215" s="76"/>
      <c r="M4215" s="76"/>
      <c r="N4215" s="76"/>
      <c r="O4215" s="76"/>
      <c r="P4215" s="76"/>
      <c r="Q4215" s="76"/>
      <c r="V4215" s="76"/>
      <c r="W4215" s="76"/>
    </row>
    <row r="4216" spans="1:23" x14ac:dyDescent="0.25">
      <c r="A4216" s="76"/>
      <c r="B4216" s="76"/>
      <c r="C4216" s="76"/>
      <c r="D4216" s="76"/>
      <c r="E4216" s="76"/>
      <c r="F4216" s="76"/>
      <c r="G4216" s="76"/>
      <c r="H4216" s="76"/>
      <c r="I4216" s="76"/>
      <c r="J4216" s="76"/>
      <c r="K4216" s="76"/>
      <c r="L4216" s="76"/>
      <c r="M4216" s="76"/>
      <c r="N4216" s="76"/>
      <c r="O4216" s="76"/>
      <c r="P4216" s="76"/>
      <c r="Q4216" s="76"/>
      <c r="V4216" s="76"/>
      <c r="W4216" s="76"/>
    </row>
    <row r="4217" spans="1:23" x14ac:dyDescent="0.25">
      <c r="A4217" s="76"/>
      <c r="B4217" s="76"/>
      <c r="C4217" s="76"/>
      <c r="D4217" s="76"/>
      <c r="E4217" s="76"/>
      <c r="F4217" s="76"/>
      <c r="G4217" s="76"/>
      <c r="H4217" s="76"/>
      <c r="I4217" s="76"/>
      <c r="J4217" s="76"/>
      <c r="K4217" s="76"/>
      <c r="L4217" s="76"/>
      <c r="M4217" s="76"/>
      <c r="N4217" s="76"/>
      <c r="O4217" s="76"/>
      <c r="P4217" s="76"/>
      <c r="Q4217" s="76"/>
      <c r="V4217" s="76"/>
      <c r="W4217" s="76"/>
    </row>
    <row r="4218" spans="1:23" x14ac:dyDescent="0.25">
      <c r="A4218" s="76"/>
      <c r="B4218" s="76"/>
      <c r="C4218" s="76"/>
      <c r="D4218" s="76"/>
      <c r="E4218" s="76"/>
      <c r="F4218" s="76"/>
      <c r="G4218" s="76"/>
      <c r="H4218" s="76"/>
      <c r="I4218" s="76"/>
      <c r="J4218" s="76"/>
      <c r="K4218" s="76"/>
      <c r="L4218" s="76"/>
      <c r="M4218" s="76"/>
      <c r="N4218" s="76"/>
      <c r="O4218" s="76"/>
      <c r="P4218" s="76"/>
      <c r="Q4218" s="76"/>
      <c r="V4218" s="76"/>
      <c r="W4218" s="76"/>
    </row>
    <row r="4219" spans="1:23" x14ac:dyDescent="0.25">
      <c r="A4219" s="76"/>
      <c r="B4219" s="76"/>
      <c r="C4219" s="76"/>
      <c r="D4219" s="76"/>
      <c r="E4219" s="76"/>
      <c r="F4219" s="76"/>
      <c r="G4219" s="76"/>
      <c r="H4219" s="76"/>
      <c r="I4219" s="76"/>
      <c r="J4219" s="76"/>
      <c r="K4219" s="76"/>
      <c r="L4219" s="76"/>
      <c r="M4219" s="76"/>
      <c r="N4219" s="76"/>
      <c r="O4219" s="76"/>
      <c r="P4219" s="76"/>
      <c r="Q4219" s="76"/>
      <c r="V4219" s="76"/>
      <c r="W4219" s="76"/>
    </row>
    <row r="4220" spans="1:23" x14ac:dyDescent="0.25">
      <c r="A4220" s="76"/>
      <c r="B4220" s="76"/>
      <c r="C4220" s="76"/>
      <c r="D4220" s="76"/>
      <c r="E4220" s="76"/>
      <c r="F4220" s="76"/>
      <c r="G4220" s="76"/>
      <c r="H4220" s="76"/>
      <c r="I4220" s="76"/>
      <c r="J4220" s="76"/>
      <c r="K4220" s="76"/>
      <c r="L4220" s="76"/>
      <c r="M4220" s="76"/>
      <c r="N4220" s="76"/>
      <c r="O4220" s="76"/>
      <c r="P4220" s="76"/>
      <c r="Q4220" s="76"/>
      <c r="V4220" s="76"/>
      <c r="W4220" s="76"/>
    </row>
    <row r="4221" spans="1:23" x14ac:dyDescent="0.25">
      <c r="A4221" s="76"/>
      <c r="B4221" s="76"/>
      <c r="C4221" s="76"/>
      <c r="D4221" s="76"/>
      <c r="E4221" s="76"/>
      <c r="F4221" s="76"/>
      <c r="G4221" s="76"/>
      <c r="H4221" s="76"/>
      <c r="I4221" s="76"/>
      <c r="J4221" s="76"/>
      <c r="K4221" s="76"/>
      <c r="L4221" s="76"/>
      <c r="M4221" s="76"/>
      <c r="N4221" s="76"/>
      <c r="O4221" s="76"/>
      <c r="P4221" s="76"/>
      <c r="Q4221" s="76"/>
      <c r="V4221" s="76"/>
      <c r="W4221" s="76"/>
    </row>
    <row r="4222" spans="1:23" x14ac:dyDescent="0.25">
      <c r="A4222" s="76"/>
      <c r="B4222" s="76"/>
      <c r="C4222" s="76"/>
      <c r="D4222" s="76"/>
      <c r="E4222" s="76"/>
      <c r="F4222" s="76"/>
      <c r="G4222" s="76"/>
      <c r="H4222" s="76"/>
      <c r="I4222" s="76"/>
      <c r="J4222" s="76"/>
      <c r="K4222" s="76"/>
      <c r="L4222" s="76"/>
      <c r="M4222" s="76"/>
      <c r="N4222" s="76"/>
      <c r="O4222" s="76"/>
      <c r="P4222" s="76"/>
      <c r="Q4222" s="76"/>
      <c r="V4222" s="76"/>
      <c r="W4222" s="76"/>
    </row>
    <row r="4223" spans="1:23" x14ac:dyDescent="0.25">
      <c r="A4223" s="76"/>
      <c r="B4223" s="76"/>
      <c r="C4223" s="76"/>
      <c r="D4223" s="76"/>
      <c r="E4223" s="76"/>
      <c r="F4223" s="76"/>
      <c r="G4223" s="76"/>
      <c r="H4223" s="76"/>
      <c r="I4223" s="76"/>
      <c r="J4223" s="76"/>
      <c r="K4223" s="76"/>
      <c r="L4223" s="76"/>
      <c r="M4223" s="76"/>
      <c r="N4223" s="76"/>
      <c r="O4223" s="76"/>
      <c r="P4223" s="76"/>
      <c r="Q4223" s="76"/>
      <c r="V4223" s="76"/>
      <c r="W4223" s="76"/>
    </row>
    <row r="4224" spans="1:23" x14ac:dyDescent="0.25">
      <c r="A4224" s="76"/>
      <c r="B4224" s="76"/>
      <c r="C4224" s="76"/>
      <c r="D4224" s="76"/>
      <c r="E4224" s="76"/>
      <c r="F4224" s="76"/>
      <c r="G4224" s="76"/>
      <c r="H4224" s="76"/>
      <c r="I4224" s="76"/>
      <c r="J4224" s="76"/>
      <c r="K4224" s="76"/>
      <c r="L4224" s="76"/>
      <c r="M4224" s="76"/>
      <c r="N4224" s="76"/>
      <c r="O4224" s="76"/>
      <c r="P4224" s="76"/>
      <c r="Q4224" s="76"/>
      <c r="V4224" s="76"/>
      <c r="W4224" s="76"/>
    </row>
    <row r="4225" spans="1:23" x14ac:dyDescent="0.25">
      <c r="A4225" s="76"/>
      <c r="B4225" s="76"/>
      <c r="C4225" s="76"/>
      <c r="D4225" s="76"/>
      <c r="E4225" s="76"/>
      <c r="F4225" s="76"/>
      <c r="G4225" s="76"/>
      <c r="H4225" s="76"/>
      <c r="I4225" s="76"/>
      <c r="J4225" s="76"/>
      <c r="K4225" s="76"/>
      <c r="L4225" s="76"/>
      <c r="M4225" s="76"/>
      <c r="N4225" s="76"/>
      <c r="O4225" s="76"/>
      <c r="P4225" s="76"/>
      <c r="Q4225" s="76"/>
      <c r="V4225" s="76"/>
      <c r="W4225" s="76"/>
    </row>
    <row r="4226" spans="1:23" x14ac:dyDescent="0.25">
      <c r="A4226" s="76"/>
      <c r="B4226" s="76"/>
      <c r="C4226" s="76"/>
      <c r="D4226" s="76"/>
      <c r="E4226" s="76"/>
      <c r="F4226" s="76"/>
      <c r="G4226" s="76"/>
      <c r="H4226" s="76"/>
      <c r="I4226" s="76"/>
      <c r="J4226" s="76"/>
      <c r="K4226" s="76"/>
      <c r="L4226" s="76"/>
      <c r="M4226" s="76"/>
      <c r="N4226" s="76"/>
      <c r="O4226" s="76"/>
      <c r="P4226" s="76"/>
      <c r="Q4226" s="76"/>
      <c r="V4226" s="76"/>
      <c r="W4226" s="76"/>
    </row>
    <row r="4227" spans="1:23" x14ac:dyDescent="0.25">
      <c r="A4227" s="76"/>
      <c r="B4227" s="76"/>
      <c r="C4227" s="76"/>
      <c r="D4227" s="76"/>
      <c r="E4227" s="76"/>
      <c r="F4227" s="76"/>
      <c r="G4227" s="76"/>
      <c r="H4227" s="76"/>
      <c r="I4227" s="76"/>
      <c r="J4227" s="76"/>
      <c r="K4227" s="76"/>
      <c r="L4227" s="76"/>
      <c r="M4227" s="76"/>
      <c r="N4227" s="76"/>
      <c r="O4227" s="76"/>
      <c r="P4227" s="76"/>
      <c r="Q4227" s="76"/>
      <c r="V4227" s="76"/>
      <c r="W4227" s="76"/>
    </row>
    <row r="4228" spans="1:23" x14ac:dyDescent="0.25">
      <c r="A4228" s="76"/>
      <c r="B4228" s="76"/>
      <c r="C4228" s="76"/>
      <c r="D4228" s="76"/>
      <c r="E4228" s="76"/>
      <c r="F4228" s="76"/>
      <c r="G4228" s="76"/>
      <c r="H4228" s="76"/>
      <c r="I4228" s="76"/>
      <c r="J4228" s="76"/>
      <c r="K4228" s="76"/>
      <c r="L4228" s="76"/>
      <c r="M4228" s="76"/>
      <c r="N4228" s="76"/>
      <c r="O4228" s="76"/>
      <c r="P4228" s="76"/>
      <c r="Q4228" s="76"/>
      <c r="V4228" s="76"/>
      <c r="W4228" s="76"/>
    </row>
    <row r="4229" spans="1:23" x14ac:dyDescent="0.25">
      <c r="A4229" s="76"/>
      <c r="B4229" s="76"/>
      <c r="C4229" s="76"/>
      <c r="D4229" s="76"/>
      <c r="E4229" s="76"/>
      <c r="F4229" s="76"/>
      <c r="G4229" s="76"/>
      <c r="H4229" s="76"/>
      <c r="I4229" s="76"/>
      <c r="J4229" s="76"/>
      <c r="K4229" s="76"/>
      <c r="L4229" s="76"/>
      <c r="M4229" s="76"/>
      <c r="N4229" s="76"/>
      <c r="O4229" s="76"/>
      <c r="P4229" s="76"/>
      <c r="Q4229" s="76"/>
      <c r="V4229" s="76"/>
      <c r="W4229" s="76"/>
    </row>
    <row r="4230" spans="1:23" x14ac:dyDescent="0.25">
      <c r="A4230" s="76"/>
      <c r="B4230" s="76"/>
      <c r="C4230" s="76"/>
      <c r="D4230" s="76"/>
      <c r="E4230" s="76"/>
      <c r="F4230" s="76"/>
      <c r="G4230" s="76"/>
      <c r="H4230" s="76"/>
      <c r="I4230" s="76"/>
      <c r="J4230" s="76"/>
      <c r="K4230" s="76"/>
      <c r="L4230" s="76"/>
      <c r="M4230" s="76"/>
      <c r="N4230" s="76"/>
      <c r="O4230" s="76"/>
      <c r="P4230" s="76"/>
      <c r="Q4230" s="76"/>
      <c r="V4230" s="76"/>
      <c r="W4230" s="76"/>
    </row>
    <row r="4231" spans="1:23" x14ac:dyDescent="0.25">
      <c r="A4231" s="76"/>
      <c r="B4231" s="76"/>
      <c r="C4231" s="76"/>
      <c r="D4231" s="76"/>
      <c r="E4231" s="76"/>
      <c r="F4231" s="76"/>
      <c r="G4231" s="76"/>
      <c r="H4231" s="76"/>
      <c r="I4231" s="76"/>
      <c r="J4231" s="76"/>
      <c r="K4231" s="76"/>
      <c r="L4231" s="76"/>
      <c r="M4231" s="76"/>
      <c r="N4231" s="76"/>
      <c r="O4231" s="76"/>
      <c r="P4231" s="76"/>
      <c r="Q4231" s="76"/>
      <c r="V4231" s="76"/>
      <c r="W4231" s="76"/>
    </row>
    <row r="4232" spans="1:23" x14ac:dyDescent="0.25">
      <c r="A4232" s="76"/>
      <c r="B4232" s="76"/>
      <c r="C4232" s="76"/>
      <c r="D4232" s="76"/>
      <c r="E4232" s="76"/>
      <c r="F4232" s="76"/>
      <c r="G4232" s="76"/>
      <c r="H4232" s="76"/>
      <c r="I4232" s="76"/>
      <c r="J4232" s="76"/>
      <c r="K4232" s="76"/>
      <c r="L4232" s="76"/>
      <c r="M4232" s="76"/>
      <c r="N4232" s="76"/>
      <c r="O4232" s="76"/>
      <c r="P4232" s="76"/>
      <c r="Q4232" s="76"/>
      <c r="V4232" s="76"/>
      <c r="W4232" s="76"/>
    </row>
    <row r="4233" spans="1:23" x14ac:dyDescent="0.25">
      <c r="A4233" s="76"/>
      <c r="B4233" s="76"/>
      <c r="C4233" s="76"/>
      <c r="D4233" s="76"/>
      <c r="E4233" s="76"/>
      <c r="F4233" s="76"/>
      <c r="G4233" s="76"/>
      <c r="H4233" s="76"/>
      <c r="I4233" s="76"/>
      <c r="J4233" s="76"/>
      <c r="K4233" s="76"/>
      <c r="L4233" s="76"/>
      <c r="M4233" s="76"/>
      <c r="N4233" s="76"/>
      <c r="O4233" s="76"/>
      <c r="P4233" s="76"/>
      <c r="Q4233" s="76"/>
      <c r="V4233" s="76"/>
      <c r="W4233" s="76"/>
    </row>
    <row r="4234" spans="1:23" x14ac:dyDescent="0.25">
      <c r="A4234" s="76"/>
      <c r="B4234" s="76"/>
      <c r="C4234" s="76"/>
      <c r="D4234" s="76"/>
      <c r="E4234" s="76"/>
      <c r="F4234" s="76"/>
      <c r="G4234" s="76"/>
      <c r="H4234" s="76"/>
      <c r="I4234" s="76"/>
      <c r="J4234" s="76"/>
      <c r="K4234" s="76"/>
      <c r="L4234" s="76"/>
      <c r="M4234" s="76"/>
      <c r="N4234" s="76"/>
      <c r="O4234" s="76"/>
      <c r="P4234" s="76"/>
      <c r="Q4234" s="76"/>
      <c r="V4234" s="76"/>
      <c r="W4234" s="76"/>
    </row>
    <row r="4235" spans="1:23" x14ac:dyDescent="0.25">
      <c r="A4235" s="76"/>
      <c r="B4235" s="76"/>
      <c r="C4235" s="76"/>
      <c r="D4235" s="76"/>
      <c r="E4235" s="76"/>
      <c r="F4235" s="76"/>
      <c r="G4235" s="76"/>
      <c r="H4235" s="76"/>
      <c r="I4235" s="76"/>
      <c r="J4235" s="76"/>
      <c r="K4235" s="76"/>
      <c r="L4235" s="76"/>
      <c r="M4235" s="76"/>
      <c r="N4235" s="76"/>
      <c r="O4235" s="76"/>
      <c r="P4235" s="76"/>
      <c r="Q4235" s="76"/>
      <c r="V4235" s="76"/>
      <c r="W4235" s="76"/>
    </row>
    <row r="4236" spans="1:23" x14ac:dyDescent="0.25">
      <c r="A4236" s="76"/>
      <c r="B4236" s="76"/>
      <c r="C4236" s="76"/>
      <c r="D4236" s="76"/>
      <c r="E4236" s="76"/>
      <c r="F4236" s="76"/>
      <c r="G4236" s="76"/>
      <c r="H4236" s="76"/>
      <c r="I4236" s="76"/>
      <c r="J4236" s="76"/>
      <c r="K4236" s="76"/>
      <c r="L4236" s="76"/>
      <c r="M4236" s="76"/>
      <c r="N4236" s="76"/>
      <c r="O4236" s="76"/>
      <c r="P4236" s="76"/>
      <c r="Q4236" s="76"/>
      <c r="V4236" s="76"/>
      <c r="W4236" s="76"/>
    </row>
    <row r="4237" spans="1:23" x14ac:dyDescent="0.25">
      <c r="A4237" s="76"/>
      <c r="B4237" s="76"/>
      <c r="C4237" s="76"/>
      <c r="D4237" s="76"/>
      <c r="E4237" s="76"/>
      <c r="F4237" s="76"/>
      <c r="G4237" s="76"/>
      <c r="H4237" s="76"/>
      <c r="I4237" s="76"/>
      <c r="J4237" s="76"/>
      <c r="K4237" s="76"/>
      <c r="L4237" s="76"/>
      <c r="M4237" s="76"/>
      <c r="N4237" s="76"/>
      <c r="O4237" s="76"/>
      <c r="P4237" s="76"/>
      <c r="Q4237" s="76"/>
      <c r="V4237" s="76"/>
      <c r="W4237" s="76"/>
    </row>
    <row r="4238" spans="1:23" x14ac:dyDescent="0.25">
      <c r="A4238" s="76"/>
      <c r="B4238" s="76"/>
      <c r="C4238" s="76"/>
      <c r="D4238" s="76"/>
      <c r="E4238" s="76"/>
      <c r="F4238" s="76"/>
      <c r="G4238" s="76"/>
      <c r="H4238" s="76"/>
      <c r="I4238" s="76"/>
      <c r="J4238" s="76"/>
      <c r="K4238" s="76"/>
      <c r="L4238" s="76"/>
      <c r="M4238" s="76"/>
      <c r="N4238" s="76"/>
      <c r="O4238" s="76"/>
      <c r="P4238" s="76"/>
      <c r="Q4238" s="76"/>
      <c r="V4238" s="76"/>
      <c r="W4238" s="76"/>
    </row>
    <row r="4239" spans="1:23" x14ac:dyDescent="0.25">
      <c r="A4239" s="76"/>
      <c r="B4239" s="76"/>
      <c r="C4239" s="76"/>
      <c r="D4239" s="76"/>
      <c r="E4239" s="76"/>
      <c r="F4239" s="76"/>
      <c r="G4239" s="76"/>
      <c r="H4239" s="76"/>
      <c r="I4239" s="76"/>
      <c r="J4239" s="76"/>
      <c r="K4239" s="76"/>
      <c r="L4239" s="76"/>
      <c r="M4239" s="76"/>
      <c r="N4239" s="76"/>
      <c r="O4239" s="76"/>
      <c r="P4239" s="76"/>
      <c r="Q4239" s="76"/>
      <c r="V4239" s="76"/>
      <c r="W4239" s="76"/>
    </row>
    <row r="4240" spans="1:23" x14ac:dyDescent="0.25">
      <c r="A4240" s="76"/>
      <c r="B4240" s="76"/>
      <c r="C4240" s="76"/>
      <c r="D4240" s="76"/>
      <c r="E4240" s="76"/>
      <c r="F4240" s="76"/>
      <c r="G4240" s="76"/>
      <c r="H4240" s="76"/>
      <c r="I4240" s="76"/>
      <c r="J4240" s="76"/>
      <c r="K4240" s="76"/>
      <c r="L4240" s="76"/>
      <c r="M4240" s="76"/>
      <c r="N4240" s="76"/>
      <c r="O4240" s="76"/>
      <c r="P4240" s="76"/>
      <c r="Q4240" s="76"/>
      <c r="V4240" s="76"/>
      <c r="W4240" s="76"/>
    </row>
    <row r="4241" spans="1:23" x14ac:dyDescent="0.25">
      <c r="A4241" s="76"/>
      <c r="B4241" s="76"/>
      <c r="C4241" s="76"/>
      <c r="D4241" s="76"/>
      <c r="E4241" s="76"/>
      <c r="F4241" s="76"/>
      <c r="G4241" s="76"/>
      <c r="H4241" s="76"/>
      <c r="I4241" s="76"/>
      <c r="J4241" s="76"/>
      <c r="K4241" s="76"/>
      <c r="L4241" s="76"/>
      <c r="M4241" s="76"/>
      <c r="N4241" s="76"/>
      <c r="O4241" s="76"/>
      <c r="P4241" s="76"/>
      <c r="Q4241" s="76"/>
      <c r="V4241" s="76"/>
      <c r="W4241" s="76"/>
    </row>
    <row r="4242" spans="1:23" x14ac:dyDescent="0.25">
      <c r="A4242" s="76"/>
      <c r="B4242" s="76"/>
      <c r="C4242" s="76"/>
      <c r="D4242" s="76"/>
      <c r="E4242" s="76"/>
      <c r="F4242" s="76"/>
      <c r="G4242" s="76"/>
      <c r="H4242" s="76"/>
      <c r="I4242" s="76"/>
      <c r="J4242" s="76"/>
      <c r="K4242" s="76"/>
      <c r="L4242" s="76"/>
      <c r="M4242" s="76"/>
      <c r="N4242" s="76"/>
      <c r="O4242" s="76"/>
      <c r="P4242" s="76"/>
      <c r="Q4242" s="76"/>
      <c r="V4242" s="76"/>
      <c r="W4242" s="76"/>
    </row>
    <row r="4243" spans="1:23" x14ac:dyDescent="0.25">
      <c r="A4243" s="76"/>
      <c r="B4243" s="76"/>
      <c r="C4243" s="76"/>
      <c r="D4243" s="76"/>
      <c r="E4243" s="76"/>
      <c r="F4243" s="76"/>
      <c r="G4243" s="76"/>
      <c r="H4243" s="76"/>
      <c r="I4243" s="76"/>
      <c r="J4243" s="76"/>
      <c r="K4243" s="76"/>
      <c r="L4243" s="76"/>
      <c r="M4243" s="76"/>
      <c r="N4243" s="76"/>
      <c r="O4243" s="76"/>
      <c r="P4243" s="76"/>
      <c r="Q4243" s="76"/>
      <c r="V4243" s="76"/>
      <c r="W4243" s="76"/>
    </row>
    <row r="4244" spans="1:23" x14ac:dyDescent="0.25">
      <c r="A4244" s="76"/>
      <c r="B4244" s="76"/>
      <c r="C4244" s="76"/>
      <c r="D4244" s="76"/>
      <c r="E4244" s="76"/>
      <c r="F4244" s="76"/>
      <c r="G4244" s="76"/>
      <c r="H4244" s="76"/>
      <c r="I4244" s="76"/>
      <c r="J4244" s="76"/>
      <c r="K4244" s="76"/>
      <c r="L4244" s="76"/>
      <c r="M4244" s="76"/>
      <c r="N4244" s="76"/>
      <c r="O4244" s="76"/>
      <c r="P4244" s="76"/>
      <c r="Q4244" s="76"/>
      <c r="V4244" s="76"/>
      <c r="W4244" s="76"/>
    </row>
    <row r="4245" spans="1:23" x14ac:dyDescent="0.25">
      <c r="A4245" s="76"/>
      <c r="B4245" s="76"/>
      <c r="C4245" s="76"/>
      <c r="D4245" s="76"/>
      <c r="E4245" s="76"/>
      <c r="F4245" s="76"/>
      <c r="G4245" s="76"/>
      <c r="H4245" s="76"/>
      <c r="I4245" s="76"/>
      <c r="J4245" s="76"/>
      <c r="K4245" s="76"/>
      <c r="L4245" s="76"/>
      <c r="M4245" s="76"/>
      <c r="N4245" s="76"/>
      <c r="O4245" s="76"/>
      <c r="P4245" s="76"/>
      <c r="Q4245" s="76"/>
      <c r="V4245" s="76"/>
      <c r="W4245" s="76"/>
    </row>
    <row r="4246" spans="1:23" x14ac:dyDescent="0.25">
      <c r="A4246" s="76"/>
      <c r="B4246" s="76"/>
      <c r="C4246" s="76"/>
      <c r="D4246" s="76"/>
      <c r="E4246" s="76"/>
      <c r="F4246" s="76"/>
      <c r="G4246" s="76"/>
      <c r="H4246" s="76"/>
      <c r="I4246" s="76"/>
      <c r="J4246" s="76"/>
      <c r="K4246" s="76"/>
      <c r="L4246" s="76"/>
      <c r="M4246" s="76"/>
      <c r="N4246" s="76"/>
      <c r="O4246" s="76"/>
      <c r="P4246" s="76"/>
      <c r="Q4246" s="76"/>
      <c r="V4246" s="76"/>
      <c r="W4246" s="76"/>
    </row>
    <row r="4247" spans="1:23" x14ac:dyDescent="0.25">
      <c r="A4247" s="76"/>
      <c r="B4247" s="76"/>
      <c r="C4247" s="76"/>
      <c r="D4247" s="76"/>
      <c r="E4247" s="76"/>
      <c r="F4247" s="76"/>
      <c r="G4247" s="76"/>
      <c r="H4247" s="76"/>
      <c r="I4247" s="76"/>
      <c r="J4247" s="76"/>
      <c r="K4247" s="76"/>
      <c r="L4247" s="76"/>
      <c r="M4247" s="76"/>
      <c r="N4247" s="76"/>
      <c r="O4247" s="76"/>
      <c r="P4247" s="76"/>
      <c r="Q4247" s="76"/>
      <c r="V4247" s="76"/>
      <c r="W4247" s="76"/>
    </row>
    <row r="4248" spans="1:23" x14ac:dyDescent="0.25">
      <c r="A4248" s="76"/>
      <c r="B4248" s="76"/>
      <c r="C4248" s="76"/>
      <c r="D4248" s="76"/>
      <c r="E4248" s="76"/>
      <c r="F4248" s="76"/>
      <c r="G4248" s="76"/>
      <c r="H4248" s="76"/>
      <c r="I4248" s="76"/>
      <c r="J4248" s="76"/>
      <c r="K4248" s="76"/>
      <c r="L4248" s="76"/>
      <c r="M4248" s="76"/>
      <c r="N4248" s="76"/>
      <c r="O4248" s="76"/>
      <c r="P4248" s="76"/>
      <c r="Q4248" s="76"/>
      <c r="V4248" s="76"/>
      <c r="W4248" s="76"/>
    </row>
    <row r="4249" spans="1:23" x14ac:dyDescent="0.25">
      <c r="A4249" s="76"/>
      <c r="B4249" s="76"/>
      <c r="C4249" s="76"/>
      <c r="D4249" s="76"/>
      <c r="E4249" s="76"/>
      <c r="F4249" s="76"/>
      <c r="G4249" s="76"/>
      <c r="H4249" s="76"/>
      <c r="I4249" s="76"/>
      <c r="J4249" s="76"/>
      <c r="K4249" s="76"/>
      <c r="L4249" s="76"/>
      <c r="M4249" s="76"/>
      <c r="N4249" s="76"/>
      <c r="O4249" s="76"/>
      <c r="P4249" s="76"/>
      <c r="Q4249" s="76"/>
      <c r="V4249" s="76"/>
      <c r="W4249" s="76"/>
    </row>
    <row r="4250" spans="1:23" x14ac:dyDescent="0.25">
      <c r="A4250" s="76"/>
      <c r="B4250" s="76"/>
      <c r="C4250" s="76"/>
      <c r="D4250" s="76"/>
      <c r="E4250" s="76"/>
      <c r="F4250" s="76"/>
      <c r="G4250" s="76"/>
      <c r="H4250" s="76"/>
      <c r="I4250" s="76"/>
      <c r="J4250" s="76"/>
      <c r="K4250" s="76"/>
      <c r="L4250" s="76"/>
      <c r="M4250" s="76"/>
      <c r="N4250" s="76"/>
      <c r="O4250" s="76"/>
      <c r="P4250" s="76"/>
      <c r="Q4250" s="76"/>
      <c r="V4250" s="76"/>
      <c r="W4250" s="76"/>
    </row>
    <row r="4251" spans="1:23" x14ac:dyDescent="0.25">
      <c r="A4251" s="76"/>
      <c r="B4251" s="76"/>
      <c r="C4251" s="76"/>
      <c r="D4251" s="76"/>
      <c r="E4251" s="76"/>
      <c r="F4251" s="76"/>
      <c r="G4251" s="76"/>
      <c r="H4251" s="76"/>
      <c r="I4251" s="76"/>
      <c r="J4251" s="76"/>
      <c r="K4251" s="76"/>
      <c r="L4251" s="76"/>
      <c r="M4251" s="76"/>
      <c r="N4251" s="76"/>
      <c r="O4251" s="76"/>
      <c r="P4251" s="76"/>
      <c r="Q4251" s="76"/>
      <c r="V4251" s="76"/>
      <c r="W4251" s="76"/>
    </row>
    <row r="4252" spans="1:23" x14ac:dyDescent="0.25">
      <c r="A4252" s="76"/>
      <c r="B4252" s="76"/>
      <c r="C4252" s="76"/>
      <c r="D4252" s="76"/>
      <c r="E4252" s="76"/>
      <c r="F4252" s="76"/>
      <c r="G4252" s="76"/>
      <c r="H4252" s="76"/>
      <c r="I4252" s="76"/>
      <c r="J4252" s="76"/>
      <c r="K4252" s="76"/>
      <c r="L4252" s="76"/>
      <c r="M4252" s="76"/>
      <c r="N4252" s="76"/>
      <c r="O4252" s="76"/>
      <c r="P4252" s="76"/>
      <c r="Q4252" s="76"/>
      <c r="V4252" s="76"/>
      <c r="W4252" s="76"/>
    </row>
    <row r="4253" spans="1:23" x14ac:dyDescent="0.25">
      <c r="A4253" s="76"/>
      <c r="B4253" s="76"/>
      <c r="C4253" s="76"/>
      <c r="D4253" s="76"/>
      <c r="E4253" s="76"/>
      <c r="F4253" s="76"/>
      <c r="G4253" s="76"/>
      <c r="H4253" s="76"/>
      <c r="I4253" s="76"/>
      <c r="J4253" s="76"/>
      <c r="K4253" s="76"/>
      <c r="L4253" s="76"/>
      <c r="M4253" s="76"/>
      <c r="N4253" s="76"/>
      <c r="O4253" s="76"/>
      <c r="P4253" s="76"/>
      <c r="Q4253" s="76"/>
      <c r="V4253" s="76"/>
      <c r="W4253" s="76"/>
    </row>
    <row r="4254" spans="1:23" x14ac:dyDescent="0.25">
      <c r="A4254" s="76"/>
      <c r="B4254" s="76"/>
      <c r="C4254" s="76"/>
      <c r="D4254" s="76"/>
      <c r="E4254" s="76"/>
      <c r="F4254" s="76"/>
      <c r="G4254" s="76"/>
      <c r="H4254" s="76"/>
      <c r="I4254" s="76"/>
      <c r="J4254" s="76"/>
      <c r="K4254" s="76"/>
      <c r="L4254" s="76"/>
      <c r="M4254" s="76"/>
      <c r="N4254" s="76"/>
      <c r="O4254" s="76"/>
      <c r="P4254" s="76"/>
      <c r="Q4254" s="76"/>
      <c r="V4254" s="76"/>
      <c r="W4254" s="76"/>
    </row>
    <row r="4255" spans="1:23" x14ac:dyDescent="0.25">
      <c r="A4255" s="76"/>
      <c r="B4255" s="76"/>
      <c r="C4255" s="76"/>
      <c r="D4255" s="76"/>
      <c r="E4255" s="76"/>
      <c r="F4255" s="76"/>
      <c r="G4255" s="76"/>
      <c r="H4255" s="76"/>
      <c r="I4255" s="76"/>
      <c r="J4255" s="76"/>
      <c r="K4255" s="76"/>
      <c r="L4255" s="76"/>
      <c r="M4255" s="76"/>
      <c r="N4255" s="76"/>
      <c r="O4255" s="76"/>
      <c r="P4255" s="76"/>
      <c r="Q4255" s="76"/>
      <c r="V4255" s="76"/>
      <c r="W4255" s="76"/>
    </row>
    <row r="4256" spans="1:23" x14ac:dyDescent="0.25">
      <c r="A4256" s="76"/>
      <c r="B4256" s="76"/>
      <c r="C4256" s="76"/>
      <c r="D4256" s="76"/>
      <c r="E4256" s="76"/>
      <c r="F4256" s="76"/>
      <c r="G4256" s="76"/>
      <c r="H4256" s="76"/>
      <c r="I4256" s="76"/>
      <c r="J4256" s="76"/>
      <c r="K4256" s="76"/>
      <c r="L4256" s="76"/>
      <c r="M4256" s="76"/>
      <c r="N4256" s="76"/>
      <c r="O4256" s="76"/>
      <c r="P4256" s="76"/>
      <c r="Q4256" s="76"/>
      <c r="V4256" s="76"/>
      <c r="W4256" s="76"/>
    </row>
    <row r="4257" spans="1:23" x14ac:dyDescent="0.25">
      <c r="A4257" s="76"/>
      <c r="B4257" s="76"/>
      <c r="C4257" s="76"/>
      <c r="D4257" s="76"/>
      <c r="E4257" s="76"/>
      <c r="F4257" s="76"/>
      <c r="G4257" s="76"/>
      <c r="H4257" s="76"/>
      <c r="I4257" s="76"/>
      <c r="J4257" s="76"/>
      <c r="K4257" s="76"/>
      <c r="L4257" s="76"/>
      <c r="M4257" s="76"/>
      <c r="N4257" s="76"/>
      <c r="O4257" s="76"/>
      <c r="P4257" s="76"/>
      <c r="Q4257" s="76"/>
      <c r="V4257" s="76"/>
      <c r="W4257" s="76"/>
    </row>
    <row r="4258" spans="1:23" x14ac:dyDescent="0.25">
      <c r="A4258" s="76"/>
      <c r="B4258" s="76"/>
      <c r="C4258" s="76"/>
      <c r="D4258" s="76"/>
      <c r="E4258" s="76"/>
      <c r="F4258" s="76"/>
      <c r="G4258" s="76"/>
      <c r="H4258" s="76"/>
      <c r="I4258" s="76"/>
      <c r="J4258" s="76"/>
      <c r="K4258" s="76"/>
      <c r="L4258" s="76"/>
      <c r="M4258" s="76"/>
      <c r="N4258" s="76"/>
      <c r="O4258" s="76"/>
      <c r="P4258" s="76"/>
      <c r="Q4258" s="76"/>
      <c r="V4258" s="76"/>
      <c r="W4258" s="76"/>
    </row>
    <row r="4259" spans="1:23" x14ac:dyDescent="0.25">
      <c r="A4259" s="76"/>
      <c r="B4259" s="76"/>
      <c r="C4259" s="76"/>
      <c r="D4259" s="76"/>
      <c r="E4259" s="76"/>
      <c r="F4259" s="76"/>
      <c r="G4259" s="76"/>
      <c r="H4259" s="76"/>
      <c r="I4259" s="76"/>
      <c r="J4259" s="76"/>
      <c r="K4259" s="76"/>
      <c r="L4259" s="76"/>
      <c r="M4259" s="76"/>
      <c r="N4259" s="76"/>
      <c r="O4259" s="76"/>
      <c r="P4259" s="76"/>
      <c r="Q4259" s="76"/>
      <c r="V4259" s="76"/>
      <c r="W4259" s="76"/>
    </row>
    <row r="4260" spans="1:23" x14ac:dyDescent="0.25">
      <c r="A4260" s="76"/>
      <c r="B4260" s="76"/>
      <c r="C4260" s="76"/>
      <c r="D4260" s="76"/>
      <c r="E4260" s="76"/>
      <c r="F4260" s="76"/>
      <c r="G4260" s="76"/>
      <c r="H4260" s="76"/>
      <c r="I4260" s="76"/>
      <c r="J4260" s="76"/>
      <c r="K4260" s="76"/>
      <c r="L4260" s="76"/>
      <c r="M4260" s="76"/>
      <c r="N4260" s="76"/>
      <c r="O4260" s="76"/>
      <c r="P4260" s="76"/>
      <c r="Q4260" s="76"/>
      <c r="V4260" s="76"/>
      <c r="W4260" s="76"/>
    </row>
    <row r="4261" spans="1:23" x14ac:dyDescent="0.25">
      <c r="A4261" s="76"/>
      <c r="B4261" s="76"/>
      <c r="C4261" s="76"/>
      <c r="D4261" s="76"/>
      <c r="E4261" s="76"/>
      <c r="F4261" s="76"/>
      <c r="G4261" s="76"/>
      <c r="H4261" s="76"/>
      <c r="I4261" s="76"/>
      <c r="J4261" s="76"/>
      <c r="K4261" s="76"/>
      <c r="L4261" s="76"/>
      <c r="M4261" s="76"/>
      <c r="N4261" s="76"/>
      <c r="O4261" s="76"/>
      <c r="P4261" s="76"/>
      <c r="Q4261" s="76"/>
      <c r="V4261" s="76"/>
      <c r="W4261" s="76"/>
    </row>
    <row r="4262" spans="1:23" x14ac:dyDescent="0.25">
      <c r="A4262" s="76"/>
      <c r="B4262" s="76"/>
      <c r="C4262" s="76"/>
      <c r="D4262" s="76"/>
      <c r="E4262" s="76"/>
      <c r="F4262" s="76"/>
      <c r="G4262" s="76"/>
      <c r="H4262" s="76"/>
      <c r="I4262" s="76"/>
      <c r="J4262" s="76"/>
      <c r="K4262" s="76"/>
      <c r="L4262" s="76"/>
      <c r="M4262" s="76"/>
      <c r="N4262" s="76"/>
      <c r="O4262" s="76"/>
      <c r="P4262" s="76"/>
      <c r="Q4262" s="76"/>
      <c r="V4262" s="76"/>
      <c r="W4262" s="76"/>
    </row>
    <row r="4263" spans="1:23" x14ac:dyDescent="0.25">
      <c r="A4263" s="76"/>
      <c r="B4263" s="76"/>
      <c r="C4263" s="76"/>
      <c r="D4263" s="76"/>
      <c r="E4263" s="76"/>
      <c r="F4263" s="76"/>
      <c r="G4263" s="76"/>
      <c r="H4263" s="76"/>
      <c r="I4263" s="76"/>
      <c r="J4263" s="76"/>
      <c r="K4263" s="76"/>
      <c r="L4263" s="76"/>
      <c r="M4263" s="76"/>
      <c r="N4263" s="76"/>
      <c r="O4263" s="76"/>
      <c r="P4263" s="76"/>
      <c r="Q4263" s="76"/>
      <c r="V4263" s="76"/>
      <c r="W4263" s="76"/>
    </row>
    <row r="4264" spans="1:23" x14ac:dyDescent="0.25">
      <c r="A4264" s="76"/>
      <c r="B4264" s="76"/>
      <c r="C4264" s="76"/>
      <c r="D4264" s="76"/>
      <c r="E4264" s="76"/>
      <c r="F4264" s="76"/>
      <c r="G4264" s="76"/>
      <c r="H4264" s="76"/>
      <c r="I4264" s="76"/>
      <c r="J4264" s="76"/>
      <c r="K4264" s="76"/>
      <c r="L4264" s="76"/>
      <c r="M4264" s="76"/>
      <c r="N4264" s="76"/>
      <c r="O4264" s="76"/>
      <c r="P4264" s="76"/>
      <c r="Q4264" s="76"/>
      <c r="V4264" s="76"/>
      <c r="W4264" s="76"/>
    </row>
    <row r="4265" spans="1:23" x14ac:dyDescent="0.25">
      <c r="A4265" s="76"/>
      <c r="B4265" s="76"/>
      <c r="C4265" s="76"/>
      <c r="D4265" s="76"/>
      <c r="E4265" s="76"/>
      <c r="F4265" s="76"/>
      <c r="G4265" s="76"/>
      <c r="H4265" s="76"/>
      <c r="I4265" s="76"/>
      <c r="J4265" s="76"/>
      <c r="K4265" s="76"/>
      <c r="L4265" s="76"/>
      <c r="M4265" s="76"/>
      <c r="N4265" s="76"/>
      <c r="O4265" s="76"/>
      <c r="P4265" s="76"/>
      <c r="Q4265" s="76"/>
      <c r="V4265" s="76"/>
      <c r="W4265" s="76"/>
    </row>
    <row r="4266" spans="1:23" x14ac:dyDescent="0.25">
      <c r="A4266" s="76"/>
      <c r="B4266" s="76"/>
      <c r="C4266" s="76"/>
      <c r="D4266" s="76"/>
      <c r="E4266" s="76"/>
      <c r="F4266" s="76"/>
      <c r="G4266" s="76"/>
      <c r="H4266" s="76"/>
      <c r="I4266" s="76"/>
      <c r="J4266" s="76"/>
      <c r="K4266" s="76"/>
      <c r="L4266" s="76"/>
      <c r="M4266" s="76"/>
      <c r="N4266" s="76"/>
      <c r="O4266" s="76"/>
      <c r="P4266" s="76"/>
      <c r="Q4266" s="76"/>
      <c r="V4266" s="76"/>
      <c r="W4266" s="76"/>
    </row>
    <row r="4267" spans="1:23" x14ac:dyDescent="0.25">
      <c r="A4267" s="76"/>
      <c r="B4267" s="76"/>
      <c r="C4267" s="76"/>
      <c r="D4267" s="76"/>
      <c r="E4267" s="76"/>
      <c r="F4267" s="76"/>
      <c r="G4267" s="76"/>
      <c r="H4267" s="76"/>
      <c r="I4267" s="76"/>
      <c r="J4267" s="76"/>
      <c r="K4267" s="76"/>
      <c r="L4267" s="76"/>
      <c r="M4267" s="76"/>
      <c r="N4267" s="76"/>
      <c r="O4267" s="76"/>
      <c r="P4267" s="76"/>
      <c r="Q4267" s="76"/>
      <c r="V4267" s="76"/>
      <c r="W4267" s="76"/>
    </row>
    <row r="4268" spans="1:23" x14ac:dyDescent="0.25">
      <c r="A4268" s="76"/>
      <c r="B4268" s="76"/>
      <c r="C4268" s="76"/>
      <c r="D4268" s="76"/>
      <c r="E4268" s="76"/>
      <c r="F4268" s="76"/>
      <c r="G4268" s="76"/>
      <c r="H4268" s="76"/>
      <c r="I4268" s="76"/>
      <c r="J4268" s="76"/>
      <c r="K4268" s="76"/>
      <c r="L4268" s="76"/>
      <c r="M4268" s="76"/>
      <c r="N4268" s="76"/>
      <c r="O4268" s="76"/>
      <c r="P4268" s="76"/>
      <c r="Q4268" s="76"/>
      <c r="V4268" s="76"/>
      <c r="W4268" s="76"/>
    </row>
    <row r="4269" spans="1:23" x14ac:dyDescent="0.25">
      <c r="A4269" s="76"/>
      <c r="B4269" s="76"/>
      <c r="C4269" s="76"/>
      <c r="D4269" s="76"/>
      <c r="E4269" s="76"/>
      <c r="F4269" s="76"/>
      <c r="G4269" s="76"/>
      <c r="H4269" s="76"/>
      <c r="I4269" s="76"/>
      <c r="J4269" s="76"/>
      <c r="K4269" s="76"/>
      <c r="L4269" s="76"/>
      <c r="M4269" s="76"/>
      <c r="N4269" s="76"/>
      <c r="O4269" s="76"/>
      <c r="P4269" s="76"/>
      <c r="Q4269" s="76"/>
      <c r="V4269" s="76"/>
      <c r="W4269" s="76"/>
    </row>
    <row r="4270" spans="1:23" x14ac:dyDescent="0.25">
      <c r="A4270" s="76"/>
      <c r="B4270" s="76"/>
      <c r="C4270" s="76"/>
      <c r="D4270" s="76"/>
      <c r="E4270" s="76"/>
      <c r="F4270" s="76"/>
      <c r="G4270" s="76"/>
      <c r="H4270" s="76"/>
      <c r="I4270" s="76"/>
      <c r="J4270" s="76"/>
      <c r="K4270" s="76"/>
      <c r="L4270" s="76"/>
      <c r="M4270" s="76"/>
      <c r="N4270" s="76"/>
      <c r="O4270" s="76"/>
      <c r="P4270" s="76"/>
      <c r="Q4270" s="76"/>
      <c r="V4270" s="76"/>
      <c r="W4270" s="76"/>
    </row>
    <row r="4271" spans="1:23" x14ac:dyDescent="0.25">
      <c r="A4271" s="76"/>
      <c r="B4271" s="76"/>
      <c r="C4271" s="76"/>
      <c r="D4271" s="76"/>
      <c r="E4271" s="76"/>
      <c r="F4271" s="76"/>
      <c r="G4271" s="76"/>
      <c r="H4271" s="76"/>
      <c r="I4271" s="76"/>
      <c r="J4271" s="76"/>
      <c r="K4271" s="76"/>
      <c r="L4271" s="76"/>
      <c r="M4271" s="76"/>
      <c r="N4271" s="76"/>
      <c r="O4271" s="76"/>
      <c r="P4271" s="76"/>
      <c r="Q4271" s="76"/>
      <c r="V4271" s="76"/>
      <c r="W4271" s="76"/>
    </row>
    <row r="4272" spans="1:23" x14ac:dyDescent="0.25">
      <c r="A4272" s="76"/>
      <c r="B4272" s="76"/>
      <c r="C4272" s="76"/>
      <c r="D4272" s="76"/>
      <c r="E4272" s="76"/>
      <c r="F4272" s="76"/>
      <c r="G4272" s="76"/>
      <c r="H4272" s="76"/>
      <c r="I4272" s="76"/>
      <c r="J4272" s="76"/>
      <c r="K4272" s="76"/>
      <c r="L4272" s="76"/>
      <c r="M4272" s="76"/>
      <c r="N4272" s="76"/>
      <c r="O4272" s="76"/>
      <c r="P4272" s="76"/>
      <c r="Q4272" s="76"/>
      <c r="V4272" s="76"/>
      <c r="W4272" s="76"/>
    </row>
    <row r="4273" spans="1:23" x14ac:dyDescent="0.25">
      <c r="A4273" s="76"/>
      <c r="B4273" s="76"/>
      <c r="C4273" s="76"/>
      <c r="D4273" s="76"/>
      <c r="E4273" s="76"/>
      <c r="F4273" s="76"/>
      <c r="G4273" s="76"/>
      <c r="H4273" s="76"/>
      <c r="I4273" s="76"/>
      <c r="J4273" s="76"/>
      <c r="K4273" s="76"/>
      <c r="L4273" s="76"/>
      <c r="M4273" s="76"/>
      <c r="N4273" s="76"/>
      <c r="O4273" s="76"/>
      <c r="P4273" s="76"/>
      <c r="Q4273" s="76"/>
      <c r="V4273" s="76"/>
      <c r="W4273" s="76"/>
    </row>
    <row r="4274" spans="1:23" x14ac:dyDescent="0.25">
      <c r="A4274" s="76"/>
      <c r="B4274" s="76"/>
      <c r="C4274" s="76"/>
      <c r="D4274" s="76"/>
      <c r="E4274" s="76"/>
      <c r="F4274" s="76"/>
      <c r="G4274" s="76"/>
      <c r="H4274" s="76"/>
      <c r="I4274" s="76"/>
      <c r="J4274" s="76"/>
      <c r="K4274" s="76"/>
      <c r="L4274" s="76"/>
      <c r="M4274" s="76"/>
      <c r="N4274" s="76"/>
      <c r="O4274" s="76"/>
      <c r="P4274" s="76"/>
      <c r="Q4274" s="76"/>
      <c r="V4274" s="76"/>
      <c r="W4274" s="76"/>
    </row>
    <row r="4275" spans="1:23" x14ac:dyDescent="0.25">
      <c r="A4275" s="76"/>
      <c r="B4275" s="76"/>
      <c r="C4275" s="76"/>
      <c r="D4275" s="76"/>
      <c r="E4275" s="76"/>
      <c r="F4275" s="76"/>
      <c r="G4275" s="76"/>
      <c r="H4275" s="76"/>
      <c r="I4275" s="76"/>
      <c r="J4275" s="76"/>
      <c r="K4275" s="76"/>
      <c r="L4275" s="76"/>
      <c r="M4275" s="76"/>
      <c r="N4275" s="76"/>
      <c r="O4275" s="76"/>
      <c r="P4275" s="76"/>
      <c r="Q4275" s="76"/>
      <c r="V4275" s="76"/>
      <c r="W4275" s="76"/>
    </row>
    <row r="4276" spans="1:23" x14ac:dyDescent="0.25">
      <c r="A4276" s="76"/>
      <c r="B4276" s="76"/>
      <c r="C4276" s="76"/>
      <c r="D4276" s="76"/>
      <c r="E4276" s="76"/>
      <c r="F4276" s="76"/>
      <c r="G4276" s="76"/>
      <c r="H4276" s="76"/>
      <c r="I4276" s="76"/>
      <c r="J4276" s="76"/>
      <c r="K4276" s="76"/>
      <c r="L4276" s="76"/>
      <c r="M4276" s="76"/>
      <c r="N4276" s="76"/>
      <c r="O4276" s="76"/>
      <c r="P4276" s="76"/>
      <c r="Q4276" s="76"/>
      <c r="V4276" s="76"/>
      <c r="W4276" s="76"/>
    </row>
    <row r="4277" spans="1:23" x14ac:dyDescent="0.25">
      <c r="A4277" s="76"/>
      <c r="B4277" s="76"/>
      <c r="C4277" s="76"/>
      <c r="D4277" s="76"/>
      <c r="E4277" s="76"/>
      <c r="F4277" s="76"/>
      <c r="G4277" s="76"/>
      <c r="H4277" s="76"/>
      <c r="I4277" s="76"/>
      <c r="J4277" s="76"/>
      <c r="K4277" s="76"/>
      <c r="L4277" s="76"/>
      <c r="M4277" s="76"/>
      <c r="N4277" s="76"/>
      <c r="O4277" s="76"/>
      <c r="P4277" s="76"/>
      <c r="Q4277" s="76"/>
      <c r="V4277" s="76"/>
      <c r="W4277" s="76"/>
    </row>
    <row r="4278" spans="1:23" x14ac:dyDescent="0.25">
      <c r="A4278" s="76"/>
      <c r="B4278" s="76"/>
      <c r="C4278" s="76"/>
      <c r="D4278" s="76"/>
      <c r="E4278" s="76"/>
      <c r="F4278" s="76"/>
      <c r="G4278" s="76"/>
      <c r="H4278" s="76"/>
      <c r="I4278" s="76"/>
      <c r="J4278" s="76"/>
      <c r="K4278" s="76"/>
      <c r="L4278" s="76"/>
      <c r="M4278" s="76"/>
      <c r="N4278" s="76"/>
      <c r="O4278" s="76"/>
      <c r="P4278" s="76"/>
      <c r="Q4278" s="76"/>
      <c r="V4278" s="76"/>
      <c r="W4278" s="76"/>
    </row>
    <row r="4279" spans="1:23" x14ac:dyDescent="0.25">
      <c r="A4279" s="76"/>
      <c r="B4279" s="76"/>
      <c r="C4279" s="76"/>
      <c r="D4279" s="76"/>
      <c r="E4279" s="76"/>
      <c r="F4279" s="76"/>
      <c r="G4279" s="76"/>
      <c r="H4279" s="76"/>
      <c r="I4279" s="76"/>
      <c r="J4279" s="76"/>
      <c r="K4279" s="76"/>
      <c r="L4279" s="76"/>
      <c r="M4279" s="76"/>
      <c r="N4279" s="76"/>
      <c r="O4279" s="76"/>
      <c r="P4279" s="76"/>
      <c r="Q4279" s="76"/>
      <c r="V4279" s="76"/>
      <c r="W4279" s="76"/>
    </row>
    <row r="4280" spans="1:23" x14ac:dyDescent="0.25">
      <c r="A4280" s="76"/>
      <c r="B4280" s="76"/>
      <c r="C4280" s="76"/>
      <c r="D4280" s="76"/>
      <c r="E4280" s="76"/>
      <c r="F4280" s="76"/>
      <c r="G4280" s="76"/>
      <c r="H4280" s="76"/>
      <c r="I4280" s="76"/>
      <c r="J4280" s="76"/>
      <c r="K4280" s="76"/>
      <c r="L4280" s="76"/>
      <c r="M4280" s="76"/>
      <c r="N4280" s="76"/>
      <c r="O4280" s="76"/>
      <c r="P4280" s="76"/>
      <c r="Q4280" s="76"/>
      <c r="V4280" s="76"/>
      <c r="W4280" s="76"/>
    </row>
    <row r="4281" spans="1:23" x14ac:dyDescent="0.25">
      <c r="A4281" s="76"/>
      <c r="B4281" s="76"/>
      <c r="C4281" s="76"/>
      <c r="D4281" s="76"/>
      <c r="E4281" s="76"/>
      <c r="F4281" s="76"/>
      <c r="G4281" s="76"/>
      <c r="H4281" s="76"/>
      <c r="I4281" s="76"/>
      <c r="J4281" s="76"/>
      <c r="K4281" s="76"/>
      <c r="L4281" s="76"/>
      <c r="M4281" s="76"/>
      <c r="N4281" s="76"/>
      <c r="O4281" s="76"/>
      <c r="P4281" s="76"/>
      <c r="Q4281" s="76"/>
      <c r="V4281" s="76"/>
      <c r="W4281" s="76"/>
    </row>
    <row r="4282" spans="1:23" x14ac:dyDescent="0.25">
      <c r="A4282" s="76"/>
      <c r="B4282" s="76"/>
      <c r="C4282" s="76"/>
      <c r="D4282" s="76"/>
      <c r="E4282" s="76"/>
      <c r="F4282" s="76"/>
      <c r="G4282" s="76"/>
      <c r="H4282" s="76"/>
      <c r="I4282" s="76"/>
      <c r="J4282" s="76"/>
      <c r="K4282" s="76"/>
      <c r="L4282" s="76"/>
      <c r="M4282" s="76"/>
      <c r="N4282" s="76"/>
      <c r="O4282" s="76"/>
      <c r="P4282" s="76"/>
      <c r="Q4282" s="76"/>
      <c r="V4282" s="76"/>
      <c r="W4282" s="76"/>
    </row>
    <row r="4283" spans="1:23" x14ac:dyDescent="0.25">
      <c r="A4283" s="76"/>
      <c r="B4283" s="76"/>
      <c r="C4283" s="76"/>
      <c r="D4283" s="76"/>
      <c r="E4283" s="76"/>
      <c r="F4283" s="76"/>
      <c r="G4283" s="76"/>
      <c r="H4283" s="76"/>
      <c r="I4283" s="76"/>
      <c r="J4283" s="76"/>
      <c r="K4283" s="76"/>
      <c r="L4283" s="76"/>
      <c r="M4283" s="76"/>
      <c r="N4283" s="76"/>
      <c r="O4283" s="76"/>
      <c r="P4283" s="76"/>
      <c r="Q4283" s="76"/>
      <c r="V4283" s="76"/>
      <c r="W4283" s="76"/>
    </row>
    <row r="4284" spans="1:23" x14ac:dyDescent="0.25">
      <c r="A4284" s="76"/>
      <c r="B4284" s="76"/>
      <c r="C4284" s="76"/>
      <c r="D4284" s="76"/>
      <c r="E4284" s="76"/>
      <c r="F4284" s="76"/>
      <c r="G4284" s="76"/>
      <c r="H4284" s="76"/>
      <c r="I4284" s="76"/>
      <c r="J4284" s="76"/>
      <c r="K4284" s="76"/>
      <c r="L4284" s="76"/>
      <c r="M4284" s="76"/>
      <c r="N4284" s="76"/>
      <c r="O4284" s="76"/>
      <c r="P4284" s="76"/>
      <c r="Q4284" s="76"/>
      <c r="V4284" s="76"/>
      <c r="W4284" s="76"/>
    </row>
    <row r="4285" spans="1:23" x14ac:dyDescent="0.25">
      <c r="A4285" s="76"/>
      <c r="B4285" s="76"/>
      <c r="C4285" s="76"/>
      <c r="D4285" s="76"/>
      <c r="E4285" s="76"/>
      <c r="F4285" s="76"/>
      <c r="G4285" s="76"/>
      <c r="H4285" s="76"/>
      <c r="I4285" s="76"/>
      <c r="J4285" s="76"/>
      <c r="K4285" s="76"/>
      <c r="L4285" s="76"/>
      <c r="M4285" s="76"/>
      <c r="N4285" s="76"/>
      <c r="O4285" s="76"/>
      <c r="P4285" s="76"/>
      <c r="Q4285" s="76"/>
      <c r="V4285" s="76"/>
      <c r="W4285" s="76"/>
    </row>
    <row r="4286" spans="1:23" x14ac:dyDescent="0.25">
      <c r="A4286" s="76"/>
      <c r="B4286" s="76"/>
      <c r="C4286" s="76"/>
      <c r="D4286" s="76"/>
      <c r="E4286" s="76"/>
      <c r="F4286" s="76"/>
      <c r="G4286" s="76"/>
      <c r="H4286" s="76"/>
      <c r="I4286" s="76"/>
      <c r="J4286" s="76"/>
      <c r="K4286" s="76"/>
      <c r="L4286" s="76"/>
      <c r="M4286" s="76"/>
      <c r="N4286" s="76"/>
      <c r="O4286" s="76"/>
      <c r="P4286" s="76"/>
      <c r="Q4286" s="76"/>
      <c r="V4286" s="76"/>
      <c r="W4286" s="76"/>
    </row>
    <row r="4287" spans="1:23" x14ac:dyDescent="0.25">
      <c r="A4287" s="76"/>
      <c r="B4287" s="76"/>
      <c r="C4287" s="76"/>
      <c r="D4287" s="76"/>
      <c r="E4287" s="76"/>
      <c r="F4287" s="76"/>
      <c r="G4287" s="76"/>
      <c r="H4287" s="76"/>
      <c r="I4287" s="76"/>
      <c r="J4287" s="76"/>
      <c r="K4287" s="76"/>
      <c r="L4287" s="76"/>
      <c r="M4287" s="76"/>
      <c r="N4287" s="76"/>
      <c r="O4287" s="76"/>
      <c r="P4287" s="76"/>
      <c r="Q4287" s="76"/>
      <c r="V4287" s="76"/>
      <c r="W4287" s="76"/>
    </row>
    <row r="4288" spans="1:23" x14ac:dyDescent="0.25">
      <c r="A4288" s="76"/>
      <c r="B4288" s="76"/>
      <c r="C4288" s="76"/>
      <c r="D4288" s="76"/>
      <c r="E4288" s="76"/>
      <c r="F4288" s="76"/>
      <c r="G4288" s="76"/>
      <c r="H4288" s="76"/>
      <c r="I4288" s="76"/>
      <c r="J4288" s="76"/>
      <c r="K4288" s="76"/>
      <c r="L4288" s="76"/>
      <c r="M4288" s="76"/>
      <c r="N4288" s="76"/>
      <c r="O4288" s="76"/>
      <c r="P4288" s="76"/>
      <c r="Q4288" s="76"/>
      <c r="V4288" s="76"/>
      <c r="W4288" s="76"/>
    </row>
    <row r="4289" spans="1:23" x14ac:dyDescent="0.25">
      <c r="A4289" s="76"/>
      <c r="B4289" s="76"/>
      <c r="C4289" s="76"/>
      <c r="D4289" s="76"/>
      <c r="E4289" s="76"/>
      <c r="F4289" s="76"/>
      <c r="G4289" s="76"/>
      <c r="H4289" s="76"/>
      <c r="I4289" s="76"/>
      <c r="J4289" s="76"/>
      <c r="K4289" s="76"/>
      <c r="L4289" s="76"/>
      <c r="M4289" s="76"/>
      <c r="N4289" s="76"/>
      <c r="O4289" s="76"/>
      <c r="P4289" s="76"/>
      <c r="Q4289" s="76"/>
      <c r="V4289" s="76"/>
      <c r="W4289" s="76"/>
    </row>
    <row r="4290" spans="1:23" x14ac:dyDescent="0.25">
      <c r="A4290" s="76"/>
      <c r="B4290" s="76"/>
      <c r="C4290" s="76"/>
      <c r="D4290" s="76"/>
      <c r="E4290" s="76"/>
      <c r="F4290" s="76"/>
      <c r="G4290" s="76"/>
      <c r="H4290" s="76"/>
      <c r="I4290" s="76"/>
      <c r="J4290" s="76"/>
      <c r="K4290" s="76"/>
      <c r="L4290" s="76"/>
      <c r="M4290" s="76"/>
      <c r="N4290" s="76"/>
      <c r="O4290" s="76"/>
      <c r="P4290" s="76"/>
      <c r="Q4290" s="76"/>
      <c r="V4290" s="76"/>
      <c r="W4290" s="76"/>
    </row>
    <row r="4291" spans="1:23" x14ac:dyDescent="0.25">
      <c r="A4291" s="76"/>
      <c r="B4291" s="76"/>
      <c r="C4291" s="76"/>
      <c r="D4291" s="76"/>
      <c r="E4291" s="76"/>
      <c r="F4291" s="76"/>
      <c r="G4291" s="76"/>
      <c r="H4291" s="76"/>
      <c r="I4291" s="76"/>
      <c r="J4291" s="76"/>
      <c r="K4291" s="76"/>
      <c r="L4291" s="76"/>
      <c r="M4291" s="76"/>
      <c r="N4291" s="76"/>
      <c r="O4291" s="76"/>
      <c r="P4291" s="76"/>
      <c r="Q4291" s="76"/>
      <c r="V4291" s="76"/>
      <c r="W4291" s="76"/>
    </row>
    <row r="4292" spans="1:23" x14ac:dyDescent="0.25">
      <c r="A4292" s="76"/>
      <c r="B4292" s="76"/>
      <c r="C4292" s="76"/>
      <c r="D4292" s="76"/>
      <c r="E4292" s="76"/>
      <c r="F4292" s="76"/>
      <c r="G4292" s="76"/>
      <c r="H4292" s="76"/>
      <c r="I4292" s="76"/>
      <c r="J4292" s="76"/>
      <c r="K4292" s="76"/>
      <c r="L4292" s="76"/>
      <c r="M4292" s="76"/>
      <c r="N4292" s="76"/>
      <c r="O4292" s="76"/>
      <c r="P4292" s="76"/>
      <c r="Q4292" s="76"/>
      <c r="V4292" s="76"/>
      <c r="W4292" s="76"/>
    </row>
    <row r="4293" spans="1:23" x14ac:dyDescent="0.25">
      <c r="A4293" s="76"/>
      <c r="B4293" s="76"/>
      <c r="C4293" s="76"/>
      <c r="D4293" s="76"/>
      <c r="E4293" s="76"/>
      <c r="F4293" s="76"/>
      <c r="G4293" s="76"/>
      <c r="H4293" s="76"/>
      <c r="I4293" s="76"/>
      <c r="J4293" s="76"/>
      <c r="K4293" s="76"/>
      <c r="L4293" s="76"/>
      <c r="M4293" s="76"/>
      <c r="N4293" s="76"/>
      <c r="O4293" s="76"/>
      <c r="P4293" s="76"/>
      <c r="Q4293" s="76"/>
      <c r="V4293" s="76"/>
      <c r="W4293" s="76"/>
    </row>
    <row r="4294" spans="1:23" x14ac:dyDescent="0.25">
      <c r="A4294" s="76"/>
      <c r="B4294" s="76"/>
      <c r="C4294" s="76"/>
      <c r="D4294" s="76"/>
      <c r="E4294" s="76"/>
      <c r="F4294" s="76"/>
      <c r="G4294" s="76"/>
      <c r="H4294" s="76"/>
      <c r="I4294" s="76"/>
      <c r="J4294" s="76"/>
      <c r="K4294" s="76"/>
      <c r="L4294" s="76"/>
      <c r="M4294" s="76"/>
      <c r="N4294" s="76"/>
      <c r="O4294" s="76"/>
      <c r="P4294" s="76"/>
      <c r="Q4294" s="76"/>
      <c r="V4294" s="76"/>
      <c r="W4294" s="76"/>
    </row>
    <row r="4295" spans="1:23" x14ac:dyDescent="0.25">
      <c r="A4295" s="76"/>
      <c r="B4295" s="76"/>
      <c r="C4295" s="76"/>
      <c r="D4295" s="76"/>
      <c r="E4295" s="76"/>
      <c r="F4295" s="76"/>
      <c r="G4295" s="76"/>
      <c r="H4295" s="76"/>
      <c r="I4295" s="76"/>
      <c r="J4295" s="76"/>
      <c r="K4295" s="76"/>
      <c r="L4295" s="76"/>
      <c r="M4295" s="76"/>
      <c r="N4295" s="76"/>
      <c r="O4295" s="76"/>
      <c r="P4295" s="76"/>
      <c r="Q4295" s="76"/>
      <c r="V4295" s="76"/>
      <c r="W4295" s="76"/>
    </row>
    <row r="4296" spans="1:23" x14ac:dyDescent="0.25">
      <c r="A4296" s="76"/>
      <c r="B4296" s="76"/>
      <c r="C4296" s="76"/>
      <c r="D4296" s="76"/>
      <c r="E4296" s="76"/>
      <c r="F4296" s="76"/>
      <c r="G4296" s="76"/>
      <c r="H4296" s="76"/>
      <c r="I4296" s="76"/>
      <c r="J4296" s="76"/>
      <c r="K4296" s="76"/>
      <c r="L4296" s="76"/>
      <c r="M4296" s="76"/>
      <c r="N4296" s="76"/>
      <c r="O4296" s="76"/>
      <c r="P4296" s="76"/>
      <c r="Q4296" s="76"/>
      <c r="V4296" s="76"/>
      <c r="W4296" s="76"/>
    </row>
    <row r="4297" spans="1:23" x14ac:dyDescent="0.25">
      <c r="A4297" s="76"/>
      <c r="B4297" s="76"/>
      <c r="C4297" s="76"/>
      <c r="D4297" s="76"/>
      <c r="E4297" s="76"/>
      <c r="F4297" s="76"/>
      <c r="G4297" s="76"/>
      <c r="H4297" s="76"/>
      <c r="I4297" s="76"/>
      <c r="J4297" s="76"/>
      <c r="K4297" s="76"/>
      <c r="L4297" s="76"/>
      <c r="M4297" s="76"/>
      <c r="N4297" s="76"/>
      <c r="O4297" s="76"/>
      <c r="P4297" s="76"/>
      <c r="Q4297" s="76"/>
      <c r="V4297" s="76"/>
      <c r="W4297" s="76"/>
    </row>
    <row r="4298" spans="1:23" x14ac:dyDescent="0.25">
      <c r="A4298" s="76"/>
      <c r="B4298" s="76"/>
      <c r="C4298" s="76"/>
      <c r="D4298" s="76"/>
      <c r="E4298" s="76"/>
      <c r="F4298" s="76"/>
      <c r="G4298" s="76"/>
      <c r="H4298" s="76"/>
      <c r="I4298" s="76"/>
      <c r="J4298" s="76"/>
      <c r="K4298" s="76"/>
      <c r="L4298" s="76"/>
      <c r="M4298" s="76"/>
      <c r="N4298" s="76"/>
      <c r="O4298" s="76"/>
      <c r="P4298" s="76"/>
      <c r="Q4298" s="76"/>
      <c r="V4298" s="76"/>
      <c r="W4298" s="76"/>
    </row>
    <row r="4299" spans="1:23" x14ac:dyDescent="0.25">
      <c r="A4299" s="76"/>
      <c r="B4299" s="76"/>
      <c r="C4299" s="76"/>
      <c r="D4299" s="76"/>
      <c r="E4299" s="76"/>
      <c r="F4299" s="76"/>
      <c r="G4299" s="76"/>
      <c r="H4299" s="76"/>
      <c r="I4299" s="76"/>
      <c r="J4299" s="76"/>
      <c r="K4299" s="76"/>
      <c r="L4299" s="76"/>
      <c r="M4299" s="76"/>
      <c r="N4299" s="76"/>
      <c r="O4299" s="76"/>
      <c r="P4299" s="76"/>
      <c r="Q4299" s="76"/>
      <c r="V4299" s="76"/>
      <c r="W4299" s="76"/>
    </row>
    <row r="4300" spans="1:23" x14ac:dyDescent="0.25">
      <c r="A4300" s="76"/>
      <c r="B4300" s="76"/>
      <c r="C4300" s="76"/>
      <c r="D4300" s="76"/>
      <c r="E4300" s="76"/>
      <c r="F4300" s="76"/>
      <c r="G4300" s="76"/>
      <c r="H4300" s="76"/>
      <c r="I4300" s="76"/>
      <c r="J4300" s="76"/>
      <c r="K4300" s="76"/>
      <c r="L4300" s="76"/>
      <c r="M4300" s="76"/>
      <c r="N4300" s="76"/>
      <c r="O4300" s="76"/>
      <c r="P4300" s="76"/>
      <c r="Q4300" s="76"/>
      <c r="V4300" s="76"/>
      <c r="W4300" s="76"/>
    </row>
    <row r="4301" spans="1:23" x14ac:dyDescent="0.25">
      <c r="A4301" s="76"/>
      <c r="B4301" s="76"/>
      <c r="C4301" s="76"/>
      <c r="D4301" s="76"/>
      <c r="E4301" s="76"/>
      <c r="F4301" s="76"/>
      <c r="G4301" s="76"/>
      <c r="H4301" s="76"/>
      <c r="I4301" s="76"/>
      <c r="J4301" s="76"/>
      <c r="K4301" s="76"/>
      <c r="L4301" s="76"/>
      <c r="M4301" s="76"/>
      <c r="N4301" s="76"/>
      <c r="O4301" s="76"/>
      <c r="P4301" s="76"/>
      <c r="Q4301" s="76"/>
      <c r="V4301" s="76"/>
      <c r="W4301" s="76"/>
    </row>
    <row r="4302" spans="1:23" x14ac:dyDescent="0.25">
      <c r="A4302" s="76"/>
      <c r="B4302" s="76"/>
      <c r="C4302" s="76"/>
      <c r="D4302" s="76"/>
      <c r="E4302" s="76"/>
      <c r="F4302" s="76"/>
      <c r="G4302" s="76"/>
      <c r="H4302" s="76"/>
      <c r="I4302" s="76"/>
      <c r="J4302" s="76"/>
      <c r="K4302" s="76"/>
      <c r="L4302" s="76"/>
      <c r="M4302" s="76"/>
      <c r="N4302" s="76"/>
      <c r="O4302" s="76"/>
      <c r="P4302" s="76"/>
      <c r="Q4302" s="76"/>
      <c r="V4302" s="76"/>
      <c r="W4302" s="76"/>
    </row>
    <row r="4303" spans="1:23" x14ac:dyDescent="0.25">
      <c r="A4303" s="76"/>
      <c r="B4303" s="76"/>
      <c r="C4303" s="76"/>
      <c r="D4303" s="76"/>
      <c r="E4303" s="76"/>
      <c r="F4303" s="76"/>
      <c r="G4303" s="76"/>
      <c r="H4303" s="76"/>
      <c r="I4303" s="76"/>
      <c r="J4303" s="76"/>
      <c r="K4303" s="76"/>
      <c r="L4303" s="76"/>
      <c r="M4303" s="76"/>
      <c r="N4303" s="76"/>
      <c r="O4303" s="76"/>
      <c r="P4303" s="76"/>
      <c r="Q4303" s="76"/>
      <c r="V4303" s="76"/>
      <c r="W4303" s="76"/>
    </row>
    <row r="4304" spans="1:23" x14ac:dyDescent="0.25">
      <c r="A4304" s="76"/>
      <c r="B4304" s="76"/>
      <c r="C4304" s="76"/>
      <c r="D4304" s="76"/>
      <c r="E4304" s="76"/>
      <c r="F4304" s="76"/>
      <c r="G4304" s="76"/>
      <c r="H4304" s="76"/>
      <c r="I4304" s="76"/>
      <c r="J4304" s="76"/>
      <c r="K4304" s="76"/>
      <c r="L4304" s="76"/>
      <c r="M4304" s="76"/>
      <c r="N4304" s="76"/>
      <c r="O4304" s="76"/>
      <c r="P4304" s="76"/>
      <c r="Q4304" s="76"/>
      <c r="V4304" s="76"/>
      <c r="W4304" s="76"/>
    </row>
    <row r="4305" spans="1:23" x14ac:dyDescent="0.25">
      <c r="A4305" s="76"/>
      <c r="B4305" s="76"/>
      <c r="C4305" s="76"/>
      <c r="D4305" s="76"/>
      <c r="E4305" s="76"/>
      <c r="F4305" s="76"/>
      <c r="G4305" s="76"/>
      <c r="H4305" s="76"/>
      <c r="I4305" s="76"/>
      <c r="J4305" s="76"/>
      <c r="K4305" s="76"/>
      <c r="L4305" s="76"/>
      <c r="M4305" s="76"/>
      <c r="N4305" s="76"/>
      <c r="O4305" s="76"/>
      <c r="P4305" s="76"/>
      <c r="Q4305" s="76"/>
      <c r="V4305" s="76"/>
      <c r="W4305" s="76"/>
    </row>
    <row r="4306" spans="1:23" x14ac:dyDescent="0.25">
      <c r="A4306" s="76"/>
      <c r="B4306" s="76"/>
      <c r="C4306" s="76"/>
      <c r="D4306" s="76"/>
      <c r="E4306" s="76"/>
      <c r="F4306" s="76"/>
      <c r="G4306" s="76"/>
      <c r="H4306" s="76"/>
      <c r="I4306" s="76"/>
      <c r="J4306" s="76"/>
      <c r="K4306" s="76"/>
      <c r="L4306" s="76"/>
      <c r="M4306" s="76"/>
      <c r="N4306" s="76"/>
      <c r="O4306" s="76"/>
      <c r="P4306" s="76"/>
      <c r="Q4306" s="76"/>
      <c r="V4306" s="76"/>
      <c r="W4306" s="76"/>
    </row>
    <row r="4307" spans="1:23" x14ac:dyDescent="0.25">
      <c r="A4307" s="76"/>
      <c r="B4307" s="76"/>
      <c r="C4307" s="76"/>
      <c r="D4307" s="76"/>
      <c r="E4307" s="76"/>
      <c r="F4307" s="76"/>
      <c r="G4307" s="76"/>
      <c r="H4307" s="76"/>
      <c r="I4307" s="76"/>
      <c r="J4307" s="76"/>
      <c r="K4307" s="76"/>
      <c r="L4307" s="76"/>
      <c r="M4307" s="76"/>
      <c r="N4307" s="76"/>
      <c r="O4307" s="76"/>
      <c r="P4307" s="76"/>
      <c r="Q4307" s="76"/>
      <c r="V4307" s="76"/>
      <c r="W4307" s="76"/>
    </row>
    <row r="4308" spans="1:23" x14ac:dyDescent="0.25">
      <c r="A4308" s="76"/>
      <c r="B4308" s="76"/>
      <c r="C4308" s="76"/>
      <c r="D4308" s="76"/>
      <c r="E4308" s="76"/>
      <c r="F4308" s="76"/>
      <c r="G4308" s="76"/>
      <c r="H4308" s="76"/>
      <c r="I4308" s="76"/>
      <c r="J4308" s="76"/>
      <c r="K4308" s="76"/>
      <c r="L4308" s="76"/>
      <c r="M4308" s="76"/>
      <c r="N4308" s="76"/>
      <c r="O4308" s="76"/>
      <c r="P4308" s="76"/>
      <c r="Q4308" s="76"/>
      <c r="V4308" s="76"/>
      <c r="W4308" s="76"/>
    </row>
    <row r="4309" spans="1:23" x14ac:dyDescent="0.25">
      <c r="A4309" s="76"/>
      <c r="B4309" s="76"/>
      <c r="C4309" s="76"/>
      <c r="D4309" s="76"/>
      <c r="E4309" s="76"/>
      <c r="F4309" s="76"/>
      <c r="G4309" s="76"/>
      <c r="H4309" s="76"/>
      <c r="I4309" s="76"/>
      <c r="J4309" s="76"/>
      <c r="K4309" s="76"/>
      <c r="L4309" s="76"/>
      <c r="M4309" s="76"/>
      <c r="N4309" s="76"/>
      <c r="O4309" s="76"/>
      <c r="P4309" s="76"/>
      <c r="Q4309" s="76"/>
      <c r="V4309" s="76"/>
      <c r="W4309" s="76"/>
    </row>
    <row r="4310" spans="1:23" x14ac:dyDescent="0.25">
      <c r="A4310" s="76"/>
      <c r="B4310" s="76"/>
      <c r="C4310" s="76"/>
      <c r="D4310" s="76"/>
      <c r="E4310" s="76"/>
      <c r="F4310" s="76"/>
      <c r="G4310" s="76"/>
      <c r="H4310" s="76"/>
      <c r="I4310" s="76"/>
      <c r="J4310" s="76"/>
      <c r="K4310" s="76"/>
      <c r="L4310" s="76"/>
      <c r="M4310" s="76"/>
      <c r="N4310" s="76"/>
      <c r="O4310" s="76"/>
      <c r="P4310" s="76"/>
      <c r="Q4310" s="76"/>
      <c r="V4310" s="76"/>
      <c r="W4310" s="76"/>
    </row>
    <row r="4311" spans="1:23" x14ac:dyDescent="0.25">
      <c r="A4311" s="76"/>
      <c r="B4311" s="76"/>
      <c r="C4311" s="76"/>
      <c r="D4311" s="76"/>
      <c r="E4311" s="76"/>
      <c r="F4311" s="76"/>
      <c r="G4311" s="76"/>
      <c r="H4311" s="76"/>
      <c r="I4311" s="76"/>
      <c r="J4311" s="76"/>
      <c r="K4311" s="76"/>
      <c r="L4311" s="76"/>
      <c r="M4311" s="76"/>
      <c r="N4311" s="76"/>
      <c r="O4311" s="76"/>
      <c r="P4311" s="76"/>
      <c r="Q4311" s="76"/>
      <c r="V4311" s="76"/>
      <c r="W4311" s="76"/>
    </row>
    <row r="4312" spans="1:23" x14ac:dyDescent="0.25">
      <c r="A4312" s="76"/>
      <c r="B4312" s="76"/>
      <c r="C4312" s="76"/>
      <c r="D4312" s="76"/>
      <c r="E4312" s="76"/>
      <c r="F4312" s="76"/>
      <c r="G4312" s="76"/>
      <c r="H4312" s="76"/>
      <c r="I4312" s="76"/>
      <c r="J4312" s="76"/>
      <c r="K4312" s="76"/>
      <c r="L4312" s="76"/>
      <c r="M4312" s="76"/>
      <c r="N4312" s="76"/>
      <c r="O4312" s="76"/>
      <c r="P4312" s="76"/>
      <c r="Q4312" s="76"/>
      <c r="V4312" s="76"/>
      <c r="W4312" s="76"/>
    </row>
    <row r="4313" spans="1:23" x14ac:dyDescent="0.25">
      <c r="A4313" s="76"/>
      <c r="B4313" s="76"/>
      <c r="C4313" s="76"/>
      <c r="D4313" s="76"/>
      <c r="E4313" s="76"/>
      <c r="F4313" s="76"/>
      <c r="G4313" s="76"/>
      <c r="H4313" s="76"/>
      <c r="I4313" s="76"/>
      <c r="J4313" s="76"/>
      <c r="K4313" s="76"/>
      <c r="L4313" s="76"/>
      <c r="M4313" s="76"/>
      <c r="N4313" s="76"/>
      <c r="O4313" s="76"/>
      <c r="P4313" s="76"/>
      <c r="Q4313" s="76"/>
      <c r="V4313" s="76"/>
      <c r="W4313" s="76"/>
    </row>
    <row r="4314" spans="1:23" x14ac:dyDescent="0.25">
      <c r="A4314" s="76"/>
      <c r="B4314" s="76"/>
      <c r="C4314" s="76"/>
      <c r="D4314" s="76"/>
      <c r="E4314" s="76"/>
      <c r="F4314" s="76"/>
      <c r="G4314" s="76"/>
      <c r="H4314" s="76"/>
      <c r="I4314" s="76"/>
      <c r="J4314" s="76"/>
      <c r="K4314" s="76"/>
      <c r="L4314" s="76"/>
      <c r="M4314" s="76"/>
      <c r="N4314" s="76"/>
      <c r="O4314" s="76"/>
      <c r="P4314" s="76"/>
      <c r="Q4314" s="76"/>
      <c r="V4314" s="76"/>
      <c r="W4314" s="76"/>
    </row>
    <row r="4315" spans="1:23" x14ac:dyDescent="0.25">
      <c r="A4315" s="76"/>
      <c r="B4315" s="76"/>
      <c r="C4315" s="76"/>
      <c r="D4315" s="76"/>
      <c r="E4315" s="76"/>
      <c r="F4315" s="76"/>
      <c r="G4315" s="76"/>
      <c r="H4315" s="76"/>
      <c r="I4315" s="76"/>
      <c r="J4315" s="76"/>
      <c r="K4315" s="76"/>
      <c r="L4315" s="76"/>
      <c r="M4315" s="76"/>
      <c r="N4315" s="76"/>
      <c r="O4315" s="76"/>
      <c r="P4315" s="76"/>
      <c r="Q4315" s="76"/>
      <c r="V4315" s="76"/>
      <c r="W4315" s="76"/>
    </row>
    <row r="4316" spans="1:23" x14ac:dyDescent="0.25">
      <c r="A4316" s="76"/>
      <c r="B4316" s="76"/>
      <c r="C4316" s="76"/>
      <c r="D4316" s="76"/>
      <c r="E4316" s="76"/>
      <c r="F4316" s="76"/>
      <c r="G4316" s="76"/>
      <c r="H4316" s="76"/>
      <c r="I4316" s="76"/>
      <c r="J4316" s="76"/>
      <c r="K4316" s="76"/>
      <c r="L4316" s="76"/>
      <c r="M4316" s="76"/>
      <c r="N4316" s="76"/>
      <c r="O4316" s="76"/>
      <c r="P4316" s="76"/>
      <c r="Q4316" s="76"/>
      <c r="V4316" s="76"/>
      <c r="W4316" s="76"/>
    </row>
    <row r="4317" spans="1:23" x14ac:dyDescent="0.25">
      <c r="A4317" s="76"/>
      <c r="B4317" s="76"/>
      <c r="C4317" s="76"/>
      <c r="D4317" s="76"/>
      <c r="E4317" s="76"/>
      <c r="F4317" s="76"/>
      <c r="G4317" s="76"/>
      <c r="H4317" s="76"/>
      <c r="I4317" s="76"/>
      <c r="J4317" s="76"/>
      <c r="K4317" s="76"/>
      <c r="L4317" s="76"/>
      <c r="M4317" s="76"/>
      <c r="N4317" s="76"/>
      <c r="O4317" s="76"/>
      <c r="P4317" s="76"/>
      <c r="Q4317" s="76"/>
      <c r="V4317" s="76"/>
      <c r="W4317" s="76"/>
    </row>
    <row r="4318" spans="1:23" x14ac:dyDescent="0.25">
      <c r="A4318" s="76"/>
      <c r="B4318" s="76"/>
      <c r="C4318" s="76"/>
      <c r="D4318" s="76"/>
      <c r="E4318" s="76"/>
      <c r="F4318" s="76"/>
      <c r="G4318" s="76"/>
      <c r="H4318" s="76"/>
      <c r="I4318" s="76"/>
      <c r="J4318" s="76"/>
      <c r="K4318" s="76"/>
      <c r="L4318" s="76"/>
      <c r="M4318" s="76"/>
      <c r="N4318" s="76"/>
      <c r="O4318" s="76"/>
      <c r="P4318" s="76"/>
      <c r="Q4318" s="76"/>
      <c r="V4318" s="76"/>
      <c r="W4318" s="76"/>
    </row>
    <row r="4319" spans="1:23" x14ac:dyDescent="0.25">
      <c r="A4319" s="76"/>
      <c r="B4319" s="76"/>
      <c r="C4319" s="76"/>
      <c r="D4319" s="76"/>
      <c r="E4319" s="76"/>
      <c r="F4319" s="76"/>
      <c r="G4319" s="76"/>
      <c r="H4319" s="76"/>
      <c r="I4319" s="76"/>
      <c r="J4319" s="76"/>
      <c r="K4319" s="76"/>
      <c r="L4319" s="76"/>
      <c r="M4319" s="76"/>
      <c r="N4319" s="76"/>
      <c r="O4319" s="76"/>
      <c r="P4319" s="76"/>
      <c r="Q4319" s="76"/>
      <c r="V4319" s="76"/>
      <c r="W4319" s="76"/>
    </row>
    <row r="4320" spans="1:23" x14ac:dyDescent="0.25">
      <c r="A4320" s="76"/>
      <c r="B4320" s="76"/>
      <c r="C4320" s="76"/>
      <c r="D4320" s="76"/>
      <c r="E4320" s="76"/>
      <c r="F4320" s="76"/>
      <c r="G4320" s="76"/>
      <c r="H4320" s="76"/>
      <c r="I4320" s="76"/>
      <c r="J4320" s="76"/>
      <c r="K4320" s="76"/>
      <c r="L4320" s="76"/>
      <c r="M4320" s="76"/>
      <c r="N4320" s="76"/>
      <c r="O4320" s="76"/>
      <c r="P4320" s="76"/>
      <c r="Q4320" s="76"/>
      <c r="V4320" s="76"/>
      <c r="W4320" s="76"/>
    </row>
    <row r="4321" spans="1:23" x14ac:dyDescent="0.25">
      <c r="A4321" s="76"/>
      <c r="B4321" s="76"/>
      <c r="C4321" s="76"/>
      <c r="D4321" s="76"/>
      <c r="E4321" s="76"/>
      <c r="F4321" s="76"/>
      <c r="G4321" s="76"/>
      <c r="H4321" s="76"/>
      <c r="I4321" s="76"/>
      <c r="J4321" s="76"/>
      <c r="K4321" s="76"/>
      <c r="L4321" s="76"/>
      <c r="M4321" s="76"/>
      <c r="N4321" s="76"/>
      <c r="O4321" s="76"/>
      <c r="P4321" s="76"/>
      <c r="Q4321" s="76"/>
      <c r="V4321" s="76"/>
      <c r="W4321" s="76"/>
    </row>
    <row r="4322" spans="1:23" x14ac:dyDescent="0.25">
      <c r="A4322" s="76"/>
      <c r="B4322" s="76"/>
      <c r="C4322" s="76"/>
      <c r="D4322" s="76"/>
      <c r="E4322" s="76"/>
      <c r="F4322" s="76"/>
      <c r="G4322" s="76"/>
      <c r="H4322" s="76"/>
      <c r="I4322" s="76"/>
      <c r="J4322" s="76"/>
      <c r="K4322" s="76"/>
      <c r="L4322" s="76"/>
      <c r="M4322" s="76"/>
      <c r="N4322" s="76"/>
      <c r="O4322" s="76"/>
      <c r="P4322" s="76"/>
      <c r="Q4322" s="76"/>
      <c r="V4322" s="76"/>
      <c r="W4322" s="76"/>
    </row>
    <row r="4323" spans="1:23" x14ac:dyDescent="0.25">
      <c r="A4323" s="76"/>
      <c r="B4323" s="76"/>
      <c r="C4323" s="76"/>
      <c r="D4323" s="76"/>
      <c r="E4323" s="76"/>
      <c r="F4323" s="76"/>
      <c r="G4323" s="76"/>
      <c r="H4323" s="76"/>
      <c r="I4323" s="76"/>
      <c r="J4323" s="76"/>
      <c r="K4323" s="76"/>
      <c r="L4323" s="76"/>
      <c r="M4323" s="76"/>
      <c r="N4323" s="76"/>
      <c r="O4323" s="76"/>
      <c r="P4323" s="76"/>
      <c r="Q4323" s="76"/>
      <c r="V4323" s="76"/>
      <c r="W4323" s="76"/>
    </row>
    <row r="4324" spans="1:23" x14ac:dyDescent="0.25">
      <c r="A4324" s="76"/>
      <c r="B4324" s="76"/>
      <c r="C4324" s="76"/>
      <c r="D4324" s="76"/>
      <c r="E4324" s="76"/>
      <c r="F4324" s="76"/>
      <c r="G4324" s="76"/>
      <c r="H4324" s="76"/>
      <c r="I4324" s="76"/>
      <c r="J4324" s="76"/>
      <c r="K4324" s="76"/>
      <c r="L4324" s="76"/>
      <c r="M4324" s="76"/>
      <c r="N4324" s="76"/>
      <c r="O4324" s="76"/>
      <c r="P4324" s="76"/>
      <c r="Q4324" s="76"/>
      <c r="V4324" s="76"/>
      <c r="W4324" s="76"/>
    </row>
    <row r="4325" spans="1:23" x14ac:dyDescent="0.25">
      <c r="A4325" s="76"/>
      <c r="B4325" s="76"/>
      <c r="C4325" s="76"/>
      <c r="D4325" s="76"/>
      <c r="E4325" s="76"/>
      <c r="F4325" s="76"/>
      <c r="G4325" s="76"/>
      <c r="H4325" s="76"/>
      <c r="I4325" s="76"/>
      <c r="J4325" s="76"/>
      <c r="K4325" s="76"/>
      <c r="L4325" s="76"/>
      <c r="M4325" s="76"/>
      <c r="N4325" s="76"/>
      <c r="O4325" s="76"/>
      <c r="P4325" s="76"/>
      <c r="Q4325" s="76"/>
      <c r="V4325" s="76"/>
      <c r="W4325" s="76"/>
    </row>
    <row r="4326" spans="1:23" x14ac:dyDescent="0.25">
      <c r="A4326" s="76"/>
      <c r="B4326" s="76"/>
      <c r="C4326" s="76"/>
      <c r="D4326" s="76"/>
      <c r="E4326" s="76"/>
      <c r="F4326" s="76"/>
      <c r="G4326" s="76"/>
      <c r="H4326" s="76"/>
      <c r="I4326" s="76"/>
      <c r="J4326" s="76"/>
      <c r="K4326" s="76"/>
      <c r="L4326" s="76"/>
      <c r="M4326" s="76"/>
      <c r="N4326" s="76"/>
      <c r="O4326" s="76"/>
      <c r="P4326" s="76"/>
      <c r="Q4326" s="76"/>
      <c r="V4326" s="76"/>
      <c r="W4326" s="76"/>
    </row>
    <row r="4327" spans="1:23" x14ac:dyDescent="0.25">
      <c r="A4327" s="76"/>
      <c r="B4327" s="76"/>
      <c r="C4327" s="76"/>
      <c r="D4327" s="76"/>
      <c r="E4327" s="76"/>
      <c r="F4327" s="76"/>
      <c r="G4327" s="76"/>
      <c r="H4327" s="76"/>
      <c r="I4327" s="76"/>
      <c r="J4327" s="76"/>
      <c r="K4327" s="76"/>
      <c r="L4327" s="76"/>
      <c r="M4327" s="76"/>
      <c r="N4327" s="76"/>
      <c r="O4327" s="76"/>
      <c r="P4327" s="76"/>
      <c r="Q4327" s="76"/>
      <c r="V4327" s="76"/>
      <c r="W4327" s="76"/>
    </row>
    <row r="4328" spans="1:23" x14ac:dyDescent="0.25">
      <c r="A4328" s="76"/>
      <c r="B4328" s="76"/>
      <c r="C4328" s="76"/>
      <c r="D4328" s="76"/>
      <c r="E4328" s="76"/>
      <c r="F4328" s="76"/>
      <c r="G4328" s="76"/>
      <c r="H4328" s="76"/>
      <c r="I4328" s="76"/>
      <c r="J4328" s="76"/>
      <c r="K4328" s="76"/>
      <c r="L4328" s="76"/>
      <c r="M4328" s="76"/>
      <c r="N4328" s="76"/>
      <c r="O4328" s="76"/>
      <c r="P4328" s="76"/>
      <c r="Q4328" s="76"/>
      <c r="V4328" s="76"/>
      <c r="W4328" s="76"/>
    </row>
    <row r="4329" spans="1:23" x14ac:dyDescent="0.25">
      <c r="A4329" s="76"/>
      <c r="B4329" s="76"/>
      <c r="C4329" s="76"/>
      <c r="D4329" s="76"/>
      <c r="E4329" s="76"/>
      <c r="F4329" s="76"/>
      <c r="G4329" s="76"/>
      <c r="H4329" s="76"/>
      <c r="I4329" s="76"/>
      <c r="J4329" s="76"/>
      <c r="K4329" s="76"/>
      <c r="L4329" s="76"/>
      <c r="M4329" s="76"/>
      <c r="N4329" s="76"/>
      <c r="O4329" s="76"/>
      <c r="P4329" s="76"/>
      <c r="Q4329" s="76"/>
      <c r="V4329" s="76"/>
      <c r="W4329" s="76"/>
    </row>
    <row r="4330" spans="1:23" x14ac:dyDescent="0.25">
      <c r="A4330" s="76"/>
      <c r="B4330" s="76"/>
      <c r="C4330" s="76"/>
      <c r="D4330" s="76"/>
      <c r="E4330" s="76"/>
      <c r="F4330" s="76"/>
      <c r="G4330" s="76"/>
      <c r="H4330" s="76"/>
      <c r="I4330" s="76"/>
      <c r="J4330" s="76"/>
      <c r="K4330" s="76"/>
      <c r="L4330" s="76"/>
      <c r="M4330" s="76"/>
      <c r="N4330" s="76"/>
      <c r="O4330" s="76"/>
      <c r="P4330" s="76"/>
      <c r="Q4330" s="76"/>
      <c r="V4330" s="76"/>
      <c r="W4330" s="76"/>
    </row>
    <row r="4331" spans="1:23" x14ac:dyDescent="0.25">
      <c r="A4331" s="76"/>
      <c r="B4331" s="76"/>
      <c r="C4331" s="76"/>
      <c r="D4331" s="76"/>
      <c r="E4331" s="76"/>
      <c r="F4331" s="76"/>
      <c r="G4331" s="76"/>
      <c r="H4331" s="76"/>
      <c r="I4331" s="76"/>
      <c r="J4331" s="76"/>
      <c r="K4331" s="76"/>
      <c r="L4331" s="76"/>
      <c r="M4331" s="76"/>
      <c r="N4331" s="76"/>
      <c r="O4331" s="76"/>
      <c r="P4331" s="76"/>
      <c r="Q4331" s="76"/>
      <c r="V4331" s="76"/>
      <c r="W4331" s="76"/>
    </row>
    <row r="4332" spans="1:23" x14ac:dyDescent="0.25">
      <c r="A4332" s="76"/>
      <c r="B4332" s="76"/>
      <c r="C4332" s="76"/>
      <c r="D4332" s="76"/>
      <c r="E4332" s="76"/>
      <c r="F4332" s="76"/>
      <c r="G4332" s="76"/>
      <c r="H4332" s="76"/>
      <c r="I4332" s="76"/>
      <c r="J4332" s="76"/>
      <c r="K4332" s="76"/>
      <c r="L4332" s="76"/>
      <c r="M4332" s="76"/>
      <c r="N4332" s="76"/>
      <c r="O4332" s="76"/>
      <c r="P4332" s="76"/>
      <c r="Q4332" s="76"/>
      <c r="V4332" s="76"/>
      <c r="W4332" s="76"/>
    </row>
    <row r="4333" spans="1:23" x14ac:dyDescent="0.25">
      <c r="A4333" s="76"/>
      <c r="B4333" s="76"/>
      <c r="C4333" s="76"/>
      <c r="D4333" s="76"/>
      <c r="E4333" s="76"/>
      <c r="F4333" s="76"/>
      <c r="G4333" s="76"/>
      <c r="H4333" s="76"/>
      <c r="I4333" s="76"/>
      <c r="J4333" s="76"/>
      <c r="K4333" s="76"/>
      <c r="L4333" s="76"/>
      <c r="M4333" s="76"/>
      <c r="N4333" s="76"/>
      <c r="O4333" s="76"/>
      <c r="P4333" s="76"/>
      <c r="Q4333" s="76"/>
      <c r="V4333" s="76"/>
      <c r="W4333" s="76"/>
    </row>
    <row r="4334" spans="1:23" x14ac:dyDescent="0.25">
      <c r="A4334" s="76"/>
      <c r="B4334" s="76"/>
      <c r="C4334" s="76"/>
      <c r="D4334" s="76"/>
      <c r="E4334" s="76"/>
      <c r="F4334" s="76"/>
      <c r="G4334" s="76"/>
      <c r="H4334" s="76"/>
      <c r="I4334" s="76"/>
      <c r="J4334" s="76"/>
      <c r="K4334" s="76"/>
      <c r="L4334" s="76"/>
      <c r="M4334" s="76"/>
      <c r="N4334" s="76"/>
      <c r="O4334" s="76"/>
      <c r="P4334" s="76"/>
      <c r="Q4334" s="76"/>
      <c r="V4334" s="76"/>
      <c r="W4334" s="76"/>
    </row>
    <row r="4335" spans="1:23" x14ac:dyDescent="0.25">
      <c r="A4335" s="76"/>
      <c r="B4335" s="76"/>
      <c r="C4335" s="76"/>
      <c r="D4335" s="76"/>
      <c r="E4335" s="76"/>
      <c r="F4335" s="76"/>
      <c r="G4335" s="76"/>
      <c r="H4335" s="76"/>
      <c r="I4335" s="76"/>
      <c r="J4335" s="76"/>
      <c r="K4335" s="76"/>
      <c r="L4335" s="76"/>
      <c r="M4335" s="76"/>
      <c r="N4335" s="76"/>
      <c r="O4335" s="76"/>
      <c r="P4335" s="76"/>
      <c r="Q4335" s="76"/>
      <c r="V4335" s="76"/>
      <c r="W4335" s="76"/>
    </row>
    <row r="4336" spans="1:23" x14ac:dyDescent="0.25">
      <c r="A4336" s="76"/>
      <c r="B4336" s="76"/>
      <c r="C4336" s="76"/>
      <c r="D4336" s="76"/>
      <c r="E4336" s="76"/>
      <c r="F4336" s="76"/>
      <c r="G4336" s="76"/>
      <c r="H4336" s="76"/>
      <c r="I4336" s="76"/>
      <c r="J4336" s="76"/>
      <c r="K4336" s="76"/>
      <c r="L4336" s="76"/>
      <c r="M4336" s="76"/>
      <c r="N4336" s="76"/>
      <c r="O4336" s="76"/>
      <c r="P4336" s="76"/>
      <c r="Q4336" s="76"/>
      <c r="V4336" s="76"/>
      <c r="W4336" s="76"/>
    </row>
    <row r="4337" spans="1:23" x14ac:dyDescent="0.25">
      <c r="A4337" s="76"/>
      <c r="B4337" s="76"/>
      <c r="C4337" s="76"/>
      <c r="D4337" s="76"/>
      <c r="E4337" s="76"/>
      <c r="F4337" s="76"/>
      <c r="G4337" s="76"/>
      <c r="H4337" s="76"/>
      <c r="I4337" s="76"/>
      <c r="J4337" s="76"/>
      <c r="K4337" s="76"/>
      <c r="L4337" s="76"/>
      <c r="M4337" s="76"/>
      <c r="N4337" s="76"/>
      <c r="O4337" s="76"/>
      <c r="P4337" s="76"/>
      <c r="Q4337" s="76"/>
      <c r="V4337" s="76"/>
      <c r="W4337" s="76"/>
    </row>
    <row r="4338" spans="1:23" x14ac:dyDescent="0.25">
      <c r="A4338" s="76"/>
      <c r="B4338" s="76"/>
      <c r="C4338" s="76"/>
      <c r="D4338" s="76"/>
      <c r="E4338" s="76"/>
      <c r="F4338" s="76"/>
      <c r="G4338" s="76"/>
      <c r="H4338" s="76"/>
      <c r="I4338" s="76"/>
      <c r="J4338" s="76"/>
      <c r="K4338" s="76"/>
      <c r="L4338" s="76"/>
      <c r="M4338" s="76"/>
      <c r="N4338" s="76"/>
      <c r="O4338" s="76"/>
      <c r="P4338" s="76"/>
      <c r="Q4338" s="76"/>
      <c r="V4338" s="76"/>
      <c r="W4338" s="76"/>
    </row>
    <row r="4339" spans="1:23" x14ac:dyDescent="0.25">
      <c r="A4339" s="76"/>
      <c r="B4339" s="76"/>
      <c r="C4339" s="76"/>
      <c r="D4339" s="76"/>
      <c r="E4339" s="76"/>
      <c r="F4339" s="76"/>
      <c r="G4339" s="76"/>
      <c r="H4339" s="76"/>
      <c r="I4339" s="76"/>
      <c r="J4339" s="76"/>
      <c r="K4339" s="76"/>
      <c r="L4339" s="76"/>
      <c r="M4339" s="76"/>
      <c r="N4339" s="76"/>
      <c r="O4339" s="76"/>
      <c r="P4339" s="76"/>
      <c r="Q4339" s="76"/>
      <c r="V4339" s="76"/>
      <c r="W4339" s="76"/>
    </row>
    <row r="4340" spans="1:23" x14ac:dyDescent="0.25">
      <c r="A4340" s="76"/>
      <c r="B4340" s="76"/>
      <c r="C4340" s="76"/>
      <c r="D4340" s="76"/>
      <c r="E4340" s="76"/>
      <c r="F4340" s="76"/>
      <c r="G4340" s="76"/>
      <c r="H4340" s="76"/>
      <c r="I4340" s="76"/>
      <c r="J4340" s="76"/>
      <c r="K4340" s="76"/>
      <c r="L4340" s="76"/>
      <c r="M4340" s="76"/>
      <c r="N4340" s="76"/>
      <c r="O4340" s="76"/>
      <c r="P4340" s="76"/>
      <c r="Q4340" s="76"/>
      <c r="V4340" s="76"/>
      <c r="W4340" s="76"/>
    </row>
    <row r="4341" spans="1:23" x14ac:dyDescent="0.25">
      <c r="A4341" s="76"/>
      <c r="B4341" s="76"/>
      <c r="C4341" s="76"/>
      <c r="D4341" s="76"/>
      <c r="E4341" s="76"/>
      <c r="F4341" s="76"/>
      <c r="G4341" s="76"/>
      <c r="H4341" s="76"/>
      <c r="I4341" s="76"/>
      <c r="J4341" s="76"/>
      <c r="K4341" s="76"/>
      <c r="L4341" s="76"/>
      <c r="M4341" s="76"/>
      <c r="N4341" s="76"/>
      <c r="O4341" s="76"/>
      <c r="P4341" s="76"/>
      <c r="Q4341" s="76"/>
      <c r="V4341" s="76"/>
      <c r="W4341" s="76"/>
    </row>
    <row r="4342" spans="1:23" x14ac:dyDescent="0.25">
      <c r="A4342" s="76"/>
      <c r="B4342" s="76"/>
      <c r="C4342" s="76"/>
      <c r="D4342" s="76"/>
      <c r="E4342" s="76"/>
      <c r="F4342" s="76"/>
      <c r="G4342" s="76"/>
      <c r="H4342" s="76"/>
      <c r="I4342" s="76"/>
      <c r="J4342" s="76"/>
      <c r="K4342" s="76"/>
      <c r="L4342" s="76"/>
      <c r="M4342" s="76"/>
      <c r="N4342" s="76"/>
      <c r="O4342" s="76"/>
      <c r="P4342" s="76"/>
      <c r="Q4342" s="76"/>
      <c r="V4342" s="76"/>
      <c r="W4342" s="76"/>
    </row>
    <row r="4343" spans="1:23" x14ac:dyDescent="0.25">
      <c r="A4343" s="76"/>
      <c r="B4343" s="76"/>
      <c r="C4343" s="76"/>
      <c r="D4343" s="76"/>
      <c r="E4343" s="76"/>
      <c r="F4343" s="76"/>
      <c r="G4343" s="76"/>
      <c r="H4343" s="76"/>
      <c r="I4343" s="76"/>
      <c r="J4343" s="76"/>
      <c r="K4343" s="76"/>
      <c r="L4343" s="76"/>
      <c r="M4343" s="76"/>
      <c r="N4343" s="76"/>
      <c r="O4343" s="76"/>
      <c r="P4343" s="76"/>
      <c r="Q4343" s="76"/>
      <c r="V4343" s="76"/>
      <c r="W4343" s="76"/>
    </row>
    <row r="4344" spans="1:23" x14ac:dyDescent="0.25">
      <c r="A4344" s="76"/>
      <c r="B4344" s="76"/>
      <c r="C4344" s="76"/>
      <c r="D4344" s="76"/>
      <c r="E4344" s="76"/>
      <c r="F4344" s="76"/>
      <c r="G4344" s="76"/>
      <c r="H4344" s="76"/>
      <c r="I4344" s="76"/>
      <c r="J4344" s="76"/>
      <c r="K4344" s="76"/>
      <c r="L4344" s="76"/>
      <c r="M4344" s="76"/>
      <c r="N4344" s="76"/>
      <c r="O4344" s="76"/>
      <c r="P4344" s="76"/>
      <c r="Q4344" s="76"/>
      <c r="V4344" s="76"/>
      <c r="W4344" s="76"/>
    </row>
    <row r="4345" spans="1:23" x14ac:dyDescent="0.25">
      <c r="A4345" s="76"/>
      <c r="B4345" s="76"/>
      <c r="C4345" s="76"/>
      <c r="D4345" s="76"/>
      <c r="E4345" s="76"/>
      <c r="F4345" s="76"/>
      <c r="G4345" s="76"/>
      <c r="H4345" s="76"/>
      <c r="I4345" s="76"/>
      <c r="J4345" s="76"/>
      <c r="K4345" s="76"/>
      <c r="L4345" s="76"/>
      <c r="M4345" s="76"/>
      <c r="N4345" s="76"/>
      <c r="O4345" s="76"/>
      <c r="P4345" s="76"/>
      <c r="Q4345" s="76"/>
      <c r="V4345" s="76"/>
      <c r="W4345" s="76"/>
    </row>
    <row r="4346" spans="1:23" x14ac:dyDescent="0.25">
      <c r="A4346" s="76"/>
      <c r="B4346" s="76"/>
      <c r="C4346" s="76"/>
      <c r="D4346" s="76"/>
      <c r="E4346" s="76"/>
      <c r="F4346" s="76"/>
      <c r="G4346" s="76"/>
      <c r="H4346" s="76"/>
      <c r="I4346" s="76"/>
      <c r="J4346" s="76"/>
      <c r="K4346" s="76"/>
      <c r="L4346" s="76"/>
      <c r="M4346" s="76"/>
      <c r="N4346" s="76"/>
      <c r="O4346" s="76"/>
      <c r="P4346" s="76"/>
      <c r="Q4346" s="76"/>
      <c r="V4346" s="76"/>
      <c r="W4346" s="76"/>
    </row>
    <row r="4347" spans="1:23" x14ac:dyDescent="0.25">
      <c r="A4347" s="76"/>
      <c r="B4347" s="76"/>
      <c r="C4347" s="76"/>
      <c r="D4347" s="76"/>
      <c r="E4347" s="76"/>
      <c r="F4347" s="76"/>
      <c r="G4347" s="76"/>
      <c r="H4347" s="76"/>
      <c r="I4347" s="76"/>
      <c r="J4347" s="76"/>
      <c r="K4347" s="76"/>
      <c r="L4347" s="76"/>
      <c r="M4347" s="76"/>
      <c r="N4347" s="76"/>
      <c r="O4347" s="76"/>
      <c r="P4347" s="76"/>
      <c r="Q4347" s="76"/>
      <c r="V4347" s="76"/>
      <c r="W4347" s="76"/>
    </row>
    <row r="4348" spans="1:23" x14ac:dyDescent="0.25">
      <c r="A4348" s="76"/>
      <c r="B4348" s="76"/>
      <c r="C4348" s="76"/>
      <c r="D4348" s="76"/>
      <c r="E4348" s="76"/>
      <c r="F4348" s="76"/>
      <c r="G4348" s="76"/>
      <c r="H4348" s="76"/>
      <c r="I4348" s="76"/>
      <c r="J4348" s="76"/>
      <c r="K4348" s="76"/>
      <c r="L4348" s="76"/>
      <c r="M4348" s="76"/>
      <c r="N4348" s="76"/>
      <c r="O4348" s="76"/>
      <c r="P4348" s="76"/>
      <c r="Q4348" s="76"/>
      <c r="V4348" s="76"/>
      <c r="W4348" s="76"/>
    </row>
    <row r="4349" spans="1:23" x14ac:dyDescent="0.25">
      <c r="A4349" s="76"/>
      <c r="B4349" s="76"/>
      <c r="C4349" s="76"/>
      <c r="D4349" s="76"/>
      <c r="E4349" s="76"/>
      <c r="F4349" s="76"/>
      <c r="G4349" s="76"/>
      <c r="H4349" s="76"/>
      <c r="I4349" s="76"/>
      <c r="J4349" s="76"/>
      <c r="K4349" s="76"/>
      <c r="L4349" s="76"/>
      <c r="M4349" s="76"/>
      <c r="N4349" s="76"/>
      <c r="O4349" s="76"/>
      <c r="P4349" s="76"/>
      <c r="Q4349" s="76"/>
      <c r="V4349" s="76"/>
      <c r="W4349" s="76"/>
    </row>
    <row r="4350" spans="1:23" x14ac:dyDescent="0.25">
      <c r="A4350" s="76"/>
      <c r="B4350" s="76"/>
      <c r="C4350" s="76"/>
      <c r="D4350" s="76"/>
      <c r="E4350" s="76"/>
      <c r="F4350" s="76"/>
      <c r="G4350" s="76"/>
      <c r="H4350" s="76"/>
      <c r="I4350" s="76"/>
      <c r="J4350" s="76"/>
      <c r="K4350" s="76"/>
      <c r="L4350" s="76"/>
      <c r="M4350" s="76"/>
      <c r="N4350" s="76"/>
      <c r="O4350" s="76"/>
      <c r="P4350" s="76"/>
      <c r="Q4350" s="76"/>
      <c r="V4350" s="76"/>
      <c r="W4350" s="76"/>
    </row>
    <row r="4351" spans="1:23" x14ac:dyDescent="0.25">
      <c r="A4351" s="76"/>
      <c r="B4351" s="76"/>
      <c r="C4351" s="76"/>
      <c r="D4351" s="76"/>
      <c r="E4351" s="76"/>
      <c r="F4351" s="76"/>
      <c r="G4351" s="76"/>
      <c r="H4351" s="76"/>
      <c r="I4351" s="76"/>
      <c r="J4351" s="76"/>
      <c r="K4351" s="76"/>
      <c r="L4351" s="76"/>
      <c r="M4351" s="76"/>
      <c r="N4351" s="76"/>
      <c r="O4351" s="76"/>
      <c r="P4351" s="76"/>
      <c r="Q4351" s="76"/>
      <c r="V4351" s="76"/>
      <c r="W4351" s="76"/>
    </row>
    <row r="4352" spans="1:23" x14ac:dyDescent="0.25">
      <c r="A4352" s="76"/>
      <c r="B4352" s="76"/>
      <c r="C4352" s="76"/>
      <c r="D4352" s="76"/>
      <c r="E4352" s="76"/>
      <c r="F4352" s="76"/>
      <c r="G4352" s="76"/>
      <c r="H4352" s="76"/>
      <c r="I4352" s="76"/>
      <c r="J4352" s="76"/>
      <c r="K4352" s="76"/>
      <c r="L4352" s="76"/>
      <c r="M4352" s="76"/>
      <c r="N4352" s="76"/>
      <c r="O4352" s="76"/>
      <c r="P4352" s="76"/>
      <c r="Q4352" s="76"/>
      <c r="V4352" s="76"/>
      <c r="W4352" s="76"/>
    </row>
    <row r="4353" spans="1:23" x14ac:dyDescent="0.25">
      <c r="A4353" s="76"/>
      <c r="B4353" s="76"/>
      <c r="C4353" s="76"/>
      <c r="D4353" s="76"/>
      <c r="E4353" s="76"/>
      <c r="F4353" s="76"/>
      <c r="G4353" s="76"/>
      <c r="H4353" s="76"/>
      <c r="I4353" s="76"/>
      <c r="J4353" s="76"/>
      <c r="K4353" s="76"/>
      <c r="L4353" s="76"/>
      <c r="M4353" s="76"/>
      <c r="N4353" s="76"/>
      <c r="O4353" s="76"/>
      <c r="P4353" s="76"/>
      <c r="Q4353" s="76"/>
      <c r="V4353" s="76"/>
      <c r="W4353" s="76"/>
    </row>
    <row r="4354" spans="1:23" x14ac:dyDescent="0.25">
      <c r="A4354" s="76"/>
      <c r="B4354" s="76"/>
      <c r="C4354" s="76"/>
      <c r="D4354" s="76"/>
      <c r="E4354" s="76"/>
      <c r="F4354" s="76"/>
      <c r="G4354" s="76"/>
      <c r="H4354" s="76"/>
      <c r="I4354" s="76"/>
      <c r="J4354" s="76"/>
      <c r="K4354" s="76"/>
      <c r="L4354" s="76"/>
      <c r="M4354" s="76"/>
      <c r="N4354" s="76"/>
      <c r="O4354" s="76"/>
      <c r="P4354" s="76"/>
      <c r="Q4354" s="76"/>
      <c r="V4354" s="76"/>
      <c r="W4354" s="76"/>
    </row>
    <row r="4355" spans="1:23" x14ac:dyDescent="0.25">
      <c r="A4355" s="76"/>
      <c r="B4355" s="76"/>
      <c r="C4355" s="76"/>
      <c r="D4355" s="76"/>
      <c r="E4355" s="76"/>
      <c r="F4355" s="76"/>
      <c r="G4355" s="76"/>
      <c r="H4355" s="76"/>
      <c r="I4355" s="76"/>
      <c r="J4355" s="76"/>
      <c r="K4355" s="76"/>
      <c r="L4355" s="76"/>
      <c r="M4355" s="76"/>
      <c r="N4355" s="76"/>
      <c r="O4355" s="76"/>
      <c r="P4355" s="76"/>
      <c r="Q4355" s="76"/>
      <c r="V4355" s="76"/>
      <c r="W4355" s="76"/>
    </row>
    <row r="4356" spans="1:23" x14ac:dyDescent="0.25">
      <c r="A4356" s="76"/>
      <c r="B4356" s="76"/>
      <c r="C4356" s="76"/>
      <c r="D4356" s="76"/>
      <c r="E4356" s="76"/>
      <c r="F4356" s="76"/>
      <c r="G4356" s="76"/>
      <c r="H4356" s="76"/>
      <c r="I4356" s="76"/>
      <c r="J4356" s="76"/>
      <c r="K4356" s="76"/>
      <c r="L4356" s="76"/>
      <c r="M4356" s="76"/>
      <c r="N4356" s="76"/>
      <c r="O4356" s="76"/>
      <c r="P4356" s="76"/>
      <c r="Q4356" s="76"/>
      <c r="V4356" s="76"/>
      <c r="W4356" s="76"/>
    </row>
    <row r="4357" spans="1:23" x14ac:dyDescent="0.25">
      <c r="A4357" s="76"/>
      <c r="B4357" s="76"/>
      <c r="C4357" s="76"/>
      <c r="D4357" s="76"/>
      <c r="E4357" s="76"/>
      <c r="F4357" s="76"/>
      <c r="G4357" s="76"/>
      <c r="H4357" s="76"/>
      <c r="I4357" s="76"/>
      <c r="J4357" s="76"/>
      <c r="K4357" s="76"/>
      <c r="L4357" s="76"/>
      <c r="M4357" s="76"/>
      <c r="N4357" s="76"/>
      <c r="O4357" s="76"/>
      <c r="P4357" s="76"/>
      <c r="Q4357" s="76"/>
      <c r="V4357" s="76"/>
      <c r="W4357" s="76"/>
    </row>
    <row r="4358" spans="1:23" x14ac:dyDescent="0.25">
      <c r="A4358" s="76"/>
      <c r="B4358" s="76"/>
      <c r="C4358" s="76"/>
      <c r="D4358" s="76"/>
      <c r="E4358" s="76"/>
      <c r="F4358" s="76"/>
      <c r="G4358" s="76"/>
      <c r="H4358" s="76"/>
      <c r="I4358" s="76"/>
      <c r="J4358" s="76"/>
      <c r="K4358" s="76"/>
      <c r="L4358" s="76"/>
      <c r="M4358" s="76"/>
      <c r="N4358" s="76"/>
      <c r="O4358" s="76"/>
      <c r="P4358" s="76"/>
      <c r="Q4358" s="76"/>
      <c r="V4358" s="76"/>
      <c r="W4358" s="76"/>
    </row>
    <row r="4359" spans="1:23" x14ac:dyDescent="0.25">
      <c r="A4359" s="76"/>
      <c r="B4359" s="76"/>
      <c r="C4359" s="76"/>
      <c r="D4359" s="76"/>
      <c r="E4359" s="76"/>
      <c r="F4359" s="76"/>
      <c r="G4359" s="76"/>
      <c r="H4359" s="76"/>
      <c r="I4359" s="76"/>
      <c r="J4359" s="76"/>
      <c r="K4359" s="76"/>
      <c r="L4359" s="76"/>
      <c r="M4359" s="76"/>
      <c r="N4359" s="76"/>
      <c r="O4359" s="76"/>
      <c r="P4359" s="76"/>
      <c r="Q4359" s="76"/>
      <c r="V4359" s="76"/>
      <c r="W4359" s="76"/>
    </row>
    <row r="4360" spans="1:23" x14ac:dyDescent="0.25">
      <c r="A4360" s="76"/>
      <c r="B4360" s="76"/>
      <c r="C4360" s="76"/>
      <c r="D4360" s="76"/>
      <c r="E4360" s="76"/>
      <c r="F4360" s="76"/>
      <c r="G4360" s="76"/>
      <c r="H4360" s="76"/>
      <c r="I4360" s="76"/>
      <c r="J4360" s="76"/>
      <c r="K4360" s="76"/>
      <c r="L4360" s="76"/>
      <c r="M4360" s="76"/>
      <c r="N4360" s="76"/>
      <c r="O4360" s="76"/>
      <c r="P4360" s="76"/>
      <c r="Q4360" s="76"/>
      <c r="V4360" s="76"/>
      <c r="W4360" s="76"/>
    </row>
    <row r="4361" spans="1:23" x14ac:dyDescent="0.25">
      <c r="A4361" s="76"/>
      <c r="B4361" s="76"/>
      <c r="C4361" s="76"/>
      <c r="D4361" s="76"/>
      <c r="E4361" s="76"/>
      <c r="F4361" s="76"/>
      <c r="G4361" s="76"/>
      <c r="H4361" s="76"/>
      <c r="I4361" s="76"/>
      <c r="J4361" s="76"/>
      <c r="K4361" s="76"/>
      <c r="L4361" s="76"/>
      <c r="M4361" s="76"/>
      <c r="N4361" s="76"/>
      <c r="O4361" s="76"/>
      <c r="P4361" s="76"/>
      <c r="Q4361" s="76"/>
      <c r="V4361" s="76"/>
      <c r="W4361" s="76"/>
    </row>
    <row r="4362" spans="1:23" x14ac:dyDescent="0.25">
      <c r="A4362" s="76"/>
      <c r="B4362" s="76"/>
      <c r="C4362" s="76"/>
      <c r="D4362" s="76"/>
      <c r="E4362" s="76"/>
      <c r="F4362" s="76"/>
      <c r="G4362" s="76"/>
      <c r="H4362" s="76"/>
      <c r="I4362" s="76"/>
      <c r="J4362" s="76"/>
      <c r="K4362" s="76"/>
      <c r="L4362" s="76"/>
      <c r="M4362" s="76"/>
      <c r="N4362" s="76"/>
      <c r="O4362" s="76"/>
      <c r="P4362" s="76"/>
      <c r="Q4362" s="76"/>
      <c r="V4362" s="76"/>
      <c r="W4362" s="76"/>
    </row>
    <row r="4363" spans="1:23" x14ac:dyDescent="0.25">
      <c r="A4363" s="76"/>
      <c r="B4363" s="76"/>
      <c r="C4363" s="76"/>
      <c r="D4363" s="76"/>
      <c r="E4363" s="76"/>
      <c r="F4363" s="76"/>
      <c r="G4363" s="76"/>
      <c r="H4363" s="76"/>
      <c r="I4363" s="76"/>
      <c r="J4363" s="76"/>
      <c r="K4363" s="76"/>
      <c r="L4363" s="76"/>
      <c r="M4363" s="76"/>
      <c r="N4363" s="76"/>
      <c r="O4363" s="76"/>
      <c r="P4363" s="76"/>
      <c r="Q4363" s="76"/>
      <c r="V4363" s="76"/>
      <c r="W4363" s="76"/>
    </row>
    <row r="4364" spans="1:23" x14ac:dyDescent="0.25">
      <c r="A4364" s="76"/>
      <c r="B4364" s="76"/>
      <c r="C4364" s="76"/>
      <c r="D4364" s="76"/>
      <c r="E4364" s="76"/>
      <c r="F4364" s="76"/>
      <c r="G4364" s="76"/>
      <c r="H4364" s="76"/>
      <c r="I4364" s="76"/>
      <c r="J4364" s="76"/>
      <c r="K4364" s="76"/>
      <c r="L4364" s="76"/>
      <c r="M4364" s="76"/>
      <c r="N4364" s="76"/>
      <c r="O4364" s="76"/>
      <c r="P4364" s="76"/>
      <c r="Q4364" s="76"/>
      <c r="V4364" s="76"/>
      <c r="W4364" s="76"/>
    </row>
    <row r="4365" spans="1:23" x14ac:dyDescent="0.25">
      <c r="A4365" s="76"/>
      <c r="B4365" s="76"/>
      <c r="C4365" s="76"/>
      <c r="D4365" s="76"/>
      <c r="E4365" s="76"/>
      <c r="F4365" s="76"/>
      <c r="G4365" s="76"/>
      <c r="H4365" s="76"/>
      <c r="I4365" s="76"/>
      <c r="J4365" s="76"/>
      <c r="K4365" s="76"/>
      <c r="L4365" s="76"/>
      <c r="M4365" s="76"/>
      <c r="N4365" s="76"/>
      <c r="O4365" s="76"/>
      <c r="P4365" s="76"/>
      <c r="Q4365" s="76"/>
      <c r="V4365" s="76"/>
      <c r="W4365" s="76"/>
    </row>
    <row r="4366" spans="1:23" x14ac:dyDescent="0.25">
      <c r="A4366" s="76"/>
      <c r="B4366" s="76"/>
      <c r="C4366" s="76"/>
      <c r="D4366" s="76"/>
      <c r="E4366" s="76"/>
      <c r="F4366" s="76"/>
      <c r="G4366" s="76"/>
      <c r="H4366" s="76"/>
      <c r="I4366" s="76"/>
      <c r="J4366" s="76"/>
      <c r="K4366" s="76"/>
      <c r="L4366" s="76"/>
      <c r="M4366" s="76"/>
      <c r="N4366" s="76"/>
      <c r="O4366" s="76"/>
      <c r="P4366" s="76"/>
      <c r="Q4366" s="76"/>
      <c r="V4366" s="76"/>
      <c r="W4366" s="76"/>
    </row>
    <row r="4367" spans="1:23" x14ac:dyDescent="0.25">
      <c r="A4367" s="76"/>
      <c r="B4367" s="76"/>
      <c r="C4367" s="76"/>
      <c r="D4367" s="76"/>
      <c r="E4367" s="76"/>
      <c r="F4367" s="76"/>
      <c r="G4367" s="76"/>
      <c r="H4367" s="76"/>
      <c r="I4367" s="76"/>
      <c r="J4367" s="76"/>
      <c r="K4367" s="76"/>
      <c r="L4367" s="76"/>
      <c r="M4367" s="76"/>
      <c r="N4367" s="76"/>
      <c r="O4367" s="76"/>
      <c r="P4367" s="76"/>
      <c r="Q4367" s="76"/>
      <c r="V4367" s="76"/>
      <c r="W4367" s="76"/>
    </row>
    <row r="4368" spans="1:23" x14ac:dyDescent="0.25">
      <c r="A4368" s="76"/>
      <c r="B4368" s="76"/>
      <c r="C4368" s="76"/>
      <c r="D4368" s="76"/>
      <c r="E4368" s="76"/>
      <c r="F4368" s="76"/>
      <c r="G4368" s="76"/>
      <c r="H4368" s="76"/>
      <c r="I4368" s="76"/>
      <c r="J4368" s="76"/>
      <c r="K4368" s="76"/>
      <c r="L4368" s="76"/>
      <c r="M4368" s="76"/>
      <c r="N4368" s="76"/>
      <c r="O4368" s="76"/>
      <c r="P4368" s="76"/>
      <c r="Q4368" s="76"/>
      <c r="V4368" s="76"/>
      <c r="W4368" s="76"/>
    </row>
    <row r="4369" spans="1:23" x14ac:dyDescent="0.25">
      <c r="A4369" s="76"/>
      <c r="B4369" s="76"/>
      <c r="C4369" s="76"/>
      <c r="D4369" s="76"/>
      <c r="E4369" s="76"/>
      <c r="F4369" s="76"/>
      <c r="G4369" s="76"/>
      <c r="H4369" s="76"/>
      <c r="I4369" s="76"/>
      <c r="J4369" s="76"/>
      <c r="K4369" s="76"/>
      <c r="L4369" s="76"/>
      <c r="M4369" s="76"/>
      <c r="N4369" s="76"/>
      <c r="O4369" s="76"/>
      <c r="P4369" s="76"/>
      <c r="Q4369" s="76"/>
      <c r="V4369" s="76"/>
      <c r="W4369" s="76"/>
    </row>
    <row r="4370" spans="1:23" x14ac:dyDescent="0.25">
      <c r="A4370" s="76"/>
      <c r="B4370" s="76"/>
      <c r="C4370" s="76"/>
      <c r="D4370" s="76"/>
      <c r="E4370" s="76"/>
      <c r="F4370" s="76"/>
      <c r="G4370" s="76"/>
      <c r="H4370" s="76"/>
      <c r="I4370" s="76"/>
      <c r="J4370" s="76"/>
      <c r="K4370" s="76"/>
      <c r="L4370" s="76"/>
      <c r="M4370" s="76"/>
      <c r="N4370" s="76"/>
      <c r="O4370" s="76"/>
      <c r="P4370" s="76"/>
      <c r="Q4370" s="76"/>
      <c r="V4370" s="76"/>
      <c r="W4370" s="76"/>
    </row>
    <row r="4371" spans="1:23" x14ac:dyDescent="0.25">
      <c r="A4371" s="76"/>
      <c r="B4371" s="76"/>
      <c r="C4371" s="76"/>
      <c r="D4371" s="76"/>
      <c r="E4371" s="76"/>
      <c r="F4371" s="76"/>
      <c r="G4371" s="76"/>
      <c r="H4371" s="76"/>
      <c r="I4371" s="76"/>
      <c r="J4371" s="76"/>
      <c r="K4371" s="76"/>
      <c r="L4371" s="76"/>
      <c r="M4371" s="76"/>
      <c r="N4371" s="76"/>
      <c r="O4371" s="76"/>
      <c r="P4371" s="76"/>
      <c r="Q4371" s="76"/>
      <c r="V4371" s="76"/>
      <c r="W4371" s="76"/>
    </row>
    <row r="4372" spans="1:23" x14ac:dyDescent="0.25">
      <c r="A4372" s="76"/>
      <c r="B4372" s="76"/>
      <c r="C4372" s="76"/>
      <c r="D4372" s="76"/>
      <c r="E4372" s="76"/>
      <c r="F4372" s="76"/>
      <c r="G4372" s="76"/>
      <c r="H4372" s="76"/>
      <c r="I4372" s="76"/>
      <c r="J4372" s="76"/>
      <c r="K4372" s="76"/>
      <c r="L4372" s="76"/>
      <c r="M4372" s="76"/>
      <c r="N4372" s="76"/>
      <c r="O4372" s="76"/>
      <c r="P4372" s="76"/>
      <c r="Q4372" s="76"/>
      <c r="V4372" s="76"/>
      <c r="W4372" s="76"/>
    </row>
    <row r="4373" spans="1:23" x14ac:dyDescent="0.25">
      <c r="A4373" s="76"/>
      <c r="B4373" s="76"/>
      <c r="C4373" s="76"/>
      <c r="D4373" s="76"/>
      <c r="E4373" s="76"/>
      <c r="F4373" s="76"/>
      <c r="G4373" s="76"/>
      <c r="H4373" s="76"/>
      <c r="I4373" s="76"/>
      <c r="J4373" s="76"/>
      <c r="K4373" s="76"/>
      <c r="L4373" s="76"/>
      <c r="M4373" s="76"/>
      <c r="N4373" s="76"/>
      <c r="O4373" s="76"/>
      <c r="P4373" s="76"/>
      <c r="Q4373" s="76"/>
      <c r="V4373" s="76"/>
      <c r="W4373" s="76"/>
    </row>
    <row r="4374" spans="1:23" x14ac:dyDescent="0.25">
      <c r="A4374" s="76"/>
      <c r="B4374" s="76"/>
      <c r="C4374" s="76"/>
      <c r="D4374" s="76"/>
      <c r="E4374" s="76"/>
      <c r="F4374" s="76"/>
      <c r="G4374" s="76"/>
      <c r="H4374" s="76"/>
      <c r="I4374" s="76"/>
      <c r="J4374" s="76"/>
      <c r="K4374" s="76"/>
      <c r="L4374" s="76"/>
      <c r="M4374" s="76"/>
      <c r="N4374" s="76"/>
      <c r="O4374" s="76"/>
      <c r="P4374" s="76"/>
      <c r="Q4374" s="76"/>
      <c r="V4374" s="76"/>
      <c r="W4374" s="76"/>
    </row>
    <row r="4375" spans="1:23" x14ac:dyDescent="0.25">
      <c r="A4375" s="76"/>
      <c r="B4375" s="76"/>
      <c r="C4375" s="76"/>
      <c r="D4375" s="76"/>
      <c r="E4375" s="76"/>
      <c r="F4375" s="76"/>
      <c r="G4375" s="76"/>
      <c r="H4375" s="76"/>
      <c r="I4375" s="76"/>
      <c r="J4375" s="76"/>
      <c r="K4375" s="76"/>
      <c r="L4375" s="76"/>
      <c r="M4375" s="76"/>
      <c r="N4375" s="76"/>
      <c r="O4375" s="76"/>
      <c r="P4375" s="76"/>
      <c r="Q4375" s="76"/>
      <c r="V4375" s="76"/>
      <c r="W4375" s="76"/>
    </row>
    <row r="4376" spans="1:23" x14ac:dyDescent="0.25">
      <c r="A4376" s="76"/>
      <c r="B4376" s="76"/>
      <c r="C4376" s="76"/>
      <c r="D4376" s="76"/>
      <c r="E4376" s="76"/>
      <c r="F4376" s="76"/>
      <c r="G4376" s="76"/>
      <c r="H4376" s="76"/>
      <c r="I4376" s="76"/>
      <c r="J4376" s="76"/>
      <c r="K4376" s="76"/>
      <c r="L4376" s="76"/>
      <c r="M4376" s="76"/>
      <c r="N4376" s="76"/>
      <c r="O4376" s="76"/>
      <c r="P4376" s="76"/>
      <c r="Q4376" s="76"/>
      <c r="V4376" s="76"/>
      <c r="W4376" s="76"/>
    </row>
    <row r="4377" spans="1:23" x14ac:dyDescent="0.25">
      <c r="A4377" s="76"/>
      <c r="B4377" s="76"/>
      <c r="C4377" s="76"/>
      <c r="D4377" s="76"/>
      <c r="E4377" s="76"/>
      <c r="F4377" s="76"/>
      <c r="G4377" s="76"/>
      <c r="H4377" s="76"/>
      <c r="I4377" s="76"/>
      <c r="J4377" s="76"/>
      <c r="K4377" s="76"/>
      <c r="L4377" s="76"/>
      <c r="M4377" s="76"/>
      <c r="N4377" s="76"/>
      <c r="O4377" s="76"/>
      <c r="P4377" s="76"/>
      <c r="Q4377" s="76"/>
      <c r="V4377" s="76"/>
      <c r="W4377" s="76"/>
    </row>
    <row r="4378" spans="1:23" x14ac:dyDescent="0.25">
      <c r="A4378" s="76"/>
      <c r="B4378" s="76"/>
      <c r="C4378" s="76"/>
      <c r="D4378" s="76"/>
      <c r="E4378" s="76"/>
      <c r="F4378" s="76"/>
      <c r="G4378" s="76"/>
      <c r="H4378" s="76"/>
      <c r="I4378" s="76"/>
      <c r="J4378" s="76"/>
      <c r="K4378" s="76"/>
      <c r="L4378" s="76"/>
      <c r="M4378" s="76"/>
      <c r="N4378" s="76"/>
      <c r="O4378" s="76"/>
      <c r="P4378" s="76"/>
      <c r="Q4378" s="76"/>
      <c r="V4378" s="76"/>
      <c r="W4378" s="76"/>
    </row>
    <row r="4379" spans="1:23" x14ac:dyDescent="0.25">
      <c r="A4379" s="76"/>
      <c r="B4379" s="76"/>
      <c r="C4379" s="76"/>
      <c r="D4379" s="76"/>
      <c r="E4379" s="76"/>
      <c r="F4379" s="76"/>
      <c r="G4379" s="76"/>
      <c r="H4379" s="76"/>
      <c r="I4379" s="76"/>
      <c r="J4379" s="76"/>
      <c r="K4379" s="76"/>
      <c r="L4379" s="76"/>
      <c r="M4379" s="76"/>
      <c r="N4379" s="76"/>
      <c r="O4379" s="76"/>
      <c r="P4379" s="76"/>
      <c r="Q4379" s="76"/>
      <c r="V4379" s="76"/>
      <c r="W4379" s="76"/>
    </row>
    <row r="4380" spans="1:23" x14ac:dyDescent="0.25">
      <c r="A4380" s="76"/>
      <c r="B4380" s="76"/>
      <c r="C4380" s="76"/>
      <c r="D4380" s="76"/>
      <c r="E4380" s="76"/>
      <c r="F4380" s="76"/>
      <c r="G4380" s="76"/>
      <c r="H4380" s="76"/>
      <c r="I4380" s="76"/>
      <c r="J4380" s="76"/>
      <c r="K4380" s="76"/>
      <c r="L4380" s="76"/>
      <c r="M4380" s="76"/>
      <c r="N4380" s="76"/>
      <c r="O4380" s="76"/>
      <c r="P4380" s="76"/>
      <c r="Q4380" s="76"/>
      <c r="V4380" s="76"/>
      <c r="W4380" s="76"/>
    </row>
    <row r="4381" spans="1:23" x14ac:dyDescent="0.25">
      <c r="A4381" s="76"/>
      <c r="B4381" s="76"/>
      <c r="C4381" s="76"/>
      <c r="D4381" s="76"/>
      <c r="E4381" s="76"/>
      <c r="F4381" s="76"/>
      <c r="G4381" s="76"/>
      <c r="H4381" s="76"/>
      <c r="I4381" s="76"/>
      <c r="J4381" s="76"/>
      <c r="K4381" s="76"/>
      <c r="L4381" s="76"/>
      <c r="M4381" s="76"/>
      <c r="N4381" s="76"/>
      <c r="O4381" s="76"/>
      <c r="P4381" s="76"/>
      <c r="Q4381" s="76"/>
      <c r="V4381" s="76"/>
      <c r="W4381" s="76"/>
    </row>
    <row r="4382" spans="1:23" x14ac:dyDescent="0.25">
      <c r="A4382" s="76"/>
      <c r="B4382" s="76"/>
      <c r="C4382" s="76"/>
      <c r="D4382" s="76"/>
      <c r="E4382" s="76"/>
      <c r="F4382" s="76"/>
      <c r="G4382" s="76"/>
      <c r="H4382" s="76"/>
      <c r="I4382" s="76"/>
      <c r="J4382" s="76"/>
      <c r="K4382" s="76"/>
      <c r="L4382" s="76"/>
      <c r="M4382" s="76"/>
      <c r="N4382" s="76"/>
      <c r="O4382" s="76"/>
      <c r="P4382" s="76"/>
      <c r="Q4382" s="76"/>
      <c r="V4382" s="76"/>
      <c r="W4382" s="76"/>
    </row>
    <row r="4383" spans="1:23" x14ac:dyDescent="0.25">
      <c r="A4383" s="76"/>
      <c r="B4383" s="76"/>
      <c r="C4383" s="76"/>
      <c r="D4383" s="76"/>
      <c r="E4383" s="76"/>
      <c r="F4383" s="76"/>
      <c r="G4383" s="76"/>
      <c r="H4383" s="76"/>
      <c r="I4383" s="76"/>
      <c r="J4383" s="76"/>
      <c r="K4383" s="76"/>
      <c r="L4383" s="76"/>
      <c r="M4383" s="76"/>
      <c r="N4383" s="76"/>
      <c r="O4383" s="76"/>
      <c r="P4383" s="76"/>
      <c r="Q4383" s="76"/>
      <c r="V4383" s="76"/>
      <c r="W4383" s="76"/>
    </row>
    <row r="4384" spans="1:23" x14ac:dyDescent="0.25">
      <c r="A4384" s="76"/>
      <c r="B4384" s="76"/>
      <c r="C4384" s="76"/>
      <c r="D4384" s="76"/>
      <c r="E4384" s="76"/>
      <c r="F4384" s="76"/>
      <c r="G4384" s="76"/>
      <c r="H4384" s="76"/>
      <c r="I4384" s="76"/>
      <c r="J4384" s="76"/>
      <c r="K4384" s="76"/>
      <c r="L4384" s="76"/>
      <c r="M4384" s="76"/>
      <c r="N4384" s="76"/>
      <c r="O4384" s="76"/>
      <c r="P4384" s="76"/>
      <c r="Q4384" s="76"/>
      <c r="V4384" s="76"/>
      <c r="W4384" s="76"/>
    </row>
    <row r="4385" spans="1:23" x14ac:dyDescent="0.25">
      <c r="A4385" s="76"/>
      <c r="B4385" s="76"/>
      <c r="C4385" s="76"/>
      <c r="D4385" s="76"/>
      <c r="E4385" s="76"/>
      <c r="F4385" s="76"/>
      <c r="G4385" s="76"/>
      <c r="H4385" s="76"/>
      <c r="I4385" s="76"/>
      <c r="J4385" s="76"/>
      <c r="K4385" s="76"/>
      <c r="L4385" s="76"/>
      <c r="M4385" s="76"/>
      <c r="N4385" s="76"/>
      <c r="O4385" s="76"/>
      <c r="P4385" s="76"/>
      <c r="Q4385" s="76"/>
      <c r="V4385" s="76"/>
      <c r="W4385" s="76"/>
    </row>
    <row r="4386" spans="1:23" x14ac:dyDescent="0.25">
      <c r="A4386" s="76"/>
      <c r="B4386" s="76"/>
      <c r="C4386" s="76"/>
      <c r="D4386" s="76"/>
      <c r="E4386" s="76"/>
      <c r="F4386" s="76"/>
      <c r="G4386" s="76"/>
      <c r="H4386" s="76"/>
      <c r="I4386" s="76"/>
      <c r="J4386" s="76"/>
      <c r="K4386" s="76"/>
      <c r="L4386" s="76"/>
      <c r="M4386" s="76"/>
      <c r="N4386" s="76"/>
      <c r="O4386" s="76"/>
      <c r="P4386" s="76"/>
      <c r="Q4386" s="76"/>
      <c r="V4386" s="76"/>
      <c r="W4386" s="76"/>
    </row>
    <row r="4387" spans="1:23" x14ac:dyDescent="0.25">
      <c r="A4387" s="76"/>
      <c r="B4387" s="76"/>
      <c r="C4387" s="76"/>
      <c r="D4387" s="76"/>
      <c r="E4387" s="76"/>
      <c r="F4387" s="76"/>
      <c r="G4387" s="76"/>
      <c r="H4387" s="76"/>
      <c r="I4387" s="76"/>
      <c r="J4387" s="76"/>
      <c r="K4387" s="76"/>
      <c r="L4387" s="76"/>
      <c r="M4387" s="76"/>
      <c r="N4387" s="76"/>
      <c r="O4387" s="76"/>
      <c r="P4387" s="76"/>
      <c r="Q4387" s="76"/>
      <c r="V4387" s="76"/>
      <c r="W4387" s="76"/>
    </row>
    <row r="4388" spans="1:23" x14ac:dyDescent="0.25">
      <c r="A4388" s="76"/>
      <c r="B4388" s="76"/>
      <c r="C4388" s="76"/>
      <c r="D4388" s="76"/>
      <c r="E4388" s="76"/>
      <c r="F4388" s="76"/>
      <c r="G4388" s="76"/>
      <c r="H4388" s="76"/>
      <c r="I4388" s="76"/>
      <c r="J4388" s="76"/>
      <c r="K4388" s="76"/>
      <c r="L4388" s="76"/>
      <c r="M4388" s="76"/>
      <c r="N4388" s="76"/>
      <c r="O4388" s="76"/>
      <c r="P4388" s="76"/>
      <c r="Q4388" s="76"/>
      <c r="V4388" s="76"/>
      <c r="W4388" s="76"/>
    </row>
    <row r="4389" spans="1:23" x14ac:dyDescent="0.25">
      <c r="A4389" s="76"/>
      <c r="B4389" s="76"/>
      <c r="C4389" s="76"/>
      <c r="D4389" s="76"/>
      <c r="E4389" s="76"/>
      <c r="F4389" s="76"/>
      <c r="G4389" s="76"/>
      <c r="H4389" s="76"/>
      <c r="I4389" s="76"/>
      <c r="J4389" s="76"/>
      <c r="K4389" s="76"/>
      <c r="L4389" s="76"/>
      <c r="M4389" s="76"/>
      <c r="N4389" s="76"/>
      <c r="O4389" s="76"/>
      <c r="P4389" s="76"/>
      <c r="Q4389" s="76"/>
      <c r="V4389" s="76"/>
      <c r="W4389" s="76"/>
    </row>
    <row r="4390" spans="1:23" x14ac:dyDescent="0.25">
      <c r="A4390" s="76"/>
      <c r="B4390" s="76"/>
      <c r="C4390" s="76"/>
      <c r="D4390" s="76"/>
      <c r="E4390" s="76"/>
      <c r="F4390" s="76"/>
      <c r="G4390" s="76"/>
      <c r="H4390" s="76"/>
      <c r="I4390" s="76"/>
      <c r="J4390" s="76"/>
      <c r="K4390" s="76"/>
      <c r="L4390" s="76"/>
      <c r="M4390" s="76"/>
      <c r="N4390" s="76"/>
      <c r="O4390" s="76"/>
      <c r="P4390" s="76"/>
      <c r="Q4390" s="76"/>
      <c r="V4390" s="76"/>
      <c r="W4390" s="76"/>
    </row>
    <row r="4391" spans="1:23" x14ac:dyDescent="0.25">
      <c r="A4391" s="76"/>
      <c r="B4391" s="76"/>
      <c r="C4391" s="76"/>
      <c r="D4391" s="76"/>
      <c r="E4391" s="76"/>
      <c r="F4391" s="76"/>
      <c r="G4391" s="76"/>
      <c r="H4391" s="76"/>
      <c r="I4391" s="76"/>
      <c r="J4391" s="76"/>
      <c r="K4391" s="76"/>
      <c r="L4391" s="76"/>
      <c r="M4391" s="76"/>
      <c r="N4391" s="76"/>
      <c r="O4391" s="76"/>
      <c r="P4391" s="76"/>
      <c r="Q4391" s="76"/>
      <c r="V4391" s="76"/>
      <c r="W4391" s="76"/>
    </row>
    <row r="4392" spans="1:23" x14ac:dyDescent="0.25">
      <c r="A4392" s="76"/>
      <c r="B4392" s="76"/>
      <c r="C4392" s="76"/>
      <c r="D4392" s="76"/>
      <c r="E4392" s="76"/>
      <c r="F4392" s="76"/>
      <c r="G4392" s="76"/>
      <c r="H4392" s="76"/>
      <c r="I4392" s="76"/>
      <c r="J4392" s="76"/>
      <c r="K4392" s="76"/>
      <c r="L4392" s="76"/>
      <c r="M4392" s="76"/>
      <c r="N4392" s="76"/>
      <c r="O4392" s="76"/>
      <c r="P4392" s="76"/>
      <c r="Q4392" s="76"/>
      <c r="V4392" s="76"/>
      <c r="W4392" s="76"/>
    </row>
    <row r="4393" spans="1:23" x14ac:dyDescent="0.25">
      <c r="A4393" s="76"/>
      <c r="B4393" s="76"/>
      <c r="C4393" s="76"/>
      <c r="D4393" s="76"/>
      <c r="E4393" s="76"/>
      <c r="F4393" s="76"/>
      <c r="G4393" s="76"/>
      <c r="H4393" s="76"/>
      <c r="I4393" s="76"/>
      <c r="J4393" s="76"/>
      <c r="K4393" s="76"/>
      <c r="L4393" s="76"/>
      <c r="M4393" s="76"/>
      <c r="N4393" s="76"/>
      <c r="O4393" s="76"/>
      <c r="P4393" s="76"/>
      <c r="Q4393" s="76"/>
      <c r="V4393" s="76"/>
      <c r="W4393" s="76"/>
    </row>
    <row r="4394" spans="1:23" x14ac:dyDescent="0.25">
      <c r="A4394" s="76"/>
      <c r="B4394" s="76"/>
      <c r="C4394" s="76"/>
      <c r="D4394" s="76"/>
      <c r="E4394" s="76"/>
      <c r="F4394" s="76"/>
      <c r="G4394" s="76"/>
      <c r="H4394" s="76"/>
      <c r="I4394" s="76"/>
      <c r="J4394" s="76"/>
      <c r="K4394" s="76"/>
      <c r="L4394" s="76"/>
      <c r="M4394" s="76"/>
      <c r="N4394" s="76"/>
      <c r="O4394" s="76"/>
      <c r="P4394" s="76"/>
      <c r="Q4394" s="76"/>
      <c r="V4394" s="76"/>
      <c r="W4394" s="76"/>
    </row>
    <row r="4395" spans="1:23" x14ac:dyDescent="0.25">
      <c r="A4395" s="76"/>
      <c r="B4395" s="76"/>
      <c r="C4395" s="76"/>
      <c r="D4395" s="76"/>
      <c r="E4395" s="76"/>
      <c r="F4395" s="76"/>
      <c r="G4395" s="76"/>
      <c r="H4395" s="76"/>
      <c r="I4395" s="76"/>
      <c r="J4395" s="76"/>
      <c r="K4395" s="76"/>
      <c r="L4395" s="76"/>
      <c r="M4395" s="76"/>
      <c r="N4395" s="76"/>
      <c r="O4395" s="76"/>
      <c r="P4395" s="76"/>
      <c r="Q4395" s="76"/>
      <c r="V4395" s="76"/>
      <c r="W4395" s="76"/>
    </row>
    <row r="4396" spans="1:23" x14ac:dyDescent="0.25">
      <c r="A4396" s="76"/>
      <c r="B4396" s="76"/>
      <c r="C4396" s="76"/>
      <c r="D4396" s="76"/>
      <c r="E4396" s="76"/>
      <c r="F4396" s="76"/>
      <c r="G4396" s="76"/>
      <c r="H4396" s="76"/>
      <c r="I4396" s="76"/>
      <c r="J4396" s="76"/>
      <c r="K4396" s="76"/>
      <c r="L4396" s="76"/>
      <c r="M4396" s="76"/>
      <c r="N4396" s="76"/>
      <c r="O4396" s="76"/>
      <c r="P4396" s="76"/>
      <c r="Q4396" s="76"/>
      <c r="V4396" s="76"/>
      <c r="W4396" s="76"/>
    </row>
    <row r="4397" spans="1:23" x14ac:dyDescent="0.25">
      <c r="A4397" s="76"/>
      <c r="B4397" s="76"/>
      <c r="C4397" s="76"/>
      <c r="D4397" s="76"/>
      <c r="E4397" s="76"/>
      <c r="F4397" s="76"/>
      <c r="G4397" s="76"/>
      <c r="H4397" s="76"/>
      <c r="I4397" s="76"/>
      <c r="J4397" s="76"/>
      <c r="K4397" s="76"/>
      <c r="L4397" s="76"/>
      <c r="M4397" s="76"/>
      <c r="N4397" s="76"/>
      <c r="O4397" s="76"/>
      <c r="P4397" s="76"/>
      <c r="Q4397" s="76"/>
      <c r="V4397" s="76"/>
      <c r="W4397" s="76"/>
    </row>
    <row r="4398" spans="1:23" x14ac:dyDescent="0.25">
      <c r="A4398" s="76"/>
      <c r="B4398" s="76"/>
      <c r="C4398" s="76"/>
      <c r="D4398" s="76"/>
      <c r="E4398" s="76"/>
      <c r="F4398" s="76"/>
      <c r="G4398" s="76"/>
      <c r="H4398" s="76"/>
      <c r="I4398" s="76"/>
      <c r="J4398" s="76"/>
      <c r="K4398" s="76"/>
      <c r="L4398" s="76"/>
      <c r="M4398" s="76"/>
      <c r="N4398" s="76"/>
      <c r="O4398" s="76"/>
      <c r="P4398" s="76"/>
      <c r="Q4398" s="76"/>
      <c r="V4398" s="76"/>
      <c r="W4398" s="76"/>
    </row>
    <row r="4399" spans="1:23" x14ac:dyDescent="0.25">
      <c r="A4399" s="76"/>
      <c r="B4399" s="76"/>
      <c r="C4399" s="76"/>
      <c r="D4399" s="76"/>
      <c r="E4399" s="76"/>
      <c r="F4399" s="76"/>
      <c r="G4399" s="76"/>
      <c r="H4399" s="76"/>
      <c r="I4399" s="76"/>
      <c r="J4399" s="76"/>
      <c r="K4399" s="76"/>
      <c r="L4399" s="76"/>
      <c r="M4399" s="76"/>
      <c r="N4399" s="76"/>
      <c r="O4399" s="76"/>
      <c r="P4399" s="76"/>
      <c r="Q4399" s="76"/>
      <c r="V4399" s="76"/>
      <c r="W4399" s="76"/>
    </row>
    <row r="4400" spans="1:23" x14ac:dyDescent="0.25">
      <c r="A4400" s="76"/>
      <c r="B4400" s="76"/>
      <c r="C4400" s="76"/>
      <c r="D4400" s="76"/>
      <c r="E4400" s="76"/>
      <c r="F4400" s="76"/>
      <c r="G4400" s="76"/>
      <c r="H4400" s="76"/>
      <c r="I4400" s="76"/>
      <c r="J4400" s="76"/>
      <c r="K4400" s="76"/>
      <c r="L4400" s="76"/>
      <c r="M4400" s="76"/>
      <c r="N4400" s="76"/>
      <c r="O4400" s="76"/>
      <c r="P4400" s="76"/>
      <c r="Q4400" s="76"/>
      <c r="V4400" s="76"/>
      <c r="W4400" s="76"/>
    </row>
    <row r="4401" spans="1:23" x14ac:dyDescent="0.25">
      <c r="A4401" s="76"/>
      <c r="B4401" s="76"/>
      <c r="C4401" s="76"/>
      <c r="D4401" s="76"/>
      <c r="E4401" s="76"/>
      <c r="F4401" s="76"/>
      <c r="G4401" s="76"/>
      <c r="H4401" s="76"/>
      <c r="I4401" s="76"/>
      <c r="J4401" s="76"/>
      <c r="K4401" s="76"/>
      <c r="L4401" s="76"/>
      <c r="M4401" s="76"/>
      <c r="N4401" s="76"/>
      <c r="O4401" s="76"/>
      <c r="P4401" s="76"/>
      <c r="Q4401" s="76"/>
      <c r="V4401" s="76"/>
      <c r="W4401" s="76"/>
    </row>
    <row r="4402" spans="1:23" x14ac:dyDescent="0.25">
      <c r="A4402" s="76"/>
      <c r="B4402" s="76"/>
      <c r="C4402" s="76"/>
      <c r="D4402" s="76"/>
      <c r="E4402" s="76"/>
      <c r="F4402" s="76"/>
      <c r="G4402" s="76"/>
      <c r="H4402" s="76"/>
      <c r="I4402" s="76"/>
      <c r="J4402" s="76"/>
      <c r="K4402" s="76"/>
      <c r="L4402" s="76"/>
      <c r="M4402" s="76"/>
      <c r="N4402" s="76"/>
      <c r="O4402" s="76"/>
      <c r="P4402" s="76"/>
      <c r="Q4402" s="76"/>
      <c r="V4402" s="76"/>
      <c r="W4402" s="76"/>
    </row>
    <row r="4403" spans="1:23" x14ac:dyDescent="0.25">
      <c r="A4403" s="76"/>
      <c r="B4403" s="76"/>
      <c r="C4403" s="76"/>
      <c r="D4403" s="76"/>
      <c r="E4403" s="76"/>
      <c r="F4403" s="76"/>
      <c r="G4403" s="76"/>
      <c r="H4403" s="76"/>
      <c r="I4403" s="76"/>
      <c r="J4403" s="76"/>
      <c r="K4403" s="76"/>
      <c r="L4403" s="76"/>
      <c r="M4403" s="76"/>
      <c r="N4403" s="76"/>
      <c r="O4403" s="76"/>
      <c r="P4403" s="76"/>
      <c r="Q4403" s="76"/>
      <c r="V4403" s="76"/>
      <c r="W4403" s="76"/>
    </row>
    <row r="4404" spans="1:23" x14ac:dyDescent="0.25">
      <c r="A4404" s="76"/>
      <c r="B4404" s="76"/>
      <c r="C4404" s="76"/>
      <c r="D4404" s="76"/>
      <c r="E4404" s="76"/>
      <c r="F4404" s="76"/>
      <c r="G4404" s="76"/>
      <c r="H4404" s="76"/>
      <c r="I4404" s="76"/>
      <c r="J4404" s="76"/>
      <c r="K4404" s="76"/>
      <c r="L4404" s="76"/>
      <c r="M4404" s="76"/>
      <c r="N4404" s="76"/>
      <c r="O4404" s="76"/>
      <c r="P4404" s="76"/>
      <c r="Q4404" s="76"/>
      <c r="V4404" s="76"/>
      <c r="W4404" s="76"/>
    </row>
    <row r="4405" spans="1:23" x14ac:dyDescent="0.25">
      <c r="A4405" s="76"/>
      <c r="B4405" s="76"/>
      <c r="C4405" s="76"/>
      <c r="D4405" s="76"/>
      <c r="E4405" s="76"/>
      <c r="F4405" s="76"/>
      <c r="G4405" s="76"/>
      <c r="H4405" s="76"/>
      <c r="I4405" s="76"/>
      <c r="J4405" s="76"/>
      <c r="K4405" s="76"/>
      <c r="L4405" s="76"/>
      <c r="M4405" s="76"/>
      <c r="N4405" s="76"/>
      <c r="O4405" s="76"/>
      <c r="P4405" s="76"/>
      <c r="Q4405" s="76"/>
      <c r="V4405" s="76"/>
      <c r="W4405" s="76"/>
    </row>
    <row r="4406" spans="1:23" x14ac:dyDescent="0.25">
      <c r="A4406" s="76"/>
      <c r="B4406" s="76"/>
      <c r="C4406" s="76"/>
      <c r="D4406" s="76"/>
      <c r="E4406" s="76"/>
      <c r="F4406" s="76"/>
      <c r="G4406" s="76"/>
      <c r="H4406" s="76"/>
      <c r="I4406" s="76"/>
      <c r="J4406" s="76"/>
      <c r="K4406" s="76"/>
      <c r="L4406" s="76"/>
      <c r="M4406" s="76"/>
      <c r="N4406" s="76"/>
      <c r="O4406" s="76"/>
      <c r="P4406" s="76"/>
      <c r="Q4406" s="76"/>
      <c r="V4406" s="76"/>
      <c r="W4406" s="76"/>
    </row>
    <row r="4407" spans="1:23" x14ac:dyDescent="0.25">
      <c r="A4407" s="76"/>
      <c r="B4407" s="76"/>
      <c r="C4407" s="76"/>
      <c r="D4407" s="76"/>
      <c r="E4407" s="76"/>
      <c r="F4407" s="76"/>
      <c r="G4407" s="76"/>
      <c r="H4407" s="76"/>
      <c r="I4407" s="76"/>
      <c r="J4407" s="76"/>
      <c r="K4407" s="76"/>
      <c r="L4407" s="76"/>
      <c r="M4407" s="76"/>
      <c r="N4407" s="76"/>
      <c r="O4407" s="76"/>
      <c r="P4407" s="76"/>
      <c r="Q4407" s="76"/>
      <c r="V4407" s="76"/>
      <c r="W4407" s="76"/>
    </row>
    <row r="4408" spans="1:23" x14ac:dyDescent="0.25">
      <c r="A4408" s="76"/>
      <c r="B4408" s="76"/>
      <c r="C4408" s="76"/>
      <c r="D4408" s="76"/>
      <c r="E4408" s="76"/>
      <c r="F4408" s="76"/>
      <c r="G4408" s="76"/>
      <c r="H4408" s="76"/>
      <c r="I4408" s="76"/>
      <c r="J4408" s="76"/>
      <c r="K4408" s="76"/>
      <c r="L4408" s="76"/>
      <c r="M4408" s="76"/>
      <c r="N4408" s="76"/>
      <c r="O4408" s="76"/>
      <c r="P4408" s="76"/>
      <c r="Q4408" s="76"/>
      <c r="V4408" s="76"/>
      <c r="W4408" s="76"/>
    </row>
    <row r="4409" spans="1:23" x14ac:dyDescent="0.25">
      <c r="A4409" s="76"/>
      <c r="B4409" s="76"/>
      <c r="C4409" s="76"/>
      <c r="D4409" s="76"/>
      <c r="E4409" s="76"/>
      <c r="F4409" s="76"/>
      <c r="G4409" s="76"/>
      <c r="H4409" s="76"/>
      <c r="I4409" s="76"/>
      <c r="J4409" s="76"/>
      <c r="K4409" s="76"/>
      <c r="L4409" s="76"/>
      <c r="M4409" s="76"/>
      <c r="N4409" s="76"/>
      <c r="O4409" s="76"/>
      <c r="P4409" s="76"/>
      <c r="Q4409" s="76"/>
      <c r="V4409" s="76"/>
      <c r="W4409" s="76"/>
    </row>
    <row r="4410" spans="1:23" x14ac:dyDescent="0.25">
      <c r="A4410" s="76"/>
      <c r="B4410" s="76"/>
      <c r="C4410" s="76"/>
      <c r="D4410" s="76"/>
      <c r="E4410" s="76"/>
      <c r="F4410" s="76"/>
      <c r="G4410" s="76"/>
      <c r="H4410" s="76"/>
      <c r="I4410" s="76"/>
      <c r="J4410" s="76"/>
      <c r="K4410" s="76"/>
      <c r="L4410" s="76"/>
      <c r="M4410" s="76"/>
      <c r="N4410" s="76"/>
      <c r="O4410" s="76"/>
      <c r="P4410" s="76"/>
      <c r="Q4410" s="76"/>
      <c r="V4410" s="76"/>
      <c r="W4410" s="76"/>
    </row>
    <row r="4411" spans="1:23" x14ac:dyDescent="0.25">
      <c r="A4411" s="76"/>
      <c r="B4411" s="76"/>
      <c r="C4411" s="76"/>
      <c r="D4411" s="76"/>
      <c r="E4411" s="76"/>
      <c r="F4411" s="76"/>
      <c r="G4411" s="76"/>
      <c r="H4411" s="76"/>
      <c r="I4411" s="76"/>
      <c r="J4411" s="76"/>
      <c r="K4411" s="76"/>
      <c r="L4411" s="76"/>
      <c r="M4411" s="76"/>
      <c r="N4411" s="76"/>
      <c r="O4411" s="76"/>
      <c r="P4411" s="76"/>
      <c r="Q4411" s="76"/>
      <c r="V4411" s="76"/>
      <c r="W4411" s="76"/>
    </row>
    <row r="4412" spans="1:23" x14ac:dyDescent="0.25">
      <c r="A4412" s="76"/>
      <c r="B4412" s="76"/>
      <c r="C4412" s="76"/>
      <c r="D4412" s="76"/>
      <c r="E4412" s="76"/>
      <c r="F4412" s="76"/>
      <c r="G4412" s="76"/>
      <c r="H4412" s="76"/>
      <c r="I4412" s="76"/>
      <c r="J4412" s="76"/>
      <c r="K4412" s="76"/>
      <c r="L4412" s="76"/>
      <c r="M4412" s="76"/>
      <c r="N4412" s="76"/>
      <c r="O4412" s="76"/>
      <c r="P4412" s="76"/>
      <c r="Q4412" s="76"/>
      <c r="V4412" s="76"/>
      <c r="W4412" s="76"/>
    </row>
    <row r="4413" spans="1:23" x14ac:dyDescent="0.25">
      <c r="A4413" s="76"/>
      <c r="B4413" s="76"/>
      <c r="C4413" s="76"/>
      <c r="D4413" s="76"/>
      <c r="E4413" s="76"/>
      <c r="F4413" s="76"/>
      <c r="G4413" s="76"/>
      <c r="H4413" s="76"/>
      <c r="I4413" s="76"/>
      <c r="J4413" s="76"/>
      <c r="K4413" s="76"/>
      <c r="L4413" s="76"/>
      <c r="M4413" s="76"/>
      <c r="N4413" s="76"/>
      <c r="O4413" s="76"/>
      <c r="P4413" s="76"/>
      <c r="Q4413" s="76"/>
      <c r="V4413" s="76"/>
      <c r="W4413" s="76"/>
    </row>
    <row r="4414" spans="1:23" x14ac:dyDescent="0.25">
      <c r="A4414" s="76"/>
      <c r="B4414" s="76"/>
      <c r="C4414" s="76"/>
      <c r="D4414" s="76"/>
      <c r="E4414" s="76"/>
      <c r="F4414" s="76"/>
      <c r="G4414" s="76"/>
      <c r="H4414" s="76"/>
      <c r="I4414" s="76"/>
      <c r="J4414" s="76"/>
      <c r="K4414" s="76"/>
      <c r="L4414" s="76"/>
      <c r="M4414" s="76"/>
      <c r="N4414" s="76"/>
      <c r="O4414" s="76"/>
      <c r="P4414" s="76"/>
      <c r="Q4414" s="76"/>
      <c r="V4414" s="76"/>
      <c r="W4414" s="76"/>
    </row>
    <row r="4415" spans="1:23" x14ac:dyDescent="0.25">
      <c r="A4415" s="76"/>
      <c r="B4415" s="76"/>
      <c r="C4415" s="76"/>
      <c r="D4415" s="76"/>
      <c r="E4415" s="76"/>
      <c r="F4415" s="76"/>
      <c r="G4415" s="76"/>
      <c r="H4415" s="76"/>
      <c r="I4415" s="76"/>
      <c r="J4415" s="76"/>
      <c r="K4415" s="76"/>
      <c r="L4415" s="76"/>
      <c r="M4415" s="76"/>
      <c r="N4415" s="76"/>
      <c r="O4415" s="76"/>
      <c r="P4415" s="76"/>
      <c r="Q4415" s="76"/>
      <c r="V4415" s="76"/>
      <c r="W4415" s="76"/>
    </row>
    <row r="4416" spans="1:23" x14ac:dyDescent="0.25">
      <c r="A4416" s="76"/>
      <c r="B4416" s="76"/>
      <c r="C4416" s="76"/>
      <c r="D4416" s="76"/>
      <c r="E4416" s="76"/>
      <c r="F4416" s="76"/>
      <c r="G4416" s="76"/>
      <c r="H4416" s="76"/>
      <c r="I4416" s="76"/>
      <c r="J4416" s="76"/>
      <c r="K4416" s="76"/>
      <c r="L4416" s="76"/>
      <c r="M4416" s="76"/>
      <c r="N4416" s="76"/>
      <c r="O4416" s="76"/>
      <c r="P4416" s="76"/>
      <c r="Q4416" s="76"/>
      <c r="V4416" s="76"/>
      <c r="W4416" s="76"/>
    </row>
    <row r="4417" spans="1:23" x14ac:dyDescent="0.25">
      <c r="A4417" s="76"/>
      <c r="B4417" s="76"/>
      <c r="C4417" s="76"/>
      <c r="D4417" s="76"/>
      <c r="E4417" s="76"/>
      <c r="F4417" s="76"/>
      <c r="G4417" s="76"/>
      <c r="H4417" s="76"/>
      <c r="I4417" s="76"/>
      <c r="J4417" s="76"/>
      <c r="K4417" s="76"/>
      <c r="L4417" s="76"/>
      <c r="M4417" s="76"/>
      <c r="N4417" s="76"/>
      <c r="O4417" s="76"/>
      <c r="P4417" s="76"/>
      <c r="Q4417" s="76"/>
      <c r="V4417" s="76"/>
      <c r="W4417" s="76"/>
    </row>
    <row r="4418" spans="1:23" x14ac:dyDescent="0.25">
      <c r="A4418" s="76"/>
      <c r="B4418" s="76"/>
      <c r="C4418" s="76"/>
      <c r="D4418" s="76"/>
      <c r="E4418" s="76"/>
      <c r="F4418" s="76"/>
      <c r="G4418" s="76"/>
      <c r="H4418" s="76"/>
      <c r="I4418" s="76"/>
      <c r="J4418" s="76"/>
      <c r="K4418" s="76"/>
      <c r="L4418" s="76"/>
      <c r="M4418" s="76"/>
      <c r="N4418" s="76"/>
      <c r="O4418" s="76"/>
      <c r="P4418" s="76"/>
      <c r="Q4418" s="76"/>
      <c r="V4418" s="76"/>
      <c r="W4418" s="76"/>
    </row>
    <row r="4419" spans="1:23" x14ac:dyDescent="0.25">
      <c r="A4419" s="76"/>
      <c r="B4419" s="76"/>
      <c r="C4419" s="76"/>
      <c r="D4419" s="76"/>
      <c r="E4419" s="76"/>
      <c r="F4419" s="76"/>
      <c r="G4419" s="76"/>
      <c r="H4419" s="76"/>
      <c r="I4419" s="76"/>
      <c r="J4419" s="76"/>
      <c r="K4419" s="76"/>
      <c r="L4419" s="76"/>
      <c r="M4419" s="76"/>
      <c r="N4419" s="76"/>
      <c r="O4419" s="76"/>
      <c r="P4419" s="76"/>
      <c r="Q4419" s="76"/>
      <c r="V4419" s="76"/>
      <c r="W4419" s="76"/>
    </row>
    <row r="4420" spans="1:23" x14ac:dyDescent="0.25">
      <c r="A4420" s="76"/>
      <c r="B4420" s="76"/>
      <c r="C4420" s="76"/>
      <c r="D4420" s="76"/>
      <c r="E4420" s="76"/>
      <c r="F4420" s="76"/>
      <c r="G4420" s="76"/>
      <c r="H4420" s="76"/>
      <c r="I4420" s="76"/>
      <c r="J4420" s="76"/>
      <c r="K4420" s="76"/>
      <c r="L4420" s="76"/>
      <c r="M4420" s="76"/>
      <c r="N4420" s="76"/>
      <c r="O4420" s="76"/>
      <c r="P4420" s="76"/>
      <c r="Q4420" s="76"/>
      <c r="V4420" s="76"/>
      <c r="W4420" s="76"/>
    </row>
    <row r="4421" spans="1:23" x14ac:dyDescent="0.25">
      <c r="A4421" s="76"/>
      <c r="B4421" s="76"/>
      <c r="C4421" s="76"/>
      <c r="D4421" s="76"/>
      <c r="E4421" s="76"/>
      <c r="F4421" s="76"/>
      <c r="G4421" s="76"/>
      <c r="H4421" s="76"/>
      <c r="I4421" s="76"/>
      <c r="J4421" s="76"/>
      <c r="K4421" s="76"/>
      <c r="L4421" s="76"/>
      <c r="M4421" s="76"/>
      <c r="N4421" s="76"/>
      <c r="O4421" s="76"/>
      <c r="P4421" s="76"/>
      <c r="Q4421" s="76"/>
      <c r="V4421" s="76"/>
      <c r="W4421" s="76"/>
    </row>
    <row r="4422" spans="1:23" x14ac:dyDescent="0.25">
      <c r="A4422" s="76"/>
      <c r="B4422" s="76"/>
      <c r="C4422" s="76"/>
      <c r="D4422" s="76"/>
      <c r="E4422" s="76"/>
      <c r="F4422" s="76"/>
      <c r="G4422" s="76"/>
      <c r="H4422" s="76"/>
      <c r="I4422" s="76"/>
      <c r="J4422" s="76"/>
      <c r="K4422" s="76"/>
      <c r="L4422" s="76"/>
      <c r="M4422" s="76"/>
      <c r="N4422" s="76"/>
      <c r="O4422" s="76"/>
      <c r="P4422" s="76"/>
      <c r="Q4422" s="76"/>
      <c r="V4422" s="76"/>
      <c r="W4422" s="76"/>
    </row>
    <row r="4423" spans="1:23" x14ac:dyDescent="0.25">
      <c r="A4423" s="76"/>
      <c r="B4423" s="76"/>
      <c r="C4423" s="76"/>
      <c r="D4423" s="76"/>
      <c r="E4423" s="76"/>
      <c r="F4423" s="76"/>
      <c r="G4423" s="76"/>
      <c r="H4423" s="76"/>
      <c r="I4423" s="76"/>
      <c r="J4423" s="76"/>
      <c r="K4423" s="76"/>
      <c r="L4423" s="76"/>
      <c r="M4423" s="76"/>
      <c r="N4423" s="76"/>
      <c r="O4423" s="76"/>
      <c r="P4423" s="76"/>
      <c r="Q4423" s="76"/>
      <c r="V4423" s="76"/>
      <c r="W4423" s="76"/>
    </row>
    <row r="4424" spans="1:23" x14ac:dyDescent="0.25">
      <c r="A4424" s="76"/>
      <c r="B4424" s="76"/>
      <c r="C4424" s="76"/>
      <c r="D4424" s="76"/>
      <c r="E4424" s="76"/>
      <c r="F4424" s="76"/>
      <c r="G4424" s="76"/>
      <c r="H4424" s="76"/>
      <c r="I4424" s="76"/>
      <c r="J4424" s="76"/>
      <c r="K4424" s="76"/>
      <c r="L4424" s="76"/>
      <c r="M4424" s="76"/>
      <c r="N4424" s="76"/>
      <c r="O4424" s="76"/>
      <c r="P4424" s="76"/>
      <c r="Q4424" s="76"/>
      <c r="V4424" s="76"/>
      <c r="W4424" s="76"/>
    </row>
    <row r="4425" spans="1:23" x14ac:dyDescent="0.25">
      <c r="A4425" s="76"/>
      <c r="B4425" s="76"/>
      <c r="C4425" s="76"/>
      <c r="D4425" s="76"/>
      <c r="E4425" s="76"/>
      <c r="F4425" s="76"/>
      <c r="G4425" s="76"/>
      <c r="H4425" s="76"/>
      <c r="I4425" s="76"/>
      <c r="J4425" s="76"/>
      <c r="K4425" s="76"/>
      <c r="L4425" s="76"/>
      <c r="M4425" s="76"/>
      <c r="N4425" s="76"/>
      <c r="O4425" s="76"/>
      <c r="P4425" s="76"/>
      <c r="Q4425" s="76"/>
      <c r="V4425" s="76"/>
      <c r="W4425" s="76"/>
    </row>
    <row r="4426" spans="1:23" x14ac:dyDescent="0.25">
      <c r="A4426" s="76"/>
      <c r="B4426" s="76"/>
      <c r="C4426" s="76"/>
      <c r="D4426" s="76"/>
      <c r="E4426" s="76"/>
      <c r="F4426" s="76"/>
      <c r="G4426" s="76"/>
      <c r="H4426" s="76"/>
      <c r="I4426" s="76"/>
      <c r="J4426" s="76"/>
      <c r="K4426" s="76"/>
      <c r="L4426" s="76"/>
      <c r="M4426" s="76"/>
      <c r="N4426" s="76"/>
      <c r="O4426" s="76"/>
      <c r="P4426" s="76"/>
      <c r="Q4426" s="76"/>
      <c r="V4426" s="76"/>
      <c r="W4426" s="76"/>
    </row>
    <row r="4427" spans="1:23" x14ac:dyDescent="0.25">
      <c r="A4427" s="76"/>
      <c r="B4427" s="76"/>
      <c r="C4427" s="76"/>
      <c r="D4427" s="76"/>
      <c r="E4427" s="76"/>
      <c r="F4427" s="76"/>
      <c r="G4427" s="76"/>
      <c r="H4427" s="76"/>
      <c r="I4427" s="76"/>
      <c r="J4427" s="76"/>
      <c r="K4427" s="76"/>
      <c r="L4427" s="76"/>
      <c r="M4427" s="76"/>
      <c r="N4427" s="76"/>
      <c r="O4427" s="76"/>
      <c r="P4427" s="76"/>
      <c r="Q4427" s="76"/>
      <c r="V4427" s="76"/>
      <c r="W4427" s="76"/>
    </row>
    <row r="4428" spans="1:23" x14ac:dyDescent="0.25">
      <c r="A4428" s="76"/>
      <c r="B4428" s="76"/>
      <c r="C4428" s="76"/>
      <c r="D4428" s="76"/>
      <c r="E4428" s="76"/>
      <c r="F4428" s="76"/>
      <c r="G4428" s="76"/>
      <c r="H4428" s="76"/>
      <c r="I4428" s="76"/>
      <c r="J4428" s="76"/>
      <c r="K4428" s="76"/>
      <c r="L4428" s="76"/>
      <c r="M4428" s="76"/>
      <c r="N4428" s="76"/>
      <c r="O4428" s="76"/>
      <c r="P4428" s="76"/>
      <c r="Q4428" s="76"/>
      <c r="V4428" s="76"/>
      <c r="W4428" s="76"/>
    </row>
    <row r="4429" spans="1:23" x14ac:dyDescent="0.25">
      <c r="A4429" s="76"/>
      <c r="B4429" s="76"/>
      <c r="C4429" s="76"/>
      <c r="D4429" s="76"/>
      <c r="E4429" s="76"/>
      <c r="F4429" s="76"/>
      <c r="G4429" s="76"/>
      <c r="H4429" s="76"/>
      <c r="I4429" s="76"/>
      <c r="J4429" s="76"/>
      <c r="K4429" s="76"/>
      <c r="L4429" s="76"/>
      <c r="M4429" s="76"/>
      <c r="N4429" s="76"/>
      <c r="O4429" s="76"/>
      <c r="P4429" s="76"/>
      <c r="Q4429" s="76"/>
      <c r="V4429" s="76"/>
      <c r="W4429" s="76"/>
    </row>
    <row r="4430" spans="1:23" x14ac:dyDescent="0.25">
      <c r="A4430" s="76"/>
      <c r="B4430" s="76"/>
      <c r="C4430" s="76"/>
      <c r="D4430" s="76"/>
      <c r="E4430" s="76"/>
      <c r="F4430" s="76"/>
      <c r="G4430" s="76"/>
      <c r="H4430" s="76"/>
      <c r="I4430" s="76"/>
      <c r="J4430" s="76"/>
      <c r="K4430" s="76"/>
      <c r="L4430" s="76"/>
      <c r="M4430" s="76"/>
      <c r="N4430" s="76"/>
      <c r="O4430" s="76"/>
      <c r="P4430" s="76"/>
      <c r="Q4430" s="76"/>
      <c r="V4430" s="76"/>
      <c r="W4430" s="76"/>
    </row>
    <row r="4431" spans="1:23" x14ac:dyDescent="0.25">
      <c r="A4431" s="76"/>
      <c r="B4431" s="76"/>
      <c r="C4431" s="76"/>
      <c r="D4431" s="76"/>
      <c r="E4431" s="76"/>
      <c r="F4431" s="76"/>
      <c r="G4431" s="76"/>
      <c r="H4431" s="76"/>
      <c r="I4431" s="76"/>
      <c r="J4431" s="76"/>
      <c r="K4431" s="76"/>
      <c r="L4431" s="76"/>
      <c r="M4431" s="76"/>
      <c r="N4431" s="76"/>
      <c r="O4431" s="76"/>
      <c r="P4431" s="76"/>
      <c r="Q4431" s="76"/>
      <c r="V4431" s="76"/>
      <c r="W4431" s="76"/>
    </row>
    <row r="4432" spans="1:23" x14ac:dyDescent="0.25">
      <c r="A4432" s="76"/>
      <c r="B4432" s="76"/>
      <c r="C4432" s="76"/>
      <c r="D4432" s="76"/>
      <c r="E4432" s="76"/>
      <c r="F4432" s="76"/>
      <c r="G4432" s="76"/>
      <c r="H4432" s="76"/>
      <c r="I4432" s="76"/>
      <c r="J4432" s="76"/>
      <c r="K4432" s="76"/>
      <c r="L4432" s="76"/>
      <c r="M4432" s="76"/>
      <c r="N4432" s="76"/>
      <c r="O4432" s="76"/>
      <c r="P4432" s="76"/>
      <c r="Q4432" s="76"/>
      <c r="V4432" s="76"/>
      <c r="W4432" s="76"/>
    </row>
    <row r="4433" spans="1:23" x14ac:dyDescent="0.25">
      <c r="A4433" s="76"/>
      <c r="B4433" s="76"/>
      <c r="C4433" s="76"/>
      <c r="D4433" s="76"/>
      <c r="E4433" s="76"/>
      <c r="F4433" s="76"/>
      <c r="G4433" s="76"/>
      <c r="H4433" s="76"/>
      <c r="I4433" s="76"/>
      <c r="J4433" s="76"/>
      <c r="K4433" s="76"/>
      <c r="L4433" s="76"/>
      <c r="M4433" s="76"/>
      <c r="N4433" s="76"/>
      <c r="O4433" s="76"/>
      <c r="P4433" s="76"/>
      <c r="Q4433" s="76"/>
      <c r="V4433" s="76"/>
      <c r="W4433" s="76"/>
    </row>
    <row r="4434" spans="1:23" x14ac:dyDescent="0.25">
      <c r="A4434" s="76"/>
      <c r="B4434" s="76"/>
      <c r="C4434" s="76"/>
      <c r="D4434" s="76"/>
      <c r="E4434" s="76"/>
      <c r="F4434" s="76"/>
      <c r="G4434" s="76"/>
      <c r="H4434" s="76"/>
      <c r="I4434" s="76"/>
      <c r="J4434" s="76"/>
      <c r="K4434" s="76"/>
      <c r="L4434" s="76"/>
      <c r="M4434" s="76"/>
      <c r="N4434" s="76"/>
      <c r="O4434" s="76"/>
      <c r="P4434" s="76"/>
      <c r="Q4434" s="76"/>
      <c r="V4434" s="76"/>
      <c r="W4434" s="76"/>
    </row>
    <row r="4435" spans="1:23" x14ac:dyDescent="0.25">
      <c r="A4435" s="76"/>
      <c r="B4435" s="76"/>
      <c r="C4435" s="76"/>
      <c r="D4435" s="76"/>
      <c r="E4435" s="76"/>
      <c r="F4435" s="76"/>
      <c r="G4435" s="76"/>
      <c r="H4435" s="76"/>
      <c r="I4435" s="76"/>
      <c r="J4435" s="76"/>
      <c r="K4435" s="76"/>
      <c r="L4435" s="76"/>
      <c r="M4435" s="76"/>
      <c r="N4435" s="76"/>
      <c r="O4435" s="76"/>
      <c r="P4435" s="76"/>
      <c r="Q4435" s="76"/>
      <c r="V4435" s="76"/>
      <c r="W4435" s="76"/>
    </row>
    <row r="4436" spans="1:23" x14ac:dyDescent="0.25">
      <c r="A4436" s="76"/>
      <c r="B4436" s="76"/>
      <c r="C4436" s="76"/>
      <c r="D4436" s="76"/>
      <c r="E4436" s="76"/>
      <c r="F4436" s="76"/>
      <c r="G4436" s="76"/>
      <c r="H4436" s="76"/>
      <c r="I4436" s="76"/>
      <c r="J4436" s="76"/>
      <c r="K4436" s="76"/>
      <c r="L4436" s="76"/>
      <c r="M4436" s="76"/>
      <c r="N4436" s="76"/>
      <c r="O4436" s="76"/>
      <c r="P4436" s="76"/>
      <c r="Q4436" s="76"/>
      <c r="V4436" s="76"/>
      <c r="W4436" s="76"/>
    </row>
    <row r="4437" spans="1:23" x14ac:dyDescent="0.25">
      <c r="A4437" s="76"/>
      <c r="B4437" s="76"/>
      <c r="C4437" s="76"/>
      <c r="D4437" s="76"/>
      <c r="E4437" s="76"/>
      <c r="F4437" s="76"/>
      <c r="G4437" s="76"/>
      <c r="H4437" s="76"/>
      <c r="I4437" s="76"/>
      <c r="J4437" s="76"/>
      <c r="K4437" s="76"/>
      <c r="L4437" s="76"/>
      <c r="M4437" s="76"/>
      <c r="N4437" s="76"/>
      <c r="O4437" s="76"/>
      <c r="P4437" s="76"/>
      <c r="Q4437" s="76"/>
      <c r="V4437" s="76"/>
      <c r="W4437" s="76"/>
    </row>
    <row r="4438" spans="1:23" x14ac:dyDescent="0.25">
      <c r="A4438" s="76"/>
      <c r="B4438" s="76"/>
      <c r="C4438" s="76"/>
      <c r="D4438" s="76"/>
      <c r="E4438" s="76"/>
      <c r="F4438" s="76"/>
      <c r="G4438" s="76"/>
      <c r="H4438" s="76"/>
      <c r="I4438" s="76"/>
      <c r="J4438" s="76"/>
      <c r="K4438" s="76"/>
      <c r="L4438" s="76"/>
      <c r="M4438" s="76"/>
      <c r="N4438" s="76"/>
      <c r="O4438" s="76"/>
      <c r="P4438" s="76"/>
      <c r="Q4438" s="76"/>
      <c r="V4438" s="76"/>
      <c r="W4438" s="76"/>
    </row>
    <row r="4439" spans="1:23" x14ac:dyDescent="0.25">
      <c r="A4439" s="76"/>
      <c r="B4439" s="76"/>
      <c r="C4439" s="76"/>
      <c r="D4439" s="76"/>
      <c r="E4439" s="76"/>
      <c r="F4439" s="76"/>
      <c r="G4439" s="76"/>
      <c r="H4439" s="76"/>
      <c r="I4439" s="76"/>
      <c r="J4439" s="76"/>
      <c r="K4439" s="76"/>
      <c r="L4439" s="76"/>
      <c r="M4439" s="76"/>
      <c r="N4439" s="76"/>
      <c r="O4439" s="76"/>
      <c r="P4439" s="76"/>
      <c r="Q4439" s="76"/>
      <c r="V4439" s="76"/>
      <c r="W4439" s="76"/>
    </row>
    <row r="4440" spans="1:23" x14ac:dyDescent="0.25">
      <c r="A4440" s="76"/>
      <c r="B4440" s="76"/>
      <c r="C4440" s="76"/>
      <c r="D4440" s="76"/>
      <c r="E4440" s="76"/>
      <c r="F4440" s="76"/>
      <c r="G4440" s="76"/>
      <c r="H4440" s="76"/>
      <c r="I4440" s="76"/>
      <c r="J4440" s="76"/>
      <c r="K4440" s="76"/>
      <c r="L4440" s="76"/>
      <c r="M4440" s="76"/>
      <c r="N4440" s="76"/>
      <c r="O4440" s="76"/>
      <c r="P4440" s="76"/>
      <c r="Q4440" s="76"/>
      <c r="V4440" s="76"/>
      <c r="W4440" s="76"/>
    </row>
    <row r="4441" spans="1:23" x14ac:dyDescent="0.25">
      <c r="A4441" s="76"/>
      <c r="B4441" s="76"/>
      <c r="C4441" s="76"/>
      <c r="D4441" s="76"/>
      <c r="E4441" s="76"/>
      <c r="F4441" s="76"/>
      <c r="G4441" s="76"/>
      <c r="H4441" s="76"/>
      <c r="I4441" s="76"/>
      <c r="J4441" s="76"/>
      <c r="K4441" s="76"/>
      <c r="L4441" s="76"/>
      <c r="M4441" s="76"/>
      <c r="N4441" s="76"/>
      <c r="O4441" s="76"/>
      <c r="P4441" s="76"/>
      <c r="Q4441" s="76"/>
      <c r="V4441" s="76"/>
      <c r="W4441" s="76"/>
    </row>
    <row r="4442" spans="1:23" x14ac:dyDescent="0.25">
      <c r="A4442" s="76"/>
      <c r="B4442" s="76"/>
      <c r="C4442" s="76"/>
      <c r="D4442" s="76"/>
      <c r="E4442" s="76"/>
      <c r="F4442" s="76"/>
      <c r="G4442" s="76"/>
      <c r="H4442" s="76"/>
      <c r="I4442" s="76"/>
      <c r="J4442" s="76"/>
      <c r="K4442" s="76"/>
      <c r="L4442" s="76"/>
      <c r="M4442" s="76"/>
      <c r="N4442" s="76"/>
      <c r="O4442" s="76"/>
      <c r="P4442" s="76"/>
      <c r="Q4442" s="76"/>
      <c r="V4442" s="76"/>
      <c r="W4442" s="76"/>
    </row>
    <row r="4443" spans="1:23" x14ac:dyDescent="0.25">
      <c r="A4443" s="76"/>
      <c r="B4443" s="76"/>
      <c r="C4443" s="76"/>
      <c r="D4443" s="76"/>
      <c r="E4443" s="76"/>
      <c r="F4443" s="76"/>
      <c r="G4443" s="76"/>
      <c r="H4443" s="76"/>
      <c r="I4443" s="76"/>
      <c r="J4443" s="76"/>
      <c r="K4443" s="76"/>
      <c r="L4443" s="76"/>
      <c r="M4443" s="76"/>
      <c r="N4443" s="76"/>
      <c r="O4443" s="76"/>
      <c r="P4443" s="76"/>
      <c r="Q4443" s="76"/>
      <c r="V4443" s="76"/>
      <c r="W4443" s="76"/>
    </row>
    <row r="4444" spans="1:23" x14ac:dyDescent="0.25">
      <c r="A4444" s="76"/>
      <c r="B4444" s="76"/>
      <c r="C4444" s="76"/>
      <c r="D4444" s="76"/>
      <c r="E4444" s="76"/>
      <c r="F4444" s="76"/>
      <c r="G4444" s="76"/>
      <c r="H4444" s="76"/>
      <c r="I4444" s="76"/>
      <c r="J4444" s="76"/>
      <c r="K4444" s="76"/>
      <c r="L4444" s="76"/>
      <c r="M4444" s="76"/>
      <c r="N4444" s="76"/>
      <c r="O4444" s="76"/>
      <c r="P4444" s="76"/>
      <c r="Q4444" s="76"/>
      <c r="V4444" s="76"/>
      <c r="W4444" s="76"/>
    </row>
    <row r="4445" spans="1:23" x14ac:dyDescent="0.25">
      <c r="A4445" s="76"/>
      <c r="B4445" s="76"/>
      <c r="C4445" s="76"/>
      <c r="D4445" s="76"/>
      <c r="E4445" s="76"/>
      <c r="F4445" s="76"/>
      <c r="G4445" s="76"/>
      <c r="H4445" s="76"/>
      <c r="I4445" s="76"/>
      <c r="J4445" s="76"/>
      <c r="K4445" s="76"/>
      <c r="L4445" s="76"/>
      <c r="M4445" s="76"/>
      <c r="N4445" s="76"/>
      <c r="O4445" s="76"/>
      <c r="P4445" s="76"/>
      <c r="Q4445" s="76"/>
      <c r="V4445" s="76"/>
      <c r="W4445" s="76"/>
    </row>
    <row r="4446" spans="1:23" x14ac:dyDescent="0.25">
      <c r="A4446" s="76"/>
      <c r="B4446" s="76"/>
      <c r="C4446" s="76"/>
      <c r="D4446" s="76"/>
      <c r="E4446" s="76"/>
      <c r="F4446" s="76"/>
      <c r="G4446" s="76"/>
      <c r="H4446" s="76"/>
      <c r="I4446" s="76"/>
      <c r="J4446" s="76"/>
      <c r="K4446" s="76"/>
      <c r="L4446" s="76"/>
      <c r="M4446" s="76"/>
      <c r="N4446" s="76"/>
      <c r="O4446" s="76"/>
      <c r="P4446" s="76"/>
      <c r="Q4446" s="76"/>
      <c r="V4446" s="76"/>
      <c r="W4446" s="76"/>
    </row>
    <row r="4447" spans="1:23" x14ac:dyDescent="0.25">
      <c r="A4447" s="76"/>
      <c r="B4447" s="76"/>
      <c r="C4447" s="76"/>
      <c r="D4447" s="76"/>
      <c r="E4447" s="76"/>
      <c r="F4447" s="76"/>
      <c r="G4447" s="76"/>
      <c r="H4447" s="76"/>
      <c r="I4447" s="76"/>
      <c r="J4447" s="76"/>
      <c r="K4447" s="76"/>
      <c r="L4447" s="76"/>
      <c r="M4447" s="76"/>
      <c r="N4447" s="76"/>
      <c r="O4447" s="76"/>
      <c r="P4447" s="76"/>
      <c r="Q4447" s="76"/>
      <c r="V4447" s="76"/>
      <c r="W4447" s="76"/>
    </row>
    <row r="4448" spans="1:23" x14ac:dyDescent="0.25">
      <c r="A4448" s="76"/>
      <c r="B4448" s="76"/>
      <c r="C4448" s="76"/>
      <c r="D4448" s="76"/>
      <c r="E4448" s="76"/>
      <c r="F4448" s="76"/>
      <c r="G4448" s="76"/>
      <c r="H4448" s="76"/>
      <c r="I4448" s="76"/>
      <c r="J4448" s="76"/>
      <c r="K4448" s="76"/>
      <c r="L4448" s="76"/>
      <c r="M4448" s="76"/>
      <c r="N4448" s="76"/>
      <c r="O4448" s="76"/>
      <c r="P4448" s="76"/>
      <c r="Q4448" s="76"/>
      <c r="V4448" s="76"/>
      <c r="W4448" s="76"/>
    </row>
    <row r="4449" spans="1:23" x14ac:dyDescent="0.25">
      <c r="A4449" s="76"/>
      <c r="B4449" s="76"/>
      <c r="C4449" s="76"/>
      <c r="D4449" s="76"/>
      <c r="E4449" s="76"/>
      <c r="F4449" s="76"/>
      <c r="G4449" s="76"/>
      <c r="H4449" s="76"/>
      <c r="I4449" s="76"/>
      <c r="J4449" s="76"/>
      <c r="K4449" s="76"/>
      <c r="L4449" s="76"/>
      <c r="M4449" s="76"/>
      <c r="N4449" s="76"/>
      <c r="O4449" s="76"/>
      <c r="P4449" s="76"/>
      <c r="Q4449" s="76"/>
      <c r="V4449" s="76"/>
      <c r="W4449" s="76"/>
    </row>
    <row r="4450" spans="1:23" x14ac:dyDescent="0.25">
      <c r="A4450" s="76"/>
      <c r="B4450" s="76"/>
      <c r="C4450" s="76"/>
      <c r="D4450" s="76"/>
      <c r="E4450" s="76"/>
      <c r="F4450" s="76"/>
      <c r="G4450" s="76"/>
      <c r="H4450" s="76"/>
      <c r="I4450" s="76"/>
      <c r="J4450" s="76"/>
      <c r="K4450" s="76"/>
      <c r="L4450" s="76"/>
      <c r="M4450" s="76"/>
      <c r="N4450" s="76"/>
      <c r="O4450" s="76"/>
      <c r="P4450" s="76"/>
      <c r="Q4450" s="76"/>
      <c r="V4450" s="76"/>
      <c r="W4450" s="76"/>
    </row>
    <row r="4451" spans="1:23" x14ac:dyDescent="0.25">
      <c r="A4451" s="76"/>
      <c r="B4451" s="76"/>
      <c r="C4451" s="76"/>
      <c r="D4451" s="76"/>
      <c r="E4451" s="76"/>
      <c r="F4451" s="76"/>
      <c r="G4451" s="76"/>
      <c r="H4451" s="76"/>
      <c r="I4451" s="76"/>
      <c r="J4451" s="76"/>
      <c r="K4451" s="76"/>
      <c r="L4451" s="76"/>
      <c r="M4451" s="76"/>
      <c r="N4451" s="76"/>
      <c r="O4451" s="76"/>
      <c r="P4451" s="76"/>
      <c r="Q4451" s="76"/>
      <c r="V4451" s="76"/>
      <c r="W4451" s="76"/>
    </row>
    <row r="4452" spans="1:23" x14ac:dyDescent="0.25">
      <c r="A4452" s="76"/>
      <c r="B4452" s="76"/>
      <c r="C4452" s="76"/>
      <c r="D4452" s="76"/>
      <c r="E4452" s="76"/>
      <c r="F4452" s="76"/>
      <c r="G4452" s="76"/>
      <c r="H4452" s="76"/>
      <c r="I4452" s="76"/>
      <c r="J4452" s="76"/>
      <c r="K4452" s="76"/>
      <c r="L4452" s="76"/>
      <c r="M4452" s="76"/>
      <c r="N4452" s="76"/>
      <c r="O4452" s="76"/>
      <c r="P4452" s="76"/>
      <c r="Q4452" s="76"/>
      <c r="V4452" s="76"/>
      <c r="W4452" s="76"/>
    </row>
    <row r="4453" spans="1:23" x14ac:dyDescent="0.25">
      <c r="A4453" s="76"/>
      <c r="B4453" s="76"/>
      <c r="C4453" s="76"/>
      <c r="D4453" s="76"/>
      <c r="E4453" s="76"/>
      <c r="F4453" s="76"/>
      <c r="G4453" s="76"/>
      <c r="H4453" s="76"/>
      <c r="I4453" s="76"/>
      <c r="J4453" s="76"/>
      <c r="K4453" s="76"/>
      <c r="L4453" s="76"/>
      <c r="M4453" s="76"/>
      <c r="N4453" s="76"/>
      <c r="O4453" s="76"/>
      <c r="P4453" s="76"/>
      <c r="Q4453" s="76"/>
      <c r="V4453" s="76"/>
      <c r="W4453" s="76"/>
    </row>
    <row r="4454" spans="1:23" x14ac:dyDescent="0.25">
      <c r="A4454" s="76"/>
      <c r="B4454" s="76"/>
      <c r="C4454" s="76"/>
      <c r="D4454" s="76"/>
      <c r="E4454" s="76"/>
      <c r="F4454" s="76"/>
      <c r="G4454" s="76"/>
      <c r="H4454" s="76"/>
      <c r="I4454" s="76"/>
      <c r="J4454" s="76"/>
      <c r="K4454" s="76"/>
      <c r="L4454" s="76"/>
      <c r="M4454" s="76"/>
      <c r="N4454" s="76"/>
      <c r="O4454" s="76"/>
      <c r="P4454" s="76"/>
      <c r="Q4454" s="76"/>
      <c r="V4454" s="76"/>
      <c r="W4454" s="76"/>
    </row>
    <row r="4455" spans="1:23" x14ac:dyDescent="0.25">
      <c r="A4455" s="76"/>
      <c r="B4455" s="76"/>
      <c r="C4455" s="76"/>
      <c r="D4455" s="76"/>
      <c r="E4455" s="76"/>
      <c r="F4455" s="76"/>
      <c r="G4455" s="76"/>
      <c r="H4455" s="76"/>
      <c r="I4455" s="76"/>
      <c r="J4455" s="76"/>
      <c r="K4455" s="76"/>
      <c r="L4455" s="76"/>
      <c r="M4455" s="76"/>
      <c r="N4455" s="76"/>
      <c r="O4455" s="76"/>
      <c r="P4455" s="76"/>
      <c r="Q4455" s="76"/>
      <c r="V4455" s="76"/>
      <c r="W4455" s="76"/>
    </row>
    <row r="4456" spans="1:23" x14ac:dyDescent="0.25">
      <c r="A4456" s="76"/>
      <c r="B4456" s="76"/>
      <c r="C4456" s="76"/>
      <c r="D4456" s="76"/>
      <c r="E4456" s="76"/>
      <c r="F4456" s="76"/>
      <c r="G4456" s="76"/>
      <c r="H4456" s="76"/>
      <c r="I4456" s="76"/>
      <c r="J4456" s="76"/>
      <c r="K4456" s="76"/>
      <c r="L4456" s="76"/>
      <c r="M4456" s="76"/>
      <c r="N4456" s="76"/>
      <c r="O4456" s="76"/>
      <c r="P4456" s="76"/>
      <c r="Q4456" s="76"/>
      <c r="V4456" s="76"/>
      <c r="W4456" s="76"/>
    </row>
    <row r="4457" spans="1:23" x14ac:dyDescent="0.25">
      <c r="A4457" s="76"/>
      <c r="B4457" s="76"/>
      <c r="C4457" s="76"/>
      <c r="D4457" s="76"/>
      <c r="E4457" s="76"/>
      <c r="F4457" s="76"/>
      <c r="G4457" s="76"/>
      <c r="H4457" s="76"/>
      <c r="I4457" s="76"/>
      <c r="J4457" s="76"/>
      <c r="K4457" s="76"/>
      <c r="L4457" s="76"/>
      <c r="M4457" s="76"/>
      <c r="N4457" s="76"/>
      <c r="O4457" s="76"/>
      <c r="P4457" s="76"/>
      <c r="Q4457" s="76"/>
      <c r="V4457" s="76"/>
      <c r="W4457" s="76"/>
    </row>
    <row r="4458" spans="1:23" x14ac:dyDescent="0.25">
      <c r="A4458" s="76"/>
      <c r="B4458" s="76"/>
      <c r="C4458" s="76"/>
      <c r="D4458" s="76"/>
      <c r="E4458" s="76"/>
      <c r="F4458" s="76"/>
      <c r="G4458" s="76"/>
      <c r="H4458" s="76"/>
      <c r="I4458" s="76"/>
      <c r="J4458" s="76"/>
      <c r="K4458" s="76"/>
      <c r="L4458" s="76"/>
      <c r="M4458" s="76"/>
      <c r="N4458" s="76"/>
      <c r="O4458" s="76"/>
      <c r="P4458" s="76"/>
      <c r="Q4458" s="76"/>
      <c r="V4458" s="76"/>
      <c r="W4458" s="76"/>
    </row>
    <row r="4459" spans="1:23" x14ac:dyDescent="0.25">
      <c r="A4459" s="76"/>
      <c r="B4459" s="76"/>
      <c r="C4459" s="76"/>
      <c r="D4459" s="76"/>
      <c r="E4459" s="76"/>
      <c r="F4459" s="76"/>
      <c r="G4459" s="76"/>
      <c r="H4459" s="76"/>
      <c r="I4459" s="76"/>
      <c r="J4459" s="76"/>
      <c r="K4459" s="76"/>
      <c r="L4459" s="76"/>
      <c r="M4459" s="76"/>
      <c r="N4459" s="76"/>
      <c r="O4459" s="76"/>
      <c r="P4459" s="76"/>
      <c r="Q4459" s="76"/>
      <c r="V4459" s="76"/>
      <c r="W4459" s="76"/>
    </row>
    <row r="4460" spans="1:23" x14ac:dyDescent="0.25">
      <c r="A4460" s="76"/>
      <c r="B4460" s="76"/>
      <c r="C4460" s="76"/>
      <c r="D4460" s="76"/>
      <c r="E4460" s="76"/>
      <c r="F4460" s="76"/>
      <c r="G4460" s="76"/>
      <c r="H4460" s="76"/>
      <c r="I4460" s="76"/>
      <c r="J4460" s="76"/>
      <c r="K4460" s="76"/>
      <c r="L4460" s="76"/>
      <c r="M4460" s="76"/>
      <c r="N4460" s="76"/>
      <c r="O4460" s="76"/>
      <c r="P4460" s="76"/>
      <c r="Q4460" s="76"/>
      <c r="V4460" s="76"/>
      <c r="W4460" s="76"/>
    </row>
    <row r="4461" spans="1:23" x14ac:dyDescent="0.25">
      <c r="A4461" s="76"/>
      <c r="B4461" s="76"/>
      <c r="C4461" s="76"/>
      <c r="D4461" s="76"/>
      <c r="E4461" s="76"/>
      <c r="F4461" s="76"/>
      <c r="G4461" s="76"/>
      <c r="H4461" s="76"/>
      <c r="I4461" s="76"/>
      <c r="J4461" s="76"/>
      <c r="K4461" s="76"/>
      <c r="L4461" s="76"/>
      <c r="M4461" s="76"/>
      <c r="N4461" s="76"/>
      <c r="O4461" s="76"/>
      <c r="P4461" s="76"/>
      <c r="Q4461" s="76"/>
      <c r="V4461" s="76"/>
      <c r="W4461" s="76"/>
    </row>
    <row r="4462" spans="1:23" x14ac:dyDescent="0.25">
      <c r="A4462" s="76"/>
      <c r="B4462" s="76"/>
      <c r="C4462" s="76"/>
      <c r="D4462" s="76"/>
      <c r="E4462" s="76"/>
      <c r="F4462" s="76"/>
      <c r="G4462" s="76"/>
      <c r="H4462" s="76"/>
      <c r="I4462" s="76"/>
      <c r="J4462" s="76"/>
      <c r="K4462" s="76"/>
      <c r="L4462" s="76"/>
      <c r="M4462" s="76"/>
      <c r="N4462" s="76"/>
      <c r="O4462" s="76"/>
      <c r="P4462" s="76"/>
      <c r="Q4462" s="76"/>
      <c r="V4462" s="76"/>
      <c r="W4462" s="76"/>
    </row>
    <row r="4463" spans="1:23" x14ac:dyDescent="0.25">
      <c r="A4463" s="76"/>
      <c r="B4463" s="76"/>
      <c r="C4463" s="76"/>
      <c r="D4463" s="76"/>
      <c r="E4463" s="76"/>
      <c r="F4463" s="76"/>
      <c r="G4463" s="76"/>
      <c r="H4463" s="76"/>
      <c r="I4463" s="76"/>
      <c r="J4463" s="76"/>
      <c r="K4463" s="76"/>
      <c r="L4463" s="76"/>
      <c r="M4463" s="76"/>
      <c r="N4463" s="76"/>
      <c r="O4463" s="76"/>
      <c r="P4463" s="76"/>
      <c r="Q4463" s="76"/>
      <c r="V4463" s="76"/>
      <c r="W4463" s="76"/>
    </row>
    <row r="4464" spans="1:23" x14ac:dyDescent="0.25">
      <c r="A4464" s="76"/>
      <c r="B4464" s="76"/>
      <c r="C4464" s="76"/>
      <c r="D4464" s="76"/>
      <c r="E4464" s="76"/>
      <c r="F4464" s="76"/>
      <c r="G4464" s="76"/>
      <c r="H4464" s="76"/>
      <c r="I4464" s="76"/>
      <c r="J4464" s="76"/>
      <c r="K4464" s="76"/>
      <c r="L4464" s="76"/>
      <c r="M4464" s="76"/>
      <c r="N4464" s="76"/>
      <c r="O4464" s="76"/>
      <c r="P4464" s="76"/>
      <c r="Q4464" s="76"/>
      <c r="V4464" s="76"/>
      <c r="W4464" s="76"/>
    </row>
    <row r="4465" spans="1:23" x14ac:dyDescent="0.25">
      <c r="A4465" s="76"/>
      <c r="B4465" s="76"/>
      <c r="C4465" s="76"/>
      <c r="D4465" s="76"/>
      <c r="E4465" s="76"/>
      <c r="F4465" s="76"/>
      <c r="G4465" s="76"/>
      <c r="H4465" s="76"/>
      <c r="I4465" s="76"/>
      <c r="J4465" s="76"/>
      <c r="K4465" s="76"/>
      <c r="L4465" s="76"/>
      <c r="M4465" s="76"/>
      <c r="N4465" s="76"/>
      <c r="O4465" s="76"/>
      <c r="P4465" s="76"/>
      <c r="Q4465" s="76"/>
      <c r="V4465" s="76"/>
      <c r="W4465" s="76"/>
    </row>
    <row r="4466" spans="1:23" x14ac:dyDescent="0.25">
      <c r="A4466" s="76"/>
      <c r="B4466" s="76"/>
      <c r="C4466" s="76"/>
      <c r="D4466" s="76"/>
      <c r="E4466" s="76"/>
      <c r="F4466" s="76"/>
      <c r="G4466" s="76"/>
      <c r="H4466" s="76"/>
      <c r="I4466" s="76"/>
      <c r="J4466" s="76"/>
      <c r="K4466" s="76"/>
      <c r="L4466" s="76"/>
      <c r="M4466" s="76"/>
      <c r="N4466" s="76"/>
      <c r="O4466" s="76"/>
      <c r="P4466" s="76"/>
      <c r="Q4466" s="76"/>
      <c r="V4466" s="76"/>
      <c r="W4466" s="76"/>
    </row>
    <row r="4467" spans="1:23" x14ac:dyDescent="0.25">
      <c r="A4467" s="76"/>
      <c r="B4467" s="76"/>
      <c r="C4467" s="76"/>
      <c r="D4467" s="76"/>
      <c r="E4467" s="76"/>
      <c r="F4467" s="76"/>
      <c r="G4467" s="76"/>
      <c r="H4467" s="76"/>
      <c r="I4467" s="76"/>
      <c r="J4467" s="76"/>
      <c r="K4467" s="76"/>
      <c r="L4467" s="76"/>
      <c r="M4467" s="76"/>
      <c r="N4467" s="76"/>
      <c r="O4467" s="76"/>
      <c r="P4467" s="76"/>
      <c r="Q4467" s="76"/>
      <c r="V4467" s="76"/>
      <c r="W4467" s="76"/>
    </row>
    <row r="4468" spans="1:23" x14ac:dyDescent="0.25">
      <c r="A4468" s="76"/>
      <c r="B4468" s="76"/>
      <c r="C4468" s="76"/>
      <c r="D4468" s="76"/>
      <c r="E4468" s="76"/>
      <c r="F4468" s="76"/>
      <c r="G4468" s="76"/>
      <c r="H4468" s="76"/>
      <c r="I4468" s="76"/>
      <c r="J4468" s="76"/>
      <c r="K4468" s="76"/>
      <c r="L4468" s="76"/>
      <c r="M4468" s="76"/>
      <c r="N4468" s="76"/>
      <c r="O4468" s="76"/>
      <c r="P4468" s="76"/>
      <c r="Q4468" s="76"/>
      <c r="V4468" s="76"/>
      <c r="W4468" s="76"/>
    </row>
    <row r="4469" spans="1:23" x14ac:dyDescent="0.25">
      <c r="A4469" s="76"/>
      <c r="B4469" s="76"/>
      <c r="C4469" s="76"/>
      <c r="D4469" s="76"/>
      <c r="E4469" s="76"/>
      <c r="F4469" s="76"/>
      <c r="G4469" s="76"/>
      <c r="H4469" s="76"/>
      <c r="I4469" s="76"/>
      <c r="J4469" s="76"/>
      <c r="K4469" s="76"/>
      <c r="L4469" s="76"/>
      <c r="M4469" s="76"/>
      <c r="N4469" s="76"/>
      <c r="O4469" s="76"/>
      <c r="P4469" s="76"/>
      <c r="Q4469" s="76"/>
      <c r="V4469" s="76"/>
      <c r="W4469" s="76"/>
    </row>
    <row r="4470" spans="1:23" x14ac:dyDescent="0.25">
      <c r="A4470" s="76"/>
      <c r="B4470" s="76"/>
      <c r="C4470" s="76"/>
      <c r="D4470" s="76"/>
      <c r="E4470" s="76"/>
      <c r="F4470" s="76"/>
      <c r="G4470" s="76"/>
      <c r="H4470" s="76"/>
      <c r="I4470" s="76"/>
      <c r="J4470" s="76"/>
      <c r="K4470" s="76"/>
      <c r="L4470" s="76"/>
      <c r="M4470" s="76"/>
      <c r="N4470" s="76"/>
      <c r="O4470" s="76"/>
      <c r="P4470" s="76"/>
      <c r="Q4470" s="76"/>
      <c r="V4470" s="76"/>
      <c r="W4470" s="76"/>
    </row>
    <row r="4471" spans="1:23" x14ac:dyDescent="0.25">
      <c r="A4471" s="76"/>
      <c r="B4471" s="76"/>
      <c r="C4471" s="76"/>
      <c r="D4471" s="76"/>
      <c r="E4471" s="76"/>
      <c r="F4471" s="76"/>
      <c r="G4471" s="76"/>
      <c r="H4471" s="76"/>
      <c r="I4471" s="76"/>
      <c r="J4471" s="76"/>
      <c r="K4471" s="76"/>
      <c r="L4471" s="76"/>
      <c r="M4471" s="76"/>
      <c r="N4471" s="76"/>
      <c r="O4471" s="76"/>
      <c r="P4471" s="76"/>
      <c r="Q4471" s="76"/>
      <c r="V4471" s="76"/>
      <c r="W4471" s="76"/>
    </row>
    <row r="4472" spans="1:23" x14ac:dyDescent="0.25">
      <c r="A4472" s="76"/>
      <c r="B4472" s="76"/>
      <c r="C4472" s="76"/>
      <c r="D4472" s="76"/>
      <c r="E4472" s="76"/>
      <c r="F4472" s="76"/>
      <c r="G4472" s="76"/>
      <c r="H4472" s="76"/>
      <c r="I4472" s="76"/>
      <c r="J4472" s="76"/>
      <c r="K4472" s="76"/>
      <c r="L4472" s="76"/>
      <c r="M4472" s="76"/>
      <c r="N4472" s="76"/>
      <c r="O4472" s="76"/>
      <c r="P4472" s="76"/>
      <c r="Q4472" s="76"/>
      <c r="V4472" s="76"/>
      <c r="W4472" s="76"/>
    </row>
    <row r="4473" spans="1:23" x14ac:dyDescent="0.25">
      <c r="A4473" s="76"/>
      <c r="B4473" s="76"/>
      <c r="C4473" s="76"/>
      <c r="D4473" s="76"/>
      <c r="E4473" s="76"/>
      <c r="F4473" s="76"/>
      <c r="G4473" s="76"/>
      <c r="H4473" s="76"/>
      <c r="I4473" s="76"/>
      <c r="J4473" s="76"/>
      <c r="K4473" s="76"/>
      <c r="L4473" s="76"/>
      <c r="M4473" s="76"/>
      <c r="N4473" s="76"/>
      <c r="O4473" s="76"/>
      <c r="P4473" s="76"/>
      <c r="Q4473" s="76"/>
      <c r="V4473" s="76"/>
      <c r="W4473" s="76"/>
    </row>
    <row r="4474" spans="1:23" x14ac:dyDescent="0.25">
      <c r="A4474" s="76"/>
      <c r="B4474" s="76"/>
      <c r="C4474" s="76"/>
      <c r="D4474" s="76"/>
      <c r="E4474" s="76"/>
      <c r="F4474" s="76"/>
      <c r="G4474" s="76"/>
      <c r="H4474" s="76"/>
      <c r="I4474" s="76"/>
      <c r="J4474" s="76"/>
      <c r="K4474" s="76"/>
      <c r="L4474" s="76"/>
      <c r="M4474" s="76"/>
      <c r="N4474" s="76"/>
      <c r="O4474" s="76"/>
      <c r="P4474" s="76"/>
      <c r="Q4474" s="76"/>
      <c r="V4474" s="76"/>
      <c r="W4474" s="76"/>
    </row>
    <row r="4475" spans="1:23" x14ac:dyDescent="0.25">
      <c r="A4475" s="76"/>
      <c r="B4475" s="76"/>
      <c r="C4475" s="76"/>
      <c r="D4475" s="76"/>
      <c r="E4475" s="76"/>
      <c r="F4475" s="76"/>
      <c r="G4475" s="76"/>
      <c r="H4475" s="76"/>
      <c r="I4475" s="76"/>
      <c r="J4475" s="76"/>
      <c r="K4475" s="76"/>
      <c r="L4475" s="76"/>
      <c r="M4475" s="76"/>
      <c r="N4475" s="76"/>
      <c r="O4475" s="76"/>
      <c r="P4475" s="76"/>
      <c r="Q4475" s="76"/>
      <c r="V4475" s="76"/>
      <c r="W4475" s="76"/>
    </row>
    <row r="4476" spans="1:23" x14ac:dyDescent="0.25">
      <c r="A4476" s="76"/>
      <c r="B4476" s="76"/>
      <c r="C4476" s="76"/>
      <c r="D4476" s="76"/>
      <c r="E4476" s="76"/>
      <c r="F4476" s="76"/>
      <c r="G4476" s="76"/>
      <c r="H4476" s="76"/>
      <c r="I4476" s="76"/>
      <c r="J4476" s="76"/>
      <c r="K4476" s="76"/>
      <c r="L4476" s="76"/>
      <c r="M4476" s="76"/>
      <c r="N4476" s="76"/>
      <c r="O4476" s="76"/>
      <c r="P4476" s="76"/>
      <c r="Q4476" s="76"/>
      <c r="V4476" s="76"/>
      <c r="W4476" s="76"/>
    </row>
    <row r="4477" spans="1:23" x14ac:dyDescent="0.25">
      <c r="A4477" s="76"/>
      <c r="B4477" s="76"/>
      <c r="C4477" s="76"/>
      <c r="D4477" s="76"/>
      <c r="E4477" s="76"/>
      <c r="F4477" s="76"/>
      <c r="G4477" s="76"/>
      <c r="H4477" s="76"/>
      <c r="I4477" s="76"/>
      <c r="J4477" s="76"/>
      <c r="K4477" s="76"/>
      <c r="L4477" s="76"/>
      <c r="M4477" s="76"/>
      <c r="N4477" s="76"/>
      <c r="O4477" s="76"/>
      <c r="P4477" s="76"/>
      <c r="Q4477" s="76"/>
      <c r="V4477" s="76"/>
      <c r="W4477" s="76"/>
    </row>
    <row r="4478" spans="1:23" x14ac:dyDescent="0.25">
      <c r="A4478" s="76"/>
      <c r="B4478" s="76"/>
      <c r="C4478" s="76"/>
      <c r="D4478" s="76"/>
      <c r="E4478" s="76"/>
      <c r="F4478" s="76"/>
      <c r="G4478" s="76"/>
      <c r="H4478" s="76"/>
      <c r="I4478" s="76"/>
      <c r="J4478" s="76"/>
      <c r="K4478" s="76"/>
      <c r="L4478" s="76"/>
      <c r="M4478" s="76"/>
      <c r="N4478" s="76"/>
      <c r="O4478" s="76"/>
      <c r="P4478" s="76"/>
      <c r="Q4478" s="76"/>
      <c r="V4478" s="76"/>
      <c r="W4478" s="76"/>
    </row>
    <row r="4479" spans="1:23" x14ac:dyDescent="0.25">
      <c r="A4479" s="76"/>
      <c r="B4479" s="76"/>
      <c r="C4479" s="76"/>
      <c r="D4479" s="76"/>
      <c r="E4479" s="76"/>
      <c r="F4479" s="76"/>
      <c r="G4479" s="76"/>
      <c r="H4479" s="76"/>
      <c r="I4479" s="76"/>
      <c r="J4479" s="76"/>
      <c r="K4479" s="76"/>
      <c r="L4479" s="76"/>
      <c r="M4479" s="76"/>
      <c r="N4479" s="76"/>
      <c r="O4479" s="76"/>
      <c r="P4479" s="76"/>
      <c r="Q4479" s="76"/>
      <c r="V4479" s="76"/>
      <c r="W4479" s="76"/>
    </row>
    <row r="4480" spans="1:23" x14ac:dyDescent="0.25">
      <c r="A4480" s="76"/>
      <c r="B4480" s="76"/>
      <c r="C4480" s="76"/>
      <c r="D4480" s="76"/>
      <c r="E4480" s="76"/>
      <c r="F4480" s="76"/>
      <c r="G4480" s="76"/>
      <c r="H4480" s="76"/>
      <c r="I4480" s="76"/>
      <c r="J4480" s="76"/>
      <c r="K4480" s="76"/>
      <c r="L4480" s="76"/>
      <c r="M4480" s="76"/>
      <c r="N4480" s="76"/>
      <c r="O4480" s="76"/>
      <c r="P4480" s="76"/>
      <c r="Q4480" s="76"/>
      <c r="V4480" s="76"/>
      <c r="W4480" s="76"/>
    </row>
    <row r="4481" spans="1:23" x14ac:dyDescent="0.25">
      <c r="A4481" s="76"/>
      <c r="B4481" s="76"/>
      <c r="C4481" s="76"/>
      <c r="D4481" s="76"/>
      <c r="E4481" s="76"/>
      <c r="F4481" s="76"/>
      <c r="G4481" s="76"/>
      <c r="H4481" s="76"/>
      <c r="I4481" s="76"/>
      <c r="J4481" s="76"/>
      <c r="K4481" s="76"/>
      <c r="L4481" s="76"/>
      <c r="M4481" s="76"/>
      <c r="N4481" s="76"/>
      <c r="O4481" s="76"/>
      <c r="P4481" s="76"/>
      <c r="Q4481" s="76"/>
      <c r="V4481" s="76"/>
      <c r="W4481" s="76"/>
    </row>
    <row r="4482" spans="1:23" x14ac:dyDescent="0.25">
      <c r="A4482" s="76"/>
      <c r="B4482" s="76"/>
      <c r="C4482" s="76"/>
      <c r="D4482" s="76"/>
      <c r="E4482" s="76"/>
      <c r="F4482" s="76"/>
      <c r="G4482" s="76"/>
      <c r="H4482" s="76"/>
      <c r="I4482" s="76"/>
      <c r="J4482" s="76"/>
      <c r="K4482" s="76"/>
      <c r="L4482" s="76"/>
      <c r="M4482" s="76"/>
      <c r="N4482" s="76"/>
      <c r="O4482" s="76"/>
      <c r="P4482" s="76"/>
      <c r="Q4482" s="76"/>
      <c r="V4482" s="76"/>
      <c r="W4482" s="76"/>
    </row>
    <row r="4483" spans="1:23" x14ac:dyDescent="0.25">
      <c r="A4483" s="76"/>
      <c r="B4483" s="76"/>
      <c r="C4483" s="76"/>
      <c r="D4483" s="76"/>
      <c r="E4483" s="76"/>
      <c r="F4483" s="76"/>
      <c r="G4483" s="76"/>
      <c r="H4483" s="76"/>
      <c r="I4483" s="76"/>
      <c r="J4483" s="76"/>
      <c r="K4483" s="76"/>
      <c r="L4483" s="76"/>
      <c r="M4483" s="76"/>
      <c r="N4483" s="76"/>
      <c r="O4483" s="76"/>
      <c r="P4483" s="76"/>
      <c r="Q4483" s="76"/>
      <c r="V4483" s="76"/>
      <c r="W4483" s="76"/>
    </row>
    <row r="4484" spans="1:23" x14ac:dyDescent="0.25">
      <c r="A4484" s="76"/>
      <c r="B4484" s="76"/>
      <c r="C4484" s="76"/>
      <c r="D4484" s="76"/>
      <c r="E4484" s="76"/>
      <c r="F4484" s="76"/>
      <c r="G4484" s="76"/>
      <c r="H4484" s="76"/>
      <c r="I4484" s="76"/>
      <c r="J4484" s="76"/>
      <c r="K4484" s="76"/>
      <c r="L4484" s="76"/>
      <c r="M4484" s="76"/>
      <c r="N4484" s="76"/>
      <c r="O4484" s="76"/>
      <c r="P4484" s="76"/>
      <c r="Q4484" s="76"/>
      <c r="V4484" s="76"/>
      <c r="W4484" s="76"/>
    </row>
    <row r="4485" spans="1:23" x14ac:dyDescent="0.25">
      <c r="A4485" s="76"/>
      <c r="B4485" s="76"/>
      <c r="C4485" s="76"/>
      <c r="D4485" s="76"/>
      <c r="E4485" s="76"/>
      <c r="F4485" s="76"/>
      <c r="G4485" s="76"/>
      <c r="H4485" s="76"/>
      <c r="I4485" s="76"/>
      <c r="J4485" s="76"/>
      <c r="K4485" s="76"/>
      <c r="L4485" s="76"/>
      <c r="M4485" s="76"/>
      <c r="N4485" s="76"/>
      <c r="O4485" s="76"/>
      <c r="P4485" s="76"/>
      <c r="Q4485" s="76"/>
      <c r="V4485" s="76"/>
      <c r="W4485" s="76"/>
    </row>
    <row r="4486" spans="1:23" x14ac:dyDescent="0.25">
      <c r="A4486" s="76"/>
      <c r="B4486" s="76"/>
      <c r="C4486" s="76"/>
      <c r="D4486" s="76"/>
      <c r="E4486" s="76"/>
      <c r="F4486" s="76"/>
      <c r="G4486" s="76"/>
      <c r="H4486" s="76"/>
      <c r="I4486" s="76"/>
      <c r="J4486" s="76"/>
      <c r="K4486" s="76"/>
      <c r="L4486" s="76"/>
      <c r="M4486" s="76"/>
      <c r="N4486" s="76"/>
      <c r="O4486" s="76"/>
      <c r="P4486" s="76"/>
      <c r="Q4486" s="76"/>
      <c r="V4486" s="76"/>
      <c r="W4486" s="76"/>
    </row>
    <row r="4487" spans="1:23" x14ac:dyDescent="0.25">
      <c r="A4487" s="76"/>
      <c r="B4487" s="76"/>
      <c r="C4487" s="76"/>
      <c r="D4487" s="76"/>
      <c r="E4487" s="76"/>
      <c r="F4487" s="76"/>
      <c r="G4487" s="76"/>
      <c r="H4487" s="76"/>
      <c r="I4487" s="76"/>
      <c r="J4487" s="76"/>
      <c r="K4487" s="76"/>
      <c r="L4487" s="76"/>
      <c r="M4487" s="76"/>
      <c r="N4487" s="76"/>
      <c r="O4487" s="76"/>
      <c r="P4487" s="76"/>
      <c r="Q4487" s="76"/>
      <c r="V4487" s="76"/>
      <c r="W4487" s="76"/>
    </row>
    <row r="4488" spans="1:23" x14ac:dyDescent="0.25">
      <c r="A4488" s="76"/>
      <c r="B4488" s="76"/>
      <c r="C4488" s="76"/>
      <c r="D4488" s="76"/>
      <c r="E4488" s="76"/>
      <c r="F4488" s="76"/>
      <c r="G4488" s="76"/>
      <c r="H4488" s="76"/>
      <c r="I4488" s="76"/>
      <c r="J4488" s="76"/>
      <c r="K4488" s="76"/>
      <c r="L4488" s="76"/>
      <c r="M4488" s="76"/>
      <c r="N4488" s="76"/>
      <c r="O4488" s="76"/>
      <c r="P4488" s="76"/>
      <c r="Q4488" s="76"/>
      <c r="V4488" s="76"/>
      <c r="W4488" s="76"/>
    </row>
    <row r="4489" spans="1:23" x14ac:dyDescent="0.25">
      <c r="A4489" s="76"/>
      <c r="B4489" s="76"/>
      <c r="C4489" s="76"/>
      <c r="D4489" s="76"/>
      <c r="E4489" s="76"/>
      <c r="F4489" s="76"/>
      <c r="G4489" s="76"/>
      <c r="H4489" s="76"/>
      <c r="I4489" s="76"/>
      <c r="J4489" s="76"/>
      <c r="K4489" s="76"/>
      <c r="L4489" s="76"/>
      <c r="M4489" s="76"/>
      <c r="N4489" s="76"/>
      <c r="O4489" s="76"/>
      <c r="P4489" s="76"/>
      <c r="Q4489" s="76"/>
      <c r="V4489" s="76"/>
      <c r="W4489" s="76"/>
    </row>
    <row r="4490" spans="1:23" x14ac:dyDescent="0.25">
      <c r="A4490" s="76"/>
      <c r="B4490" s="76"/>
      <c r="C4490" s="76"/>
      <c r="D4490" s="76"/>
      <c r="E4490" s="76"/>
      <c r="F4490" s="76"/>
      <c r="G4490" s="76"/>
      <c r="H4490" s="76"/>
      <c r="I4490" s="76"/>
      <c r="J4490" s="76"/>
      <c r="K4490" s="76"/>
      <c r="L4490" s="76"/>
      <c r="M4490" s="76"/>
      <c r="N4490" s="76"/>
      <c r="O4490" s="76"/>
      <c r="P4490" s="76"/>
      <c r="Q4490" s="76"/>
      <c r="V4490" s="76"/>
      <c r="W4490" s="76"/>
    </row>
    <row r="4491" spans="1:23" x14ac:dyDescent="0.25">
      <c r="A4491" s="76"/>
      <c r="B4491" s="76"/>
      <c r="C4491" s="76"/>
      <c r="D4491" s="76"/>
      <c r="E4491" s="76"/>
      <c r="F4491" s="76"/>
      <c r="G4491" s="76"/>
      <c r="H4491" s="76"/>
      <c r="I4491" s="76"/>
      <c r="J4491" s="76"/>
      <c r="K4491" s="76"/>
      <c r="L4491" s="76"/>
      <c r="M4491" s="76"/>
      <c r="N4491" s="76"/>
      <c r="O4491" s="76"/>
      <c r="P4491" s="76"/>
      <c r="Q4491" s="76"/>
      <c r="V4491" s="76"/>
      <c r="W4491" s="76"/>
    </row>
    <row r="4492" spans="1:23" x14ac:dyDescent="0.25">
      <c r="A4492" s="76"/>
      <c r="B4492" s="76"/>
      <c r="C4492" s="76"/>
      <c r="D4492" s="76"/>
      <c r="E4492" s="76"/>
      <c r="F4492" s="76"/>
      <c r="G4492" s="76"/>
      <c r="H4492" s="76"/>
      <c r="I4492" s="76"/>
      <c r="J4492" s="76"/>
      <c r="K4492" s="76"/>
      <c r="L4492" s="76"/>
      <c r="M4492" s="76"/>
      <c r="N4492" s="76"/>
      <c r="O4492" s="76"/>
      <c r="P4492" s="76"/>
      <c r="Q4492" s="76"/>
      <c r="V4492" s="76"/>
      <c r="W4492" s="76"/>
    </row>
    <row r="4493" spans="1:23" x14ac:dyDescent="0.25">
      <c r="A4493" s="76"/>
      <c r="B4493" s="76"/>
      <c r="C4493" s="76"/>
      <c r="D4493" s="76"/>
      <c r="E4493" s="76"/>
      <c r="F4493" s="76"/>
      <c r="G4493" s="76"/>
      <c r="H4493" s="76"/>
      <c r="I4493" s="76"/>
      <c r="J4493" s="76"/>
      <c r="K4493" s="76"/>
      <c r="L4493" s="76"/>
      <c r="M4493" s="76"/>
      <c r="N4493" s="76"/>
      <c r="O4493" s="76"/>
      <c r="P4493" s="76"/>
      <c r="Q4493" s="76"/>
      <c r="V4493" s="76"/>
      <c r="W4493" s="76"/>
    </row>
    <row r="4494" spans="1:23" x14ac:dyDescent="0.25">
      <c r="A4494" s="76"/>
      <c r="B4494" s="76"/>
      <c r="C4494" s="76"/>
      <c r="D4494" s="76"/>
      <c r="E4494" s="76"/>
      <c r="F4494" s="76"/>
      <c r="G4494" s="76"/>
      <c r="H4494" s="76"/>
      <c r="I4494" s="76"/>
      <c r="J4494" s="76"/>
      <c r="K4494" s="76"/>
      <c r="L4494" s="76"/>
      <c r="M4494" s="76"/>
      <c r="N4494" s="76"/>
      <c r="O4494" s="76"/>
      <c r="P4494" s="76"/>
      <c r="Q4494" s="76"/>
      <c r="V4494" s="76"/>
      <c r="W4494" s="76"/>
    </row>
    <row r="4495" spans="1:23" x14ac:dyDescent="0.25">
      <c r="A4495" s="76"/>
      <c r="B4495" s="76"/>
      <c r="C4495" s="76"/>
      <c r="D4495" s="76"/>
      <c r="E4495" s="76"/>
      <c r="F4495" s="76"/>
      <c r="G4495" s="76"/>
      <c r="H4495" s="76"/>
      <c r="I4495" s="76"/>
      <c r="J4495" s="76"/>
      <c r="K4495" s="76"/>
      <c r="L4495" s="76"/>
      <c r="M4495" s="76"/>
      <c r="N4495" s="76"/>
      <c r="O4495" s="76"/>
      <c r="P4495" s="76"/>
      <c r="Q4495" s="76"/>
      <c r="V4495" s="76"/>
      <c r="W4495" s="76"/>
    </row>
    <row r="4496" spans="1:23" x14ac:dyDescent="0.25">
      <c r="A4496" s="76"/>
      <c r="B4496" s="76"/>
      <c r="C4496" s="76"/>
      <c r="D4496" s="76"/>
      <c r="E4496" s="76"/>
      <c r="F4496" s="76"/>
      <c r="G4496" s="76"/>
      <c r="H4496" s="76"/>
      <c r="I4496" s="76"/>
      <c r="J4496" s="76"/>
      <c r="K4496" s="76"/>
      <c r="L4496" s="76"/>
      <c r="M4496" s="76"/>
      <c r="N4496" s="76"/>
      <c r="O4496" s="76"/>
      <c r="P4496" s="76"/>
      <c r="Q4496" s="76"/>
      <c r="V4496" s="76"/>
      <c r="W4496" s="76"/>
    </row>
    <row r="4497" spans="1:23" x14ac:dyDescent="0.25">
      <c r="A4497" s="76"/>
      <c r="B4497" s="76"/>
      <c r="C4497" s="76"/>
      <c r="D4497" s="76"/>
      <c r="E4497" s="76"/>
      <c r="F4497" s="76"/>
      <c r="G4497" s="76"/>
      <c r="H4497" s="76"/>
      <c r="I4497" s="76"/>
      <c r="J4497" s="76"/>
      <c r="K4497" s="76"/>
      <c r="L4497" s="76"/>
      <c r="M4497" s="76"/>
      <c r="N4497" s="76"/>
      <c r="O4497" s="76"/>
      <c r="P4497" s="76"/>
      <c r="Q4497" s="76"/>
      <c r="V4497" s="76"/>
      <c r="W4497" s="76"/>
    </row>
    <row r="4498" spans="1:23" x14ac:dyDescent="0.25">
      <c r="A4498" s="76"/>
      <c r="B4498" s="76"/>
      <c r="C4498" s="76"/>
      <c r="D4498" s="76"/>
      <c r="E4498" s="76"/>
      <c r="F4498" s="76"/>
      <c r="G4498" s="76"/>
      <c r="H4498" s="76"/>
      <c r="I4498" s="76"/>
      <c r="J4498" s="76"/>
      <c r="K4498" s="76"/>
      <c r="L4498" s="76"/>
      <c r="M4498" s="76"/>
      <c r="N4498" s="76"/>
      <c r="O4498" s="76"/>
      <c r="P4498" s="76"/>
      <c r="Q4498" s="76"/>
      <c r="V4498" s="76"/>
      <c r="W4498" s="76"/>
    </row>
    <row r="4499" spans="1:23" x14ac:dyDescent="0.25">
      <c r="A4499" s="76"/>
      <c r="B4499" s="76"/>
      <c r="C4499" s="76"/>
      <c r="D4499" s="76"/>
      <c r="E4499" s="76"/>
      <c r="F4499" s="76"/>
      <c r="G4499" s="76"/>
      <c r="H4499" s="76"/>
      <c r="I4499" s="76"/>
      <c r="J4499" s="76"/>
      <c r="K4499" s="76"/>
      <c r="L4499" s="76"/>
      <c r="M4499" s="76"/>
      <c r="N4499" s="76"/>
      <c r="O4499" s="76"/>
      <c r="P4499" s="76"/>
      <c r="Q4499" s="76"/>
      <c r="V4499" s="76"/>
      <c r="W4499" s="76"/>
    </row>
    <row r="4500" spans="1:23" x14ac:dyDescent="0.25">
      <c r="A4500" s="76"/>
      <c r="B4500" s="76"/>
      <c r="C4500" s="76"/>
      <c r="D4500" s="76"/>
      <c r="E4500" s="76"/>
      <c r="F4500" s="76"/>
      <c r="G4500" s="76"/>
      <c r="H4500" s="76"/>
      <c r="I4500" s="76"/>
      <c r="J4500" s="76"/>
      <c r="K4500" s="76"/>
      <c r="L4500" s="76"/>
      <c r="M4500" s="76"/>
      <c r="N4500" s="76"/>
      <c r="O4500" s="76"/>
      <c r="P4500" s="76"/>
      <c r="Q4500" s="76"/>
      <c r="V4500" s="76"/>
      <c r="W4500" s="76"/>
    </row>
    <row r="4501" spans="1:23" x14ac:dyDescent="0.25">
      <c r="A4501" s="76"/>
      <c r="B4501" s="76"/>
      <c r="C4501" s="76"/>
      <c r="D4501" s="76"/>
      <c r="E4501" s="76"/>
      <c r="F4501" s="76"/>
      <c r="G4501" s="76"/>
      <c r="H4501" s="76"/>
      <c r="I4501" s="76"/>
      <c r="J4501" s="76"/>
      <c r="K4501" s="76"/>
      <c r="L4501" s="76"/>
      <c r="M4501" s="76"/>
      <c r="N4501" s="76"/>
      <c r="O4501" s="76"/>
      <c r="P4501" s="76"/>
      <c r="Q4501" s="76"/>
      <c r="V4501" s="76"/>
      <c r="W4501" s="76"/>
    </row>
    <row r="4502" spans="1:23" x14ac:dyDescent="0.25">
      <c r="A4502" s="76"/>
      <c r="B4502" s="76"/>
      <c r="C4502" s="76"/>
      <c r="D4502" s="76"/>
      <c r="E4502" s="76"/>
      <c r="F4502" s="76"/>
      <c r="G4502" s="76"/>
      <c r="H4502" s="76"/>
      <c r="I4502" s="76"/>
      <c r="J4502" s="76"/>
      <c r="K4502" s="76"/>
      <c r="L4502" s="76"/>
      <c r="M4502" s="76"/>
      <c r="N4502" s="76"/>
      <c r="O4502" s="76"/>
      <c r="P4502" s="76"/>
      <c r="Q4502" s="76"/>
      <c r="V4502" s="76"/>
      <c r="W4502" s="76"/>
    </row>
    <row r="4503" spans="1:23" x14ac:dyDescent="0.25">
      <c r="A4503" s="76"/>
      <c r="B4503" s="76"/>
      <c r="C4503" s="76"/>
      <c r="D4503" s="76"/>
      <c r="E4503" s="76"/>
      <c r="F4503" s="76"/>
      <c r="G4503" s="76"/>
      <c r="H4503" s="76"/>
      <c r="I4503" s="76"/>
      <c r="J4503" s="76"/>
      <c r="K4503" s="76"/>
      <c r="L4503" s="76"/>
      <c r="M4503" s="76"/>
      <c r="N4503" s="76"/>
      <c r="O4503" s="76"/>
      <c r="P4503" s="76"/>
      <c r="Q4503" s="76"/>
      <c r="V4503" s="76"/>
      <c r="W4503" s="76"/>
    </row>
    <row r="4504" spans="1:23" x14ac:dyDescent="0.25">
      <c r="A4504" s="76"/>
      <c r="B4504" s="76"/>
      <c r="C4504" s="76"/>
      <c r="D4504" s="76"/>
      <c r="E4504" s="76"/>
      <c r="F4504" s="76"/>
      <c r="G4504" s="76"/>
      <c r="H4504" s="76"/>
      <c r="I4504" s="76"/>
      <c r="J4504" s="76"/>
      <c r="K4504" s="76"/>
      <c r="L4504" s="76"/>
      <c r="M4504" s="76"/>
      <c r="N4504" s="76"/>
      <c r="O4504" s="76"/>
      <c r="P4504" s="76"/>
      <c r="Q4504" s="76"/>
      <c r="V4504" s="76"/>
      <c r="W4504" s="76"/>
    </row>
    <row r="4505" spans="1:23" x14ac:dyDescent="0.25">
      <c r="A4505" s="76"/>
      <c r="B4505" s="76"/>
      <c r="C4505" s="76"/>
      <c r="D4505" s="76"/>
      <c r="E4505" s="76"/>
      <c r="F4505" s="76"/>
      <c r="G4505" s="76"/>
      <c r="H4505" s="76"/>
      <c r="I4505" s="76"/>
      <c r="J4505" s="76"/>
      <c r="K4505" s="76"/>
      <c r="L4505" s="76"/>
      <c r="M4505" s="76"/>
      <c r="N4505" s="76"/>
      <c r="O4505" s="76"/>
      <c r="P4505" s="76"/>
      <c r="Q4505" s="76"/>
      <c r="V4505" s="76"/>
      <c r="W4505" s="76"/>
    </row>
    <row r="4506" spans="1:23" x14ac:dyDescent="0.25">
      <c r="A4506" s="76"/>
      <c r="B4506" s="76"/>
      <c r="C4506" s="76"/>
      <c r="D4506" s="76"/>
      <c r="E4506" s="76"/>
      <c r="F4506" s="76"/>
      <c r="G4506" s="76"/>
      <c r="H4506" s="76"/>
      <c r="I4506" s="76"/>
      <c r="J4506" s="76"/>
      <c r="K4506" s="76"/>
      <c r="L4506" s="76"/>
      <c r="M4506" s="76"/>
      <c r="N4506" s="76"/>
      <c r="O4506" s="76"/>
      <c r="P4506" s="76"/>
      <c r="Q4506" s="76"/>
      <c r="V4506" s="76"/>
      <c r="W4506" s="76"/>
    </row>
    <row r="4507" spans="1:23" x14ac:dyDescent="0.25">
      <c r="A4507" s="76"/>
      <c r="B4507" s="76"/>
      <c r="C4507" s="76"/>
      <c r="D4507" s="76"/>
      <c r="E4507" s="76"/>
      <c r="F4507" s="76"/>
      <c r="G4507" s="76"/>
      <c r="H4507" s="76"/>
      <c r="I4507" s="76"/>
      <c r="J4507" s="76"/>
      <c r="K4507" s="76"/>
      <c r="L4507" s="76"/>
      <c r="M4507" s="76"/>
      <c r="N4507" s="76"/>
      <c r="O4507" s="76"/>
      <c r="P4507" s="76"/>
      <c r="Q4507" s="76"/>
      <c r="V4507" s="76"/>
      <c r="W4507" s="76"/>
    </row>
    <row r="4508" spans="1:23" x14ac:dyDescent="0.25">
      <c r="A4508" s="76"/>
      <c r="B4508" s="76"/>
      <c r="C4508" s="76"/>
      <c r="D4508" s="76"/>
      <c r="E4508" s="76"/>
      <c r="F4508" s="76"/>
      <c r="G4508" s="76"/>
      <c r="H4508" s="76"/>
      <c r="I4508" s="76"/>
      <c r="J4508" s="76"/>
      <c r="K4508" s="76"/>
      <c r="L4508" s="76"/>
      <c r="M4508" s="76"/>
      <c r="N4508" s="76"/>
      <c r="O4508" s="76"/>
      <c r="P4508" s="76"/>
      <c r="Q4508" s="76"/>
      <c r="V4508" s="76"/>
      <c r="W4508" s="76"/>
    </row>
    <row r="4509" spans="1:23" x14ac:dyDescent="0.25">
      <c r="A4509" s="76"/>
      <c r="B4509" s="76"/>
      <c r="C4509" s="76"/>
      <c r="D4509" s="76"/>
      <c r="E4509" s="76"/>
      <c r="F4509" s="76"/>
      <c r="G4509" s="76"/>
      <c r="H4509" s="76"/>
      <c r="I4509" s="76"/>
      <c r="J4509" s="76"/>
      <c r="K4509" s="76"/>
      <c r="L4509" s="76"/>
      <c r="M4509" s="76"/>
      <c r="N4509" s="76"/>
      <c r="O4509" s="76"/>
      <c r="P4509" s="76"/>
      <c r="Q4509" s="76"/>
      <c r="V4509" s="76"/>
      <c r="W4509" s="76"/>
    </row>
    <row r="4510" spans="1:23" x14ac:dyDescent="0.25">
      <c r="A4510" s="76"/>
      <c r="B4510" s="76"/>
      <c r="C4510" s="76"/>
      <c r="D4510" s="76"/>
      <c r="E4510" s="76"/>
      <c r="F4510" s="76"/>
      <c r="G4510" s="76"/>
      <c r="H4510" s="76"/>
      <c r="I4510" s="76"/>
      <c r="J4510" s="76"/>
      <c r="K4510" s="76"/>
      <c r="L4510" s="76"/>
      <c r="M4510" s="76"/>
      <c r="N4510" s="76"/>
      <c r="O4510" s="76"/>
      <c r="P4510" s="76"/>
      <c r="Q4510" s="76"/>
      <c r="V4510" s="76"/>
      <c r="W4510" s="76"/>
    </row>
    <row r="4511" spans="1:23" x14ac:dyDescent="0.25">
      <c r="A4511" s="76"/>
      <c r="B4511" s="76"/>
      <c r="C4511" s="76"/>
      <c r="D4511" s="76"/>
      <c r="E4511" s="76"/>
      <c r="F4511" s="76"/>
      <c r="G4511" s="76"/>
      <c r="H4511" s="76"/>
      <c r="I4511" s="76"/>
      <c r="J4511" s="76"/>
      <c r="K4511" s="76"/>
      <c r="L4511" s="76"/>
      <c r="M4511" s="76"/>
      <c r="N4511" s="76"/>
      <c r="O4511" s="76"/>
      <c r="P4511" s="76"/>
      <c r="Q4511" s="76"/>
      <c r="V4511" s="76"/>
      <c r="W4511" s="76"/>
    </row>
    <row r="4512" spans="1:23" x14ac:dyDescent="0.25">
      <c r="A4512" s="76"/>
      <c r="B4512" s="76"/>
      <c r="C4512" s="76"/>
      <c r="D4512" s="76"/>
      <c r="E4512" s="76"/>
      <c r="F4512" s="76"/>
      <c r="G4512" s="76"/>
      <c r="H4512" s="76"/>
      <c r="I4512" s="76"/>
      <c r="J4512" s="76"/>
      <c r="K4512" s="76"/>
      <c r="L4512" s="76"/>
      <c r="M4512" s="76"/>
      <c r="N4512" s="76"/>
      <c r="O4512" s="76"/>
      <c r="P4512" s="76"/>
      <c r="Q4512" s="76"/>
      <c r="V4512" s="76"/>
      <c r="W4512" s="76"/>
    </row>
    <row r="4513" spans="1:23" x14ac:dyDescent="0.25">
      <c r="A4513" s="76"/>
      <c r="B4513" s="76"/>
      <c r="C4513" s="76"/>
      <c r="D4513" s="76"/>
      <c r="E4513" s="76"/>
      <c r="F4513" s="76"/>
      <c r="G4513" s="76"/>
      <c r="H4513" s="76"/>
      <c r="I4513" s="76"/>
      <c r="J4513" s="76"/>
      <c r="K4513" s="76"/>
      <c r="L4513" s="76"/>
      <c r="M4513" s="76"/>
      <c r="N4513" s="76"/>
      <c r="O4513" s="76"/>
      <c r="P4513" s="76"/>
      <c r="Q4513" s="76"/>
      <c r="V4513" s="76"/>
      <c r="W4513" s="76"/>
    </row>
    <row r="4514" spans="1:23" x14ac:dyDescent="0.25">
      <c r="A4514" s="76"/>
      <c r="B4514" s="76"/>
      <c r="C4514" s="76"/>
      <c r="D4514" s="76"/>
      <c r="E4514" s="76"/>
      <c r="F4514" s="76"/>
      <c r="G4514" s="76"/>
      <c r="H4514" s="76"/>
      <c r="I4514" s="76"/>
      <c r="J4514" s="76"/>
      <c r="K4514" s="76"/>
      <c r="L4514" s="76"/>
      <c r="M4514" s="76"/>
      <c r="N4514" s="76"/>
      <c r="O4514" s="76"/>
      <c r="P4514" s="76"/>
      <c r="Q4514" s="76"/>
      <c r="V4514" s="76"/>
      <c r="W4514" s="76"/>
    </row>
    <row r="4515" spans="1:23" x14ac:dyDescent="0.25">
      <c r="A4515" s="76"/>
      <c r="B4515" s="76"/>
      <c r="C4515" s="76"/>
      <c r="D4515" s="76"/>
      <c r="E4515" s="76"/>
      <c r="F4515" s="76"/>
      <c r="G4515" s="76"/>
      <c r="H4515" s="76"/>
      <c r="I4515" s="76"/>
      <c r="J4515" s="76"/>
      <c r="K4515" s="76"/>
      <c r="L4515" s="76"/>
      <c r="M4515" s="76"/>
      <c r="N4515" s="76"/>
      <c r="O4515" s="76"/>
      <c r="P4515" s="76"/>
      <c r="Q4515" s="76"/>
      <c r="V4515" s="76"/>
      <c r="W4515" s="76"/>
    </row>
    <row r="4516" spans="1:23" x14ac:dyDescent="0.25">
      <c r="A4516" s="76"/>
      <c r="B4516" s="76"/>
      <c r="C4516" s="76"/>
      <c r="D4516" s="76"/>
      <c r="E4516" s="76"/>
      <c r="F4516" s="76"/>
      <c r="G4516" s="76"/>
      <c r="H4516" s="76"/>
      <c r="I4516" s="76"/>
      <c r="J4516" s="76"/>
      <c r="K4516" s="76"/>
      <c r="L4516" s="76"/>
      <c r="M4516" s="76"/>
      <c r="N4516" s="76"/>
      <c r="O4516" s="76"/>
      <c r="P4516" s="76"/>
      <c r="Q4516" s="76"/>
      <c r="V4516" s="76"/>
      <c r="W4516" s="76"/>
    </row>
    <row r="4517" spans="1:23" x14ac:dyDescent="0.25">
      <c r="A4517" s="76"/>
      <c r="B4517" s="76"/>
      <c r="C4517" s="76"/>
      <c r="D4517" s="76"/>
      <c r="E4517" s="76"/>
      <c r="F4517" s="76"/>
      <c r="G4517" s="76"/>
      <c r="H4517" s="76"/>
      <c r="I4517" s="76"/>
      <c r="J4517" s="76"/>
      <c r="K4517" s="76"/>
      <c r="L4517" s="76"/>
      <c r="M4517" s="76"/>
      <c r="N4517" s="76"/>
      <c r="O4517" s="76"/>
      <c r="P4517" s="76"/>
      <c r="Q4517" s="76"/>
      <c r="V4517" s="76"/>
      <c r="W4517" s="76"/>
    </row>
    <row r="4518" spans="1:23" x14ac:dyDescent="0.25">
      <c r="A4518" s="76"/>
      <c r="B4518" s="76"/>
      <c r="C4518" s="76"/>
      <c r="D4518" s="76"/>
      <c r="E4518" s="76"/>
      <c r="F4518" s="76"/>
      <c r="G4518" s="76"/>
      <c r="H4518" s="76"/>
      <c r="I4518" s="76"/>
      <c r="J4518" s="76"/>
      <c r="K4518" s="76"/>
      <c r="L4518" s="76"/>
      <c r="M4518" s="76"/>
      <c r="N4518" s="76"/>
      <c r="O4518" s="76"/>
      <c r="P4518" s="76"/>
      <c r="Q4518" s="76"/>
      <c r="V4518" s="76"/>
      <c r="W4518" s="76"/>
    </row>
    <row r="4519" spans="1:23" x14ac:dyDescent="0.25">
      <c r="A4519" s="76"/>
      <c r="B4519" s="76"/>
      <c r="C4519" s="76"/>
      <c r="D4519" s="76"/>
      <c r="E4519" s="76"/>
      <c r="F4519" s="76"/>
      <c r="G4519" s="76"/>
      <c r="H4519" s="76"/>
      <c r="I4519" s="76"/>
      <c r="J4519" s="76"/>
      <c r="K4519" s="76"/>
      <c r="L4519" s="76"/>
      <c r="M4519" s="76"/>
      <c r="N4519" s="76"/>
      <c r="O4519" s="76"/>
      <c r="P4519" s="76"/>
      <c r="Q4519" s="76"/>
      <c r="V4519" s="76"/>
      <c r="W4519" s="76"/>
    </row>
    <row r="4520" spans="1:23" x14ac:dyDescent="0.25">
      <c r="A4520" s="76"/>
      <c r="B4520" s="76"/>
      <c r="C4520" s="76"/>
      <c r="D4520" s="76"/>
      <c r="E4520" s="76"/>
      <c r="F4520" s="76"/>
      <c r="G4520" s="76"/>
      <c r="H4520" s="76"/>
      <c r="I4520" s="76"/>
      <c r="J4520" s="76"/>
      <c r="K4520" s="76"/>
      <c r="L4520" s="76"/>
      <c r="M4520" s="76"/>
      <c r="N4520" s="76"/>
      <c r="O4520" s="76"/>
      <c r="P4520" s="76"/>
      <c r="Q4520" s="76"/>
      <c r="V4520" s="76"/>
      <c r="W4520" s="76"/>
    </row>
    <row r="4521" spans="1:23" x14ac:dyDescent="0.25">
      <c r="A4521" s="76"/>
      <c r="B4521" s="76"/>
      <c r="C4521" s="76"/>
      <c r="D4521" s="76"/>
      <c r="E4521" s="76"/>
      <c r="F4521" s="76"/>
      <c r="G4521" s="76"/>
      <c r="H4521" s="76"/>
      <c r="I4521" s="76"/>
      <c r="J4521" s="76"/>
      <c r="K4521" s="76"/>
      <c r="L4521" s="76"/>
      <c r="M4521" s="76"/>
      <c r="N4521" s="76"/>
      <c r="O4521" s="76"/>
      <c r="P4521" s="76"/>
      <c r="Q4521" s="76"/>
      <c r="V4521" s="76"/>
      <c r="W4521" s="76"/>
    </row>
    <row r="4522" spans="1:23" x14ac:dyDescent="0.25">
      <c r="A4522" s="76"/>
      <c r="B4522" s="76"/>
      <c r="C4522" s="76"/>
      <c r="D4522" s="76"/>
      <c r="E4522" s="76"/>
      <c r="F4522" s="76"/>
      <c r="G4522" s="76"/>
      <c r="H4522" s="76"/>
      <c r="I4522" s="76"/>
      <c r="J4522" s="76"/>
      <c r="K4522" s="76"/>
      <c r="L4522" s="76"/>
      <c r="M4522" s="76"/>
      <c r="N4522" s="76"/>
      <c r="O4522" s="76"/>
      <c r="P4522" s="76"/>
      <c r="Q4522" s="76"/>
      <c r="V4522" s="76"/>
      <c r="W4522" s="76"/>
    </row>
    <row r="4523" spans="1:23" x14ac:dyDescent="0.25">
      <c r="A4523" s="76"/>
      <c r="B4523" s="76"/>
      <c r="C4523" s="76"/>
      <c r="D4523" s="76"/>
      <c r="E4523" s="76"/>
      <c r="F4523" s="76"/>
      <c r="G4523" s="76"/>
      <c r="H4523" s="76"/>
      <c r="I4523" s="76"/>
      <c r="J4523" s="76"/>
      <c r="K4523" s="76"/>
      <c r="L4523" s="76"/>
      <c r="M4523" s="76"/>
      <c r="N4523" s="76"/>
      <c r="O4523" s="76"/>
      <c r="P4523" s="76"/>
      <c r="Q4523" s="76"/>
      <c r="V4523" s="76"/>
      <c r="W4523" s="76"/>
    </row>
    <row r="4524" spans="1:23" x14ac:dyDescent="0.25">
      <c r="A4524" s="76"/>
      <c r="B4524" s="76"/>
      <c r="C4524" s="76"/>
      <c r="D4524" s="76"/>
      <c r="E4524" s="76"/>
      <c r="F4524" s="76"/>
      <c r="G4524" s="76"/>
      <c r="H4524" s="76"/>
      <c r="I4524" s="76"/>
      <c r="J4524" s="76"/>
      <c r="K4524" s="76"/>
      <c r="L4524" s="76"/>
      <c r="M4524" s="76"/>
      <c r="N4524" s="76"/>
      <c r="O4524" s="76"/>
      <c r="P4524" s="76"/>
      <c r="Q4524" s="76"/>
      <c r="V4524" s="76"/>
      <c r="W4524" s="76"/>
    </row>
    <row r="4525" spans="1:23" x14ac:dyDescent="0.25">
      <c r="A4525" s="76"/>
      <c r="B4525" s="76"/>
      <c r="C4525" s="76"/>
      <c r="D4525" s="76"/>
      <c r="E4525" s="76"/>
      <c r="F4525" s="76"/>
      <c r="G4525" s="76"/>
      <c r="H4525" s="76"/>
      <c r="I4525" s="76"/>
      <c r="J4525" s="76"/>
      <c r="K4525" s="76"/>
      <c r="L4525" s="76"/>
      <c r="M4525" s="76"/>
      <c r="N4525" s="76"/>
      <c r="O4525" s="76"/>
      <c r="P4525" s="76"/>
      <c r="Q4525" s="76"/>
      <c r="V4525" s="76"/>
      <c r="W4525" s="76"/>
    </row>
    <row r="4526" spans="1:23" x14ac:dyDescent="0.25">
      <c r="A4526" s="76"/>
      <c r="B4526" s="76"/>
      <c r="C4526" s="76"/>
      <c r="D4526" s="76"/>
      <c r="E4526" s="76"/>
      <c r="F4526" s="76"/>
      <c r="G4526" s="76"/>
      <c r="H4526" s="76"/>
      <c r="I4526" s="76"/>
      <c r="J4526" s="76"/>
      <c r="K4526" s="76"/>
      <c r="L4526" s="76"/>
      <c r="M4526" s="76"/>
      <c r="N4526" s="76"/>
      <c r="O4526" s="76"/>
      <c r="P4526" s="76"/>
      <c r="Q4526" s="76"/>
      <c r="V4526" s="76"/>
      <c r="W4526" s="76"/>
    </row>
    <row r="4527" spans="1:23" x14ac:dyDescent="0.25">
      <c r="A4527" s="76"/>
      <c r="B4527" s="76"/>
      <c r="C4527" s="76"/>
      <c r="D4527" s="76"/>
      <c r="E4527" s="76"/>
      <c r="F4527" s="76"/>
      <c r="G4527" s="76"/>
      <c r="H4527" s="76"/>
      <c r="I4527" s="76"/>
      <c r="J4527" s="76"/>
      <c r="K4527" s="76"/>
      <c r="L4527" s="76"/>
      <c r="M4527" s="76"/>
      <c r="N4527" s="76"/>
      <c r="O4527" s="76"/>
      <c r="P4527" s="76"/>
      <c r="Q4527" s="76"/>
      <c r="V4527" s="76"/>
      <c r="W4527" s="76"/>
    </row>
    <row r="4528" spans="1:23" x14ac:dyDescent="0.25">
      <c r="A4528" s="76"/>
      <c r="B4528" s="76"/>
      <c r="C4528" s="76"/>
      <c r="D4528" s="76"/>
      <c r="E4528" s="76"/>
      <c r="F4528" s="76"/>
      <c r="G4528" s="76"/>
      <c r="H4528" s="76"/>
      <c r="I4528" s="76"/>
      <c r="J4528" s="76"/>
      <c r="K4528" s="76"/>
      <c r="L4528" s="76"/>
      <c r="M4528" s="76"/>
      <c r="N4528" s="76"/>
      <c r="O4528" s="76"/>
      <c r="P4528" s="76"/>
      <c r="Q4528" s="76"/>
      <c r="V4528" s="76"/>
      <c r="W4528" s="76"/>
    </row>
    <row r="4529" spans="1:23" x14ac:dyDescent="0.25">
      <c r="A4529" s="76"/>
      <c r="B4529" s="76"/>
      <c r="C4529" s="76"/>
      <c r="D4529" s="76"/>
      <c r="E4529" s="76"/>
      <c r="F4529" s="76"/>
      <c r="G4529" s="76"/>
      <c r="H4529" s="76"/>
      <c r="I4529" s="76"/>
      <c r="J4529" s="76"/>
      <c r="K4529" s="76"/>
      <c r="L4529" s="76"/>
      <c r="M4529" s="76"/>
      <c r="N4529" s="76"/>
      <c r="O4529" s="76"/>
      <c r="P4529" s="76"/>
      <c r="Q4529" s="76"/>
      <c r="V4529" s="76"/>
      <c r="W4529" s="76"/>
    </row>
    <row r="4530" spans="1:23" x14ac:dyDescent="0.25">
      <c r="A4530" s="76"/>
      <c r="B4530" s="76"/>
      <c r="C4530" s="76"/>
      <c r="D4530" s="76"/>
      <c r="E4530" s="76"/>
      <c r="F4530" s="76"/>
      <c r="G4530" s="76"/>
      <c r="H4530" s="76"/>
      <c r="I4530" s="76"/>
      <c r="J4530" s="76"/>
      <c r="K4530" s="76"/>
      <c r="L4530" s="76"/>
      <c r="M4530" s="76"/>
      <c r="N4530" s="76"/>
      <c r="O4530" s="76"/>
      <c r="P4530" s="76"/>
      <c r="Q4530" s="76"/>
      <c r="V4530" s="76"/>
      <c r="W4530" s="76"/>
    </row>
    <row r="4531" spans="1:23" x14ac:dyDescent="0.25">
      <c r="A4531" s="76"/>
      <c r="B4531" s="76"/>
      <c r="C4531" s="76"/>
      <c r="D4531" s="76"/>
      <c r="E4531" s="76"/>
      <c r="F4531" s="76"/>
      <c r="G4531" s="76"/>
      <c r="H4531" s="76"/>
      <c r="I4531" s="76"/>
      <c r="J4531" s="76"/>
      <c r="K4531" s="76"/>
      <c r="L4531" s="76"/>
      <c r="M4531" s="76"/>
      <c r="N4531" s="76"/>
      <c r="O4531" s="76"/>
      <c r="P4531" s="76"/>
      <c r="Q4531" s="76"/>
      <c r="V4531" s="76"/>
      <c r="W4531" s="76"/>
    </row>
    <row r="4532" spans="1:23" x14ac:dyDescent="0.25">
      <c r="A4532" s="76"/>
      <c r="B4532" s="76"/>
      <c r="C4532" s="76"/>
      <c r="D4532" s="76"/>
      <c r="E4532" s="76"/>
      <c r="F4532" s="76"/>
      <c r="G4532" s="76"/>
      <c r="H4532" s="76"/>
      <c r="I4532" s="76"/>
      <c r="J4532" s="76"/>
      <c r="K4532" s="76"/>
      <c r="L4532" s="76"/>
      <c r="M4532" s="76"/>
      <c r="N4532" s="76"/>
      <c r="O4532" s="76"/>
      <c r="P4532" s="76"/>
      <c r="Q4532" s="76"/>
      <c r="V4532" s="76"/>
      <c r="W4532" s="76"/>
    </row>
    <row r="4533" spans="1:23" x14ac:dyDescent="0.25">
      <c r="A4533" s="76"/>
      <c r="B4533" s="76"/>
      <c r="C4533" s="76"/>
      <c r="D4533" s="76"/>
      <c r="E4533" s="76"/>
      <c r="F4533" s="76"/>
      <c r="G4533" s="76"/>
      <c r="H4533" s="76"/>
      <c r="I4533" s="76"/>
      <c r="J4533" s="76"/>
      <c r="K4533" s="76"/>
      <c r="L4533" s="76"/>
      <c r="M4533" s="76"/>
      <c r="N4533" s="76"/>
      <c r="O4533" s="76"/>
      <c r="P4533" s="76"/>
      <c r="Q4533" s="76"/>
      <c r="V4533" s="76"/>
      <c r="W4533" s="76"/>
    </row>
    <row r="4534" spans="1:23" x14ac:dyDescent="0.25">
      <c r="A4534" s="76"/>
      <c r="B4534" s="76"/>
      <c r="C4534" s="76"/>
      <c r="D4534" s="76"/>
      <c r="E4534" s="76"/>
      <c r="F4534" s="76"/>
      <c r="G4534" s="76"/>
      <c r="H4534" s="76"/>
      <c r="I4534" s="76"/>
      <c r="J4534" s="76"/>
      <c r="K4534" s="76"/>
      <c r="L4534" s="76"/>
      <c r="M4534" s="76"/>
      <c r="N4534" s="76"/>
      <c r="O4534" s="76"/>
      <c r="P4534" s="76"/>
      <c r="Q4534" s="76"/>
      <c r="V4534" s="76"/>
      <c r="W4534" s="76"/>
    </row>
    <row r="4535" spans="1:23" x14ac:dyDescent="0.25">
      <c r="A4535" s="76"/>
      <c r="B4535" s="76"/>
      <c r="C4535" s="76"/>
      <c r="D4535" s="76"/>
      <c r="E4535" s="76"/>
      <c r="F4535" s="76"/>
      <c r="G4535" s="76"/>
      <c r="H4535" s="76"/>
      <c r="I4535" s="76"/>
      <c r="J4535" s="76"/>
      <c r="K4535" s="76"/>
      <c r="L4535" s="76"/>
      <c r="M4535" s="76"/>
      <c r="N4535" s="76"/>
      <c r="O4535" s="76"/>
      <c r="P4535" s="76"/>
      <c r="Q4535" s="76"/>
      <c r="V4535" s="76"/>
      <c r="W4535" s="76"/>
    </row>
    <row r="4536" spans="1:23" x14ac:dyDescent="0.25">
      <c r="A4536" s="76"/>
      <c r="B4536" s="76"/>
      <c r="C4536" s="76"/>
      <c r="D4536" s="76"/>
      <c r="E4536" s="76"/>
      <c r="F4536" s="76"/>
      <c r="G4536" s="76"/>
      <c r="H4536" s="76"/>
      <c r="I4536" s="76"/>
      <c r="J4536" s="76"/>
      <c r="K4536" s="76"/>
      <c r="L4536" s="76"/>
      <c r="M4536" s="76"/>
      <c r="N4536" s="76"/>
      <c r="O4536" s="76"/>
      <c r="P4536" s="76"/>
      <c r="Q4536" s="76"/>
      <c r="V4536" s="76"/>
      <c r="W4536" s="76"/>
    </row>
    <row r="4537" spans="1:23" x14ac:dyDescent="0.25">
      <c r="A4537" s="76"/>
      <c r="B4537" s="76"/>
      <c r="C4537" s="76"/>
      <c r="D4537" s="76"/>
      <c r="E4537" s="76"/>
      <c r="F4537" s="76"/>
      <c r="G4537" s="76"/>
      <c r="H4537" s="76"/>
      <c r="I4537" s="76"/>
      <c r="J4537" s="76"/>
      <c r="K4537" s="76"/>
      <c r="L4537" s="76"/>
      <c r="M4537" s="76"/>
      <c r="N4537" s="76"/>
      <c r="O4537" s="76"/>
      <c r="P4537" s="76"/>
      <c r="Q4537" s="76"/>
      <c r="V4537" s="76"/>
      <c r="W4537" s="76"/>
    </row>
    <row r="4538" spans="1:23" x14ac:dyDescent="0.25">
      <c r="A4538" s="76"/>
      <c r="B4538" s="76"/>
      <c r="C4538" s="76"/>
      <c r="D4538" s="76"/>
      <c r="E4538" s="76"/>
      <c r="F4538" s="76"/>
      <c r="G4538" s="76"/>
      <c r="H4538" s="76"/>
      <c r="I4538" s="76"/>
      <c r="J4538" s="76"/>
      <c r="K4538" s="76"/>
      <c r="L4538" s="76"/>
      <c r="M4538" s="76"/>
      <c r="N4538" s="76"/>
      <c r="O4538" s="76"/>
      <c r="P4538" s="76"/>
      <c r="Q4538" s="76"/>
      <c r="V4538" s="76"/>
      <c r="W4538" s="76"/>
    </row>
    <row r="4539" spans="1:23" x14ac:dyDescent="0.25">
      <c r="A4539" s="76"/>
      <c r="B4539" s="76"/>
      <c r="C4539" s="76"/>
      <c r="D4539" s="76"/>
      <c r="E4539" s="76"/>
      <c r="F4539" s="76"/>
      <c r="G4539" s="76"/>
      <c r="H4539" s="76"/>
      <c r="I4539" s="76"/>
      <c r="J4539" s="76"/>
      <c r="K4539" s="76"/>
      <c r="L4539" s="76"/>
      <c r="M4539" s="76"/>
      <c r="N4539" s="76"/>
      <c r="O4539" s="76"/>
      <c r="P4539" s="76"/>
      <c r="Q4539" s="76"/>
      <c r="V4539" s="76"/>
      <c r="W4539" s="76"/>
    </row>
    <row r="4540" spans="1:23" x14ac:dyDescent="0.25">
      <c r="A4540" s="76"/>
      <c r="B4540" s="76"/>
      <c r="C4540" s="76"/>
      <c r="D4540" s="76"/>
      <c r="E4540" s="76"/>
      <c r="F4540" s="76"/>
      <c r="G4540" s="76"/>
      <c r="H4540" s="76"/>
      <c r="I4540" s="76"/>
      <c r="J4540" s="76"/>
      <c r="K4540" s="76"/>
      <c r="L4540" s="76"/>
      <c r="M4540" s="76"/>
      <c r="N4540" s="76"/>
      <c r="O4540" s="76"/>
      <c r="P4540" s="76"/>
      <c r="Q4540" s="76"/>
      <c r="V4540" s="76"/>
      <c r="W4540" s="76"/>
    </row>
    <row r="4541" spans="1:23" x14ac:dyDescent="0.25">
      <c r="A4541" s="76"/>
      <c r="B4541" s="76"/>
      <c r="C4541" s="76"/>
      <c r="D4541" s="76"/>
      <c r="E4541" s="76"/>
      <c r="F4541" s="76"/>
      <c r="G4541" s="76"/>
      <c r="H4541" s="76"/>
      <c r="I4541" s="76"/>
      <c r="J4541" s="76"/>
      <c r="K4541" s="76"/>
      <c r="L4541" s="76"/>
      <c r="M4541" s="76"/>
      <c r="N4541" s="76"/>
      <c r="O4541" s="76"/>
      <c r="P4541" s="76"/>
      <c r="Q4541" s="76"/>
      <c r="V4541" s="76"/>
      <c r="W4541" s="76"/>
    </row>
    <row r="4542" spans="1:23" x14ac:dyDescent="0.25">
      <c r="A4542" s="76"/>
      <c r="B4542" s="76"/>
      <c r="C4542" s="76"/>
      <c r="D4542" s="76"/>
      <c r="E4542" s="76"/>
      <c r="F4542" s="76"/>
      <c r="G4542" s="76"/>
      <c r="H4542" s="76"/>
      <c r="I4542" s="76"/>
      <c r="J4542" s="76"/>
      <c r="K4542" s="76"/>
      <c r="L4542" s="76"/>
      <c r="M4542" s="76"/>
      <c r="N4542" s="76"/>
      <c r="O4542" s="76"/>
      <c r="P4542" s="76"/>
      <c r="Q4542" s="76"/>
      <c r="V4542" s="76"/>
      <c r="W4542" s="76"/>
    </row>
    <row r="4543" spans="1:23" x14ac:dyDescent="0.25">
      <c r="A4543" s="76"/>
      <c r="B4543" s="76"/>
      <c r="C4543" s="76"/>
      <c r="D4543" s="76"/>
      <c r="E4543" s="76"/>
      <c r="F4543" s="76"/>
      <c r="G4543" s="76"/>
      <c r="H4543" s="76"/>
      <c r="I4543" s="76"/>
      <c r="J4543" s="76"/>
      <c r="K4543" s="76"/>
      <c r="L4543" s="76"/>
      <c r="M4543" s="76"/>
      <c r="N4543" s="76"/>
      <c r="O4543" s="76"/>
      <c r="P4543" s="76"/>
      <c r="Q4543" s="76"/>
      <c r="V4543" s="76"/>
      <c r="W4543" s="76"/>
    </row>
    <row r="4544" spans="1:23" x14ac:dyDescent="0.25">
      <c r="A4544" s="76"/>
      <c r="B4544" s="76"/>
      <c r="C4544" s="76"/>
      <c r="D4544" s="76"/>
      <c r="E4544" s="76"/>
      <c r="F4544" s="76"/>
      <c r="G4544" s="76"/>
      <c r="H4544" s="76"/>
      <c r="I4544" s="76"/>
      <c r="J4544" s="76"/>
      <c r="K4544" s="76"/>
      <c r="L4544" s="76"/>
      <c r="M4544" s="76"/>
      <c r="N4544" s="76"/>
      <c r="O4544" s="76"/>
      <c r="P4544" s="76"/>
      <c r="Q4544" s="76"/>
      <c r="V4544" s="76"/>
      <c r="W4544" s="76"/>
    </row>
    <row r="4545" spans="1:23" x14ac:dyDescent="0.25">
      <c r="A4545" s="76"/>
      <c r="B4545" s="76"/>
      <c r="C4545" s="76"/>
      <c r="D4545" s="76"/>
      <c r="E4545" s="76"/>
      <c r="F4545" s="76"/>
      <c r="G4545" s="76"/>
      <c r="H4545" s="76"/>
      <c r="I4545" s="76"/>
      <c r="J4545" s="76"/>
      <c r="K4545" s="76"/>
      <c r="L4545" s="76"/>
      <c r="M4545" s="76"/>
      <c r="N4545" s="76"/>
      <c r="O4545" s="76"/>
      <c r="P4545" s="76"/>
      <c r="Q4545" s="76"/>
      <c r="V4545" s="76"/>
      <c r="W4545" s="76"/>
    </row>
    <row r="4546" spans="1:23" x14ac:dyDescent="0.25">
      <c r="A4546" s="76"/>
      <c r="B4546" s="76"/>
      <c r="C4546" s="76"/>
      <c r="D4546" s="76"/>
      <c r="E4546" s="76"/>
      <c r="F4546" s="76"/>
      <c r="G4546" s="76"/>
      <c r="H4546" s="76"/>
      <c r="I4546" s="76"/>
      <c r="J4546" s="76"/>
      <c r="K4546" s="76"/>
      <c r="L4546" s="76"/>
      <c r="M4546" s="76"/>
      <c r="N4546" s="76"/>
      <c r="O4546" s="76"/>
      <c r="P4546" s="76"/>
      <c r="Q4546" s="76"/>
      <c r="V4546" s="76"/>
      <c r="W4546" s="76"/>
    </row>
    <row r="4547" spans="1:23" x14ac:dyDescent="0.25">
      <c r="A4547" s="76"/>
      <c r="B4547" s="76"/>
      <c r="C4547" s="76"/>
      <c r="D4547" s="76"/>
      <c r="E4547" s="76"/>
      <c r="F4547" s="76"/>
      <c r="G4547" s="76"/>
      <c r="H4547" s="76"/>
      <c r="I4547" s="76"/>
      <c r="J4547" s="76"/>
      <c r="K4547" s="76"/>
      <c r="L4547" s="76"/>
      <c r="M4547" s="76"/>
      <c r="N4547" s="76"/>
      <c r="O4547" s="76"/>
      <c r="P4547" s="76"/>
      <c r="Q4547" s="76"/>
      <c r="V4547" s="76"/>
      <c r="W4547" s="76"/>
    </row>
    <row r="4548" spans="1:23" x14ac:dyDescent="0.25">
      <c r="A4548" s="76"/>
      <c r="B4548" s="76"/>
      <c r="C4548" s="76"/>
      <c r="D4548" s="76"/>
      <c r="E4548" s="76"/>
      <c r="F4548" s="76"/>
      <c r="G4548" s="76"/>
      <c r="H4548" s="76"/>
      <c r="I4548" s="76"/>
      <c r="J4548" s="76"/>
      <c r="K4548" s="76"/>
      <c r="L4548" s="76"/>
      <c r="M4548" s="76"/>
      <c r="N4548" s="76"/>
      <c r="O4548" s="76"/>
      <c r="P4548" s="76"/>
      <c r="Q4548" s="76"/>
      <c r="V4548" s="76"/>
      <c r="W4548" s="76"/>
    </row>
    <row r="4549" spans="1:23" x14ac:dyDescent="0.25">
      <c r="A4549" s="76"/>
      <c r="B4549" s="76"/>
      <c r="C4549" s="76"/>
      <c r="D4549" s="76"/>
      <c r="E4549" s="76"/>
      <c r="F4549" s="76"/>
      <c r="G4549" s="76"/>
      <c r="H4549" s="76"/>
      <c r="I4549" s="76"/>
      <c r="J4549" s="76"/>
      <c r="K4549" s="76"/>
      <c r="L4549" s="76"/>
      <c r="M4549" s="76"/>
      <c r="N4549" s="76"/>
      <c r="O4549" s="76"/>
      <c r="P4549" s="76"/>
      <c r="Q4549" s="76"/>
      <c r="V4549" s="76"/>
      <c r="W4549" s="76"/>
    </row>
    <row r="4550" spans="1:23" x14ac:dyDescent="0.25">
      <c r="A4550" s="76"/>
      <c r="B4550" s="76"/>
      <c r="C4550" s="76"/>
      <c r="D4550" s="76"/>
      <c r="E4550" s="76"/>
      <c r="F4550" s="76"/>
      <c r="G4550" s="76"/>
      <c r="H4550" s="76"/>
      <c r="I4550" s="76"/>
      <c r="J4550" s="76"/>
      <c r="K4550" s="76"/>
      <c r="L4550" s="76"/>
      <c r="M4550" s="76"/>
      <c r="N4550" s="76"/>
      <c r="O4550" s="76"/>
      <c r="P4550" s="76"/>
      <c r="Q4550" s="76"/>
      <c r="V4550" s="76"/>
      <c r="W4550" s="76"/>
    </row>
    <row r="4551" spans="1:23" x14ac:dyDescent="0.25">
      <c r="A4551" s="76"/>
      <c r="B4551" s="76"/>
      <c r="C4551" s="76"/>
      <c r="D4551" s="76"/>
      <c r="E4551" s="76"/>
      <c r="F4551" s="76"/>
      <c r="G4551" s="76"/>
      <c r="H4551" s="76"/>
      <c r="I4551" s="76"/>
      <c r="J4551" s="76"/>
      <c r="K4551" s="76"/>
      <c r="L4551" s="76"/>
      <c r="M4551" s="76"/>
      <c r="N4551" s="76"/>
      <c r="O4551" s="76"/>
      <c r="P4551" s="76"/>
      <c r="Q4551" s="76"/>
      <c r="V4551" s="76"/>
      <c r="W4551" s="76"/>
    </row>
    <row r="4552" spans="1:23" x14ac:dyDescent="0.25">
      <c r="A4552" s="76"/>
      <c r="B4552" s="76"/>
      <c r="C4552" s="76"/>
      <c r="D4552" s="76"/>
      <c r="E4552" s="76"/>
      <c r="F4552" s="76"/>
      <c r="G4552" s="76"/>
      <c r="H4552" s="76"/>
      <c r="I4552" s="76"/>
      <c r="J4552" s="76"/>
      <c r="K4552" s="76"/>
      <c r="L4552" s="76"/>
      <c r="M4552" s="76"/>
      <c r="N4552" s="76"/>
      <c r="O4552" s="76"/>
      <c r="P4552" s="76"/>
      <c r="Q4552" s="76"/>
      <c r="V4552" s="76"/>
      <c r="W4552" s="76"/>
    </row>
    <row r="4553" spans="1:23" x14ac:dyDescent="0.25">
      <c r="A4553" s="76"/>
      <c r="B4553" s="76"/>
      <c r="C4553" s="76"/>
      <c r="D4553" s="76"/>
      <c r="E4553" s="76"/>
      <c r="F4553" s="76"/>
      <c r="G4553" s="76"/>
      <c r="H4553" s="76"/>
      <c r="I4553" s="76"/>
      <c r="J4553" s="76"/>
      <c r="K4553" s="76"/>
      <c r="L4553" s="76"/>
      <c r="M4553" s="76"/>
      <c r="N4553" s="76"/>
      <c r="O4553" s="76"/>
      <c r="P4553" s="76"/>
      <c r="Q4553" s="76"/>
      <c r="V4553" s="76"/>
      <c r="W4553" s="76"/>
    </row>
    <row r="4554" spans="1:23" x14ac:dyDescent="0.25">
      <c r="A4554" s="76"/>
      <c r="B4554" s="76"/>
      <c r="C4554" s="76"/>
      <c r="D4554" s="76"/>
      <c r="E4554" s="76"/>
      <c r="F4554" s="76"/>
      <c r="G4554" s="76"/>
      <c r="H4554" s="76"/>
      <c r="I4554" s="76"/>
      <c r="J4554" s="76"/>
      <c r="K4554" s="76"/>
      <c r="L4554" s="76"/>
      <c r="M4554" s="76"/>
      <c r="N4554" s="76"/>
      <c r="O4554" s="76"/>
      <c r="P4554" s="76"/>
      <c r="Q4554" s="76"/>
      <c r="V4554" s="76"/>
      <c r="W4554" s="76"/>
    </row>
    <row r="4555" spans="1:23" x14ac:dyDescent="0.25">
      <c r="A4555" s="76"/>
      <c r="B4555" s="76"/>
      <c r="C4555" s="76"/>
      <c r="D4555" s="76"/>
      <c r="E4555" s="76"/>
      <c r="F4555" s="76"/>
      <c r="G4555" s="76"/>
      <c r="H4555" s="76"/>
      <c r="I4555" s="76"/>
      <c r="J4555" s="76"/>
      <c r="K4555" s="76"/>
      <c r="L4555" s="76"/>
      <c r="M4555" s="76"/>
      <c r="N4555" s="76"/>
      <c r="O4555" s="76"/>
      <c r="P4555" s="76"/>
      <c r="Q4555" s="76"/>
      <c r="V4555" s="76"/>
      <c r="W4555" s="76"/>
    </row>
    <row r="4556" spans="1:23" x14ac:dyDescent="0.25">
      <c r="A4556" s="76"/>
      <c r="B4556" s="76"/>
      <c r="C4556" s="76"/>
      <c r="D4556" s="76"/>
      <c r="E4556" s="76"/>
      <c r="F4556" s="76"/>
      <c r="G4556" s="76"/>
      <c r="H4556" s="76"/>
      <c r="I4556" s="76"/>
      <c r="J4556" s="76"/>
      <c r="K4556" s="76"/>
      <c r="L4556" s="76"/>
      <c r="M4556" s="76"/>
      <c r="N4556" s="76"/>
      <c r="O4556" s="76"/>
      <c r="P4556" s="76"/>
      <c r="Q4556" s="76"/>
      <c r="V4556" s="76"/>
      <c r="W4556" s="76"/>
    </row>
    <row r="4557" spans="1:23" x14ac:dyDescent="0.25">
      <c r="A4557" s="76"/>
      <c r="B4557" s="76"/>
      <c r="C4557" s="76"/>
      <c r="D4557" s="76"/>
      <c r="E4557" s="76"/>
      <c r="F4557" s="76"/>
      <c r="G4557" s="76"/>
      <c r="H4557" s="76"/>
      <c r="I4557" s="76"/>
      <c r="J4557" s="76"/>
      <c r="K4557" s="76"/>
      <c r="L4557" s="76"/>
      <c r="M4557" s="76"/>
      <c r="N4557" s="76"/>
      <c r="O4557" s="76"/>
      <c r="P4557" s="76"/>
      <c r="Q4557" s="76"/>
      <c r="V4557" s="76"/>
      <c r="W4557" s="76"/>
    </row>
    <row r="4558" spans="1:23" x14ac:dyDescent="0.25">
      <c r="A4558" s="76"/>
      <c r="B4558" s="76"/>
      <c r="C4558" s="76"/>
      <c r="D4558" s="76"/>
      <c r="E4558" s="76"/>
      <c r="F4558" s="76"/>
      <c r="G4558" s="76"/>
      <c r="H4558" s="76"/>
      <c r="I4558" s="76"/>
      <c r="J4558" s="76"/>
      <c r="K4558" s="76"/>
      <c r="L4558" s="76"/>
      <c r="M4558" s="76"/>
      <c r="N4558" s="76"/>
      <c r="O4558" s="76"/>
      <c r="P4558" s="76"/>
      <c r="Q4558" s="76"/>
      <c r="V4558" s="76"/>
      <c r="W4558" s="76"/>
    </row>
    <row r="4559" spans="1:23" x14ac:dyDescent="0.25">
      <c r="A4559" s="76"/>
      <c r="B4559" s="76"/>
      <c r="C4559" s="76"/>
      <c r="D4559" s="76"/>
      <c r="E4559" s="76"/>
      <c r="F4559" s="76"/>
      <c r="G4559" s="76"/>
      <c r="H4559" s="76"/>
      <c r="I4559" s="76"/>
      <c r="J4559" s="76"/>
      <c r="K4559" s="76"/>
      <c r="L4559" s="76"/>
      <c r="M4559" s="76"/>
      <c r="N4559" s="76"/>
      <c r="O4559" s="76"/>
      <c r="P4559" s="76"/>
      <c r="Q4559" s="76"/>
      <c r="V4559" s="76"/>
      <c r="W4559" s="76"/>
    </row>
    <row r="4560" spans="1:23" x14ac:dyDescent="0.25">
      <c r="A4560" s="76"/>
      <c r="B4560" s="76"/>
      <c r="C4560" s="76"/>
      <c r="D4560" s="76"/>
      <c r="E4560" s="76"/>
      <c r="F4560" s="76"/>
      <c r="G4560" s="76"/>
      <c r="H4560" s="76"/>
      <c r="I4560" s="76"/>
      <c r="J4560" s="76"/>
      <c r="K4560" s="76"/>
      <c r="L4560" s="76"/>
      <c r="M4560" s="76"/>
      <c r="N4560" s="76"/>
      <c r="O4560" s="76"/>
      <c r="P4560" s="76"/>
      <c r="Q4560" s="76"/>
      <c r="V4560" s="76"/>
      <c r="W4560" s="76"/>
    </row>
    <row r="4561" spans="1:23" x14ac:dyDescent="0.25">
      <c r="A4561" s="76"/>
      <c r="B4561" s="76"/>
      <c r="C4561" s="76"/>
      <c r="D4561" s="76"/>
      <c r="E4561" s="76"/>
      <c r="F4561" s="76"/>
      <c r="G4561" s="76"/>
      <c r="H4561" s="76"/>
      <c r="I4561" s="76"/>
      <c r="J4561" s="76"/>
      <c r="K4561" s="76"/>
      <c r="L4561" s="76"/>
      <c r="M4561" s="76"/>
      <c r="N4561" s="76"/>
      <c r="O4561" s="76"/>
      <c r="P4561" s="76"/>
      <c r="Q4561" s="76"/>
      <c r="V4561" s="76"/>
      <c r="W4561" s="76"/>
    </row>
    <row r="4562" spans="1:23" x14ac:dyDescent="0.25">
      <c r="A4562" s="76"/>
      <c r="B4562" s="76"/>
      <c r="C4562" s="76"/>
      <c r="D4562" s="76"/>
      <c r="E4562" s="76"/>
      <c r="F4562" s="76"/>
      <c r="G4562" s="76"/>
      <c r="H4562" s="76"/>
      <c r="I4562" s="76"/>
      <c r="J4562" s="76"/>
      <c r="K4562" s="76"/>
      <c r="L4562" s="76"/>
      <c r="M4562" s="76"/>
      <c r="N4562" s="76"/>
      <c r="O4562" s="76"/>
      <c r="P4562" s="76"/>
      <c r="Q4562" s="76"/>
      <c r="V4562" s="76"/>
      <c r="W4562" s="76"/>
    </row>
    <row r="4563" spans="1:23" x14ac:dyDescent="0.25">
      <c r="A4563" s="76"/>
      <c r="B4563" s="76"/>
      <c r="C4563" s="76"/>
      <c r="D4563" s="76"/>
      <c r="E4563" s="76"/>
      <c r="F4563" s="76"/>
      <c r="G4563" s="76"/>
      <c r="H4563" s="76"/>
      <c r="I4563" s="76"/>
      <c r="J4563" s="76"/>
      <c r="K4563" s="76"/>
      <c r="L4563" s="76"/>
      <c r="M4563" s="76"/>
      <c r="N4563" s="76"/>
      <c r="O4563" s="76"/>
      <c r="P4563" s="76"/>
      <c r="Q4563" s="76"/>
      <c r="V4563" s="76"/>
      <c r="W4563" s="76"/>
    </row>
    <row r="4564" spans="1:23" x14ac:dyDescent="0.25">
      <c r="A4564" s="76"/>
      <c r="B4564" s="76"/>
      <c r="C4564" s="76"/>
      <c r="D4564" s="76"/>
      <c r="E4564" s="76"/>
      <c r="F4564" s="76"/>
      <c r="G4564" s="76"/>
      <c r="H4564" s="76"/>
      <c r="I4564" s="76"/>
      <c r="J4564" s="76"/>
      <c r="K4564" s="76"/>
      <c r="L4564" s="76"/>
      <c r="M4564" s="76"/>
      <c r="N4564" s="76"/>
      <c r="O4564" s="76"/>
      <c r="P4564" s="76"/>
      <c r="Q4564" s="76"/>
      <c r="V4564" s="76"/>
      <c r="W4564" s="76"/>
    </row>
    <row r="4565" spans="1:23" x14ac:dyDescent="0.25">
      <c r="A4565" s="76"/>
      <c r="B4565" s="76"/>
      <c r="C4565" s="76"/>
      <c r="D4565" s="76"/>
      <c r="E4565" s="76"/>
      <c r="F4565" s="76"/>
      <c r="G4565" s="76"/>
      <c r="H4565" s="76"/>
      <c r="I4565" s="76"/>
      <c r="J4565" s="76"/>
      <c r="K4565" s="76"/>
      <c r="L4565" s="76"/>
      <c r="M4565" s="76"/>
      <c r="N4565" s="76"/>
      <c r="O4565" s="76"/>
      <c r="P4565" s="76"/>
      <c r="Q4565" s="76"/>
      <c r="V4565" s="76"/>
      <c r="W4565" s="76"/>
    </row>
    <row r="4566" spans="1:23" x14ac:dyDescent="0.25">
      <c r="A4566" s="76"/>
      <c r="B4566" s="76"/>
      <c r="C4566" s="76"/>
      <c r="D4566" s="76"/>
      <c r="E4566" s="76"/>
      <c r="F4566" s="76"/>
      <c r="G4566" s="76"/>
      <c r="H4566" s="76"/>
      <c r="I4566" s="76"/>
      <c r="J4566" s="76"/>
      <c r="K4566" s="76"/>
      <c r="L4566" s="76"/>
      <c r="M4566" s="76"/>
      <c r="N4566" s="76"/>
      <c r="O4566" s="76"/>
      <c r="P4566" s="76"/>
      <c r="Q4566" s="76"/>
      <c r="V4566" s="76"/>
      <c r="W4566" s="76"/>
    </row>
    <row r="4567" spans="1:23" x14ac:dyDescent="0.25">
      <c r="A4567" s="76"/>
      <c r="B4567" s="76"/>
      <c r="C4567" s="76"/>
      <c r="D4567" s="76"/>
      <c r="E4567" s="76"/>
      <c r="F4567" s="76"/>
      <c r="G4567" s="76"/>
      <c r="H4567" s="76"/>
      <c r="I4567" s="76"/>
      <c r="J4567" s="76"/>
      <c r="K4567" s="76"/>
      <c r="L4567" s="76"/>
      <c r="M4567" s="76"/>
      <c r="N4567" s="76"/>
      <c r="O4567" s="76"/>
      <c r="P4567" s="76"/>
      <c r="Q4567" s="76"/>
      <c r="V4567" s="76"/>
      <c r="W4567" s="76"/>
    </row>
    <row r="4568" spans="1:23" x14ac:dyDescent="0.25">
      <c r="A4568" s="76"/>
      <c r="B4568" s="76"/>
      <c r="C4568" s="76"/>
      <c r="D4568" s="76"/>
      <c r="E4568" s="76"/>
      <c r="F4568" s="76"/>
      <c r="G4568" s="76"/>
      <c r="H4568" s="76"/>
      <c r="I4568" s="76"/>
      <c r="J4568" s="76"/>
      <c r="K4568" s="76"/>
      <c r="L4568" s="76"/>
      <c r="M4568" s="76"/>
      <c r="N4568" s="76"/>
      <c r="O4568" s="76"/>
      <c r="P4568" s="76"/>
      <c r="Q4568" s="76"/>
      <c r="V4568" s="76"/>
      <c r="W4568" s="76"/>
    </row>
    <row r="4569" spans="1:23" x14ac:dyDescent="0.25">
      <c r="A4569" s="76"/>
      <c r="B4569" s="76"/>
      <c r="C4569" s="76"/>
      <c r="D4569" s="76"/>
      <c r="E4569" s="76"/>
      <c r="F4569" s="76"/>
      <c r="G4569" s="76"/>
      <c r="H4569" s="76"/>
      <c r="I4569" s="76"/>
      <c r="J4569" s="76"/>
      <c r="K4569" s="76"/>
      <c r="L4569" s="76"/>
      <c r="M4569" s="76"/>
      <c r="N4569" s="76"/>
      <c r="O4569" s="76"/>
      <c r="P4569" s="76"/>
      <c r="Q4569" s="76"/>
      <c r="V4569" s="76"/>
      <c r="W4569" s="76"/>
    </row>
    <row r="4570" spans="1:23" x14ac:dyDescent="0.25">
      <c r="A4570" s="76"/>
      <c r="B4570" s="76"/>
      <c r="C4570" s="76"/>
      <c r="D4570" s="76"/>
      <c r="E4570" s="76"/>
      <c r="F4570" s="76"/>
      <c r="G4570" s="76"/>
      <c r="H4570" s="76"/>
      <c r="I4570" s="76"/>
      <c r="J4570" s="76"/>
      <c r="K4570" s="76"/>
      <c r="L4570" s="76"/>
      <c r="M4570" s="76"/>
      <c r="N4570" s="76"/>
      <c r="O4570" s="76"/>
      <c r="P4570" s="76"/>
      <c r="Q4570" s="76"/>
      <c r="V4570" s="76"/>
      <c r="W4570" s="76"/>
    </row>
    <row r="4571" spans="1:23" x14ac:dyDescent="0.25">
      <c r="A4571" s="76"/>
      <c r="B4571" s="76"/>
      <c r="C4571" s="76"/>
      <c r="D4571" s="76"/>
      <c r="E4571" s="76"/>
      <c r="F4571" s="76"/>
      <c r="G4571" s="76"/>
      <c r="H4571" s="76"/>
      <c r="I4571" s="76"/>
      <c r="J4571" s="76"/>
      <c r="K4571" s="76"/>
      <c r="L4571" s="76"/>
      <c r="M4571" s="76"/>
      <c r="N4571" s="76"/>
      <c r="O4571" s="76"/>
      <c r="P4571" s="76"/>
      <c r="Q4571" s="76"/>
      <c r="V4571" s="76"/>
      <c r="W4571" s="76"/>
    </row>
    <row r="4572" spans="1:23" x14ac:dyDescent="0.25">
      <c r="A4572" s="76"/>
      <c r="B4572" s="76"/>
      <c r="C4572" s="76"/>
      <c r="D4572" s="76"/>
      <c r="E4572" s="76"/>
      <c r="F4572" s="76"/>
      <c r="G4572" s="76"/>
      <c r="H4572" s="76"/>
      <c r="I4572" s="76"/>
      <c r="J4572" s="76"/>
      <c r="K4572" s="76"/>
      <c r="L4572" s="76"/>
      <c r="M4572" s="76"/>
      <c r="N4572" s="76"/>
      <c r="O4572" s="76"/>
      <c r="P4572" s="76"/>
      <c r="Q4572" s="76"/>
      <c r="V4572" s="76"/>
      <c r="W4572" s="76"/>
    </row>
    <row r="4573" spans="1:23" x14ac:dyDescent="0.25">
      <c r="A4573" s="76"/>
      <c r="B4573" s="76"/>
      <c r="C4573" s="76"/>
      <c r="D4573" s="76"/>
      <c r="E4573" s="76"/>
      <c r="F4573" s="76"/>
      <c r="G4573" s="76"/>
      <c r="H4573" s="76"/>
      <c r="I4573" s="76"/>
      <c r="J4573" s="76"/>
      <c r="K4573" s="76"/>
      <c r="L4573" s="76"/>
      <c r="M4573" s="76"/>
      <c r="N4573" s="76"/>
      <c r="O4573" s="76"/>
      <c r="P4573" s="76"/>
      <c r="Q4573" s="76"/>
      <c r="V4573" s="76"/>
      <c r="W4573" s="76"/>
    </row>
    <row r="4574" spans="1:23" x14ac:dyDescent="0.25">
      <c r="A4574" s="76"/>
      <c r="B4574" s="76"/>
      <c r="C4574" s="76"/>
      <c r="D4574" s="76"/>
      <c r="E4574" s="76"/>
      <c r="F4574" s="76"/>
      <c r="G4574" s="76"/>
      <c r="H4574" s="76"/>
      <c r="I4574" s="76"/>
      <c r="J4574" s="76"/>
      <c r="K4574" s="76"/>
      <c r="L4574" s="76"/>
      <c r="M4574" s="76"/>
      <c r="N4574" s="76"/>
      <c r="O4574" s="76"/>
      <c r="P4574" s="76"/>
      <c r="Q4574" s="76"/>
      <c r="V4574" s="76"/>
      <c r="W4574" s="76"/>
    </row>
    <row r="4575" spans="1:23" x14ac:dyDescent="0.25">
      <c r="A4575" s="76"/>
      <c r="B4575" s="76"/>
      <c r="C4575" s="76"/>
      <c r="D4575" s="76"/>
      <c r="E4575" s="76"/>
      <c r="F4575" s="76"/>
      <c r="G4575" s="76"/>
      <c r="H4575" s="76"/>
      <c r="I4575" s="76"/>
      <c r="J4575" s="76"/>
      <c r="K4575" s="76"/>
      <c r="L4575" s="76"/>
      <c r="M4575" s="76"/>
      <c r="N4575" s="76"/>
      <c r="O4575" s="76"/>
      <c r="P4575" s="76"/>
      <c r="Q4575" s="76"/>
      <c r="V4575" s="76"/>
      <c r="W4575" s="76"/>
    </row>
    <row r="4576" spans="1:23" x14ac:dyDescent="0.25">
      <c r="A4576" s="76"/>
      <c r="B4576" s="76"/>
      <c r="C4576" s="76"/>
      <c r="D4576" s="76"/>
      <c r="E4576" s="76"/>
      <c r="F4576" s="76"/>
      <c r="G4576" s="76"/>
      <c r="H4576" s="76"/>
      <c r="I4576" s="76"/>
      <c r="J4576" s="76"/>
      <c r="K4576" s="76"/>
      <c r="L4576" s="76"/>
      <c r="M4576" s="76"/>
      <c r="N4576" s="76"/>
      <c r="O4576" s="76"/>
      <c r="P4576" s="76"/>
      <c r="Q4576" s="76"/>
      <c r="V4576" s="76"/>
      <c r="W4576" s="76"/>
    </row>
    <row r="4577" spans="1:23" x14ac:dyDescent="0.25">
      <c r="A4577" s="76"/>
      <c r="B4577" s="76"/>
      <c r="C4577" s="76"/>
      <c r="D4577" s="76"/>
      <c r="E4577" s="76"/>
      <c r="F4577" s="76"/>
      <c r="G4577" s="76"/>
      <c r="H4577" s="76"/>
      <c r="I4577" s="76"/>
      <c r="J4577" s="76"/>
      <c r="K4577" s="76"/>
      <c r="L4577" s="76"/>
      <c r="M4577" s="76"/>
      <c r="N4577" s="76"/>
      <c r="O4577" s="76"/>
      <c r="P4577" s="76"/>
      <c r="Q4577" s="76"/>
      <c r="V4577" s="76"/>
      <c r="W4577" s="76"/>
    </row>
    <row r="4578" spans="1:23" x14ac:dyDescent="0.25">
      <c r="A4578" s="76"/>
      <c r="B4578" s="76"/>
      <c r="C4578" s="76"/>
      <c r="D4578" s="76"/>
      <c r="E4578" s="76"/>
      <c r="F4578" s="76"/>
      <c r="G4578" s="76"/>
      <c r="H4578" s="76"/>
      <c r="I4578" s="76"/>
      <c r="J4578" s="76"/>
      <c r="K4578" s="76"/>
      <c r="L4578" s="76"/>
      <c r="M4578" s="76"/>
      <c r="N4578" s="76"/>
      <c r="O4578" s="76"/>
      <c r="P4578" s="76"/>
      <c r="Q4578" s="76"/>
      <c r="V4578" s="76"/>
      <c r="W4578" s="76"/>
    </row>
    <row r="4579" spans="1:23" x14ac:dyDescent="0.25">
      <c r="A4579" s="76"/>
      <c r="B4579" s="76"/>
      <c r="C4579" s="76"/>
      <c r="D4579" s="76"/>
      <c r="E4579" s="76"/>
      <c r="F4579" s="76"/>
      <c r="G4579" s="76"/>
      <c r="H4579" s="76"/>
      <c r="I4579" s="76"/>
      <c r="J4579" s="76"/>
      <c r="K4579" s="76"/>
      <c r="L4579" s="76"/>
      <c r="M4579" s="76"/>
      <c r="N4579" s="76"/>
      <c r="O4579" s="76"/>
      <c r="P4579" s="76"/>
      <c r="Q4579" s="76"/>
      <c r="V4579" s="76"/>
      <c r="W4579" s="76"/>
    </row>
    <row r="4580" spans="1:23" x14ac:dyDescent="0.25">
      <c r="A4580" s="76"/>
      <c r="B4580" s="76"/>
      <c r="C4580" s="76"/>
      <c r="D4580" s="76"/>
      <c r="E4580" s="76"/>
      <c r="F4580" s="76"/>
      <c r="G4580" s="76"/>
      <c r="H4580" s="76"/>
      <c r="I4580" s="76"/>
      <c r="J4580" s="76"/>
      <c r="K4580" s="76"/>
      <c r="L4580" s="76"/>
      <c r="M4580" s="76"/>
      <c r="N4580" s="76"/>
      <c r="O4580" s="76"/>
      <c r="P4580" s="76"/>
      <c r="Q4580" s="76"/>
      <c r="V4580" s="76"/>
      <c r="W4580" s="76"/>
    </row>
    <row r="4581" spans="1:23" x14ac:dyDescent="0.25">
      <c r="A4581" s="76"/>
      <c r="B4581" s="76"/>
      <c r="C4581" s="76"/>
      <c r="D4581" s="76"/>
      <c r="E4581" s="76"/>
      <c r="F4581" s="76"/>
      <c r="G4581" s="76"/>
      <c r="H4581" s="76"/>
      <c r="I4581" s="76"/>
      <c r="J4581" s="76"/>
      <c r="K4581" s="76"/>
      <c r="L4581" s="76"/>
      <c r="M4581" s="76"/>
      <c r="N4581" s="76"/>
      <c r="O4581" s="76"/>
      <c r="P4581" s="76"/>
      <c r="Q4581" s="76"/>
      <c r="V4581" s="76"/>
      <c r="W4581" s="76"/>
    </row>
    <row r="4582" spans="1:23" x14ac:dyDescent="0.25">
      <c r="A4582" s="76"/>
      <c r="B4582" s="76"/>
      <c r="C4582" s="76"/>
      <c r="D4582" s="76"/>
      <c r="E4582" s="76"/>
      <c r="F4582" s="76"/>
      <c r="G4582" s="76"/>
      <c r="H4582" s="76"/>
      <c r="I4582" s="76"/>
      <c r="J4582" s="76"/>
      <c r="K4582" s="76"/>
      <c r="L4582" s="76"/>
      <c r="M4582" s="76"/>
      <c r="N4582" s="76"/>
      <c r="O4582" s="76"/>
      <c r="P4582" s="76"/>
      <c r="Q4582" s="76"/>
      <c r="V4582" s="76"/>
      <c r="W4582" s="76"/>
    </row>
    <row r="4583" spans="1:23" x14ac:dyDescent="0.25">
      <c r="A4583" s="76"/>
      <c r="B4583" s="76"/>
      <c r="C4583" s="76"/>
      <c r="D4583" s="76"/>
      <c r="E4583" s="76"/>
      <c r="F4583" s="76"/>
      <c r="G4583" s="76"/>
      <c r="H4583" s="76"/>
      <c r="I4583" s="76"/>
      <c r="J4583" s="76"/>
      <c r="K4583" s="76"/>
      <c r="L4583" s="76"/>
      <c r="M4583" s="76"/>
      <c r="N4583" s="76"/>
      <c r="O4583" s="76"/>
      <c r="P4583" s="76"/>
      <c r="Q4583" s="76"/>
      <c r="V4583" s="76"/>
      <c r="W4583" s="76"/>
    </row>
    <row r="4584" spans="1:23" x14ac:dyDescent="0.25">
      <c r="A4584" s="76"/>
      <c r="B4584" s="76"/>
      <c r="C4584" s="76"/>
      <c r="D4584" s="76"/>
      <c r="E4584" s="76"/>
      <c r="F4584" s="76"/>
      <c r="G4584" s="76"/>
      <c r="H4584" s="76"/>
      <c r="I4584" s="76"/>
      <c r="J4584" s="76"/>
      <c r="K4584" s="76"/>
      <c r="L4584" s="76"/>
      <c r="M4584" s="76"/>
      <c r="N4584" s="76"/>
      <c r="O4584" s="76"/>
      <c r="P4584" s="76"/>
      <c r="Q4584" s="76"/>
      <c r="V4584" s="76"/>
      <c r="W4584" s="76"/>
    </row>
    <row r="4585" spans="1:23" x14ac:dyDescent="0.25">
      <c r="A4585" s="76"/>
      <c r="B4585" s="76"/>
      <c r="C4585" s="76"/>
      <c r="D4585" s="76"/>
      <c r="E4585" s="76"/>
      <c r="F4585" s="76"/>
      <c r="G4585" s="76"/>
      <c r="H4585" s="76"/>
      <c r="I4585" s="76"/>
      <c r="J4585" s="76"/>
      <c r="K4585" s="76"/>
      <c r="L4585" s="76"/>
      <c r="M4585" s="76"/>
      <c r="N4585" s="76"/>
      <c r="O4585" s="76"/>
      <c r="P4585" s="76"/>
      <c r="Q4585" s="76"/>
      <c r="V4585" s="76"/>
      <c r="W4585" s="76"/>
    </row>
    <row r="4586" spans="1:23" x14ac:dyDescent="0.25">
      <c r="A4586" s="76"/>
      <c r="B4586" s="76"/>
      <c r="C4586" s="76"/>
      <c r="D4586" s="76"/>
      <c r="E4586" s="76"/>
      <c r="F4586" s="76"/>
      <c r="G4586" s="76"/>
      <c r="H4586" s="76"/>
      <c r="I4586" s="76"/>
      <c r="J4586" s="76"/>
      <c r="K4586" s="76"/>
      <c r="L4586" s="76"/>
      <c r="M4586" s="76"/>
      <c r="N4586" s="76"/>
      <c r="O4586" s="76"/>
      <c r="P4586" s="76"/>
      <c r="Q4586" s="76"/>
      <c r="V4586" s="76"/>
      <c r="W4586" s="76"/>
    </row>
    <row r="4587" spans="1:23" x14ac:dyDescent="0.25">
      <c r="A4587" s="76"/>
      <c r="B4587" s="76"/>
      <c r="C4587" s="76"/>
      <c r="D4587" s="76"/>
      <c r="E4587" s="76"/>
      <c r="F4587" s="76"/>
      <c r="G4587" s="76"/>
      <c r="H4587" s="76"/>
      <c r="I4587" s="76"/>
      <c r="J4587" s="76"/>
      <c r="K4587" s="76"/>
      <c r="L4587" s="76"/>
      <c r="M4587" s="76"/>
      <c r="N4587" s="76"/>
      <c r="O4587" s="76"/>
      <c r="P4587" s="76"/>
      <c r="Q4587" s="76"/>
      <c r="V4587" s="76"/>
      <c r="W4587" s="76"/>
    </row>
    <row r="4588" spans="1:23" x14ac:dyDescent="0.25">
      <c r="A4588" s="76"/>
      <c r="B4588" s="76"/>
      <c r="C4588" s="76"/>
      <c r="D4588" s="76"/>
      <c r="E4588" s="76"/>
      <c r="F4588" s="76"/>
      <c r="G4588" s="76"/>
      <c r="H4588" s="76"/>
      <c r="I4588" s="76"/>
      <c r="J4588" s="76"/>
      <c r="K4588" s="76"/>
      <c r="L4588" s="76"/>
      <c r="M4588" s="76"/>
      <c r="N4588" s="76"/>
      <c r="O4588" s="76"/>
      <c r="P4588" s="76"/>
      <c r="Q4588" s="76"/>
      <c r="V4588" s="76"/>
      <c r="W4588" s="76"/>
    </row>
    <row r="4589" spans="1:23" x14ac:dyDescent="0.25">
      <c r="A4589" s="76"/>
      <c r="B4589" s="76"/>
      <c r="C4589" s="76"/>
      <c r="D4589" s="76"/>
      <c r="E4589" s="76"/>
      <c r="F4589" s="76"/>
      <c r="G4589" s="76"/>
      <c r="H4589" s="76"/>
      <c r="I4589" s="76"/>
      <c r="J4589" s="76"/>
      <c r="K4589" s="76"/>
      <c r="L4589" s="76"/>
      <c r="M4589" s="76"/>
      <c r="N4589" s="76"/>
      <c r="O4589" s="76"/>
      <c r="P4589" s="76"/>
      <c r="Q4589" s="76"/>
      <c r="V4589" s="76"/>
      <c r="W4589" s="76"/>
    </row>
    <row r="4590" spans="1:23" x14ac:dyDescent="0.25">
      <c r="A4590" s="76"/>
      <c r="B4590" s="76"/>
      <c r="C4590" s="76"/>
      <c r="D4590" s="76"/>
      <c r="E4590" s="76"/>
      <c r="F4590" s="76"/>
      <c r="G4590" s="76"/>
      <c r="H4590" s="76"/>
      <c r="I4590" s="76"/>
      <c r="J4590" s="76"/>
      <c r="K4590" s="76"/>
      <c r="L4590" s="76"/>
      <c r="M4590" s="76"/>
      <c r="N4590" s="76"/>
      <c r="O4590" s="76"/>
      <c r="P4590" s="76"/>
      <c r="Q4590" s="76"/>
      <c r="V4590" s="76"/>
      <c r="W4590" s="76"/>
    </row>
    <row r="4591" spans="1:23" x14ac:dyDescent="0.25">
      <c r="A4591" s="76"/>
      <c r="B4591" s="76"/>
      <c r="C4591" s="76"/>
      <c r="D4591" s="76"/>
      <c r="E4591" s="76"/>
      <c r="F4591" s="76"/>
      <c r="G4591" s="76"/>
      <c r="H4591" s="76"/>
      <c r="I4591" s="76"/>
      <c r="J4591" s="76"/>
      <c r="K4591" s="76"/>
      <c r="L4591" s="76"/>
      <c r="M4591" s="76"/>
      <c r="N4591" s="76"/>
      <c r="O4591" s="76"/>
      <c r="P4591" s="76"/>
      <c r="Q4591" s="76"/>
      <c r="V4591" s="76"/>
      <c r="W4591" s="76"/>
    </row>
    <row r="4592" spans="1:23" x14ac:dyDescent="0.25">
      <c r="A4592" s="76"/>
      <c r="B4592" s="76"/>
      <c r="C4592" s="76"/>
      <c r="D4592" s="76"/>
      <c r="E4592" s="76"/>
      <c r="F4592" s="76"/>
      <c r="G4592" s="76"/>
      <c r="H4592" s="76"/>
      <c r="I4592" s="76"/>
      <c r="J4592" s="76"/>
      <c r="K4592" s="76"/>
      <c r="L4592" s="76"/>
      <c r="M4592" s="76"/>
      <c r="N4592" s="76"/>
      <c r="O4592" s="76"/>
      <c r="P4592" s="76"/>
      <c r="Q4592" s="76"/>
      <c r="V4592" s="76"/>
      <c r="W4592" s="76"/>
    </row>
  </sheetData>
  <sheetProtection algorithmName="SHA-512" hashValue="Ers6+x+UxaF1ADEmf/D3XUxKPk7zg9dLOggtN7Dv7UvTh9YmvIKD8bF2exAoAu0/q/96E8LV0wGKefhbDVNLcw==" saltValue="sbxqQhYbEWFf0N9NKcsjKQ==" spinCount="100000" sheet="1" formatCells="0" formatColumns="0" formatRows="0" autoFilter="0" pivotTables="0"/>
  <customSheetViews>
    <customSheetView guid="{88C7CD93-4C5C-45F9-8E10-23D17A25DE06}" showAutoFilter="1" topLeftCell="C1">
      <pane ySplit="3" topLeftCell="A4" activePane="bottomLeft" state="frozen"/>
      <selection pane="bottomLeft" activeCell="Q5" sqref="Q5"/>
      <pageMargins left="0.7" right="0.7" top="0.75" bottom="0.75" header="0.3" footer="0.3"/>
      <pageSetup paperSize="9" orientation="portrait" r:id="rId1"/>
      <autoFilter ref="A3:AH2003"/>
    </customSheetView>
  </customSheetViews>
  <mergeCells count="2">
    <mergeCell ref="Y3:Y4"/>
    <mergeCell ref="Z3:Z4"/>
  </mergeCells>
  <conditionalFormatting sqref="A6:A58">
    <cfRule type="duplicateValues" dxfId="1" priority="1"/>
  </conditionalFormatting>
  <dataValidations count="4">
    <dataValidation type="list" allowBlank="1" showInputMessage="1" sqref="E54:E58 E6:E51">
      <formula1>Anlagengruppen</formula1>
    </dataValidation>
    <dataValidation type="list" allowBlank="1" showInputMessage="1" showErrorMessage="1" sqref="E52:E53">
      <formula1>WAV_Positionen</formula1>
    </dataValidation>
    <dataValidation type="list" allowBlank="1" showInputMessage="1" showErrorMessage="1" sqref="B6:B58">
      <formula1>NetzId</formula1>
    </dataValidation>
    <dataValidation type="textLength" operator="lessThan" allowBlank="1" showInputMessage="1" showErrorMessage="1" sqref="D6:D58">
      <formula1>121</formula1>
    </dataValidation>
  </dataValidation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51"/>
  <sheetViews>
    <sheetView zoomScaleNormal="100" zoomScaleSheetLayoutView="100" workbookViewId="0">
      <pane ySplit="1" topLeftCell="A2" activePane="bottomLeft" state="frozen"/>
      <selection pane="bottomLeft"/>
    </sheetView>
  </sheetViews>
  <sheetFormatPr baseColWidth="10" defaultColWidth="11.42578125" defaultRowHeight="15" x14ac:dyDescent="0.25"/>
  <cols>
    <col min="1" max="1" width="86.85546875" style="186" customWidth="1"/>
    <col min="2" max="15" width="11.42578125" style="186"/>
    <col min="16" max="16384" width="11.42578125" style="76"/>
  </cols>
  <sheetData>
    <row r="1" spans="1:4" ht="18.75" x14ac:dyDescent="0.3">
      <c r="A1" s="338" t="s">
        <v>561</v>
      </c>
    </row>
    <row r="2" spans="1:4" ht="45" x14ac:dyDescent="0.25">
      <c r="A2" s="111" t="s">
        <v>210</v>
      </c>
      <c r="B2" s="111" t="s">
        <v>559</v>
      </c>
      <c r="C2" s="111" t="s">
        <v>560</v>
      </c>
      <c r="D2" s="111" t="s">
        <v>500</v>
      </c>
    </row>
    <row r="3" spans="1:4" x14ac:dyDescent="0.25">
      <c r="A3" s="339" t="s">
        <v>244</v>
      </c>
      <c r="B3" s="340">
        <v>25</v>
      </c>
      <c r="C3" s="341"/>
      <c r="D3" s="342">
        <v>1</v>
      </c>
    </row>
    <row r="4" spans="1:4" x14ac:dyDescent="0.25">
      <c r="A4" s="336" t="s">
        <v>200</v>
      </c>
      <c r="B4" s="335">
        <v>50</v>
      </c>
      <c r="C4" s="64"/>
      <c r="D4" s="334">
        <v>1</v>
      </c>
    </row>
    <row r="5" spans="1:4" x14ac:dyDescent="0.25">
      <c r="A5" s="336" t="s">
        <v>245</v>
      </c>
      <c r="B5" s="335">
        <v>60</v>
      </c>
      <c r="C5" s="64"/>
      <c r="D5" s="334">
        <v>1</v>
      </c>
    </row>
    <row r="6" spans="1:4" x14ac:dyDescent="0.25">
      <c r="A6" s="336" t="s">
        <v>246</v>
      </c>
      <c r="B6" s="335">
        <v>23</v>
      </c>
      <c r="C6" s="64"/>
      <c r="D6" s="334">
        <v>4</v>
      </c>
    </row>
    <row r="7" spans="1:4" x14ac:dyDescent="0.25">
      <c r="A7" s="336" t="s">
        <v>247</v>
      </c>
      <c r="B7" s="335">
        <v>8</v>
      </c>
      <c r="C7" s="64"/>
      <c r="D7" s="334">
        <v>4</v>
      </c>
    </row>
    <row r="8" spans="1:4" x14ac:dyDescent="0.25">
      <c r="A8" s="336" t="s">
        <v>262</v>
      </c>
      <c r="B8" s="335">
        <v>14</v>
      </c>
      <c r="C8" s="64"/>
      <c r="D8" s="334">
        <v>4</v>
      </c>
    </row>
    <row r="9" spans="1:4" x14ac:dyDescent="0.25">
      <c r="A9" s="336" t="s">
        <v>248</v>
      </c>
      <c r="B9" s="335">
        <v>14</v>
      </c>
      <c r="C9" s="64"/>
      <c r="D9" s="334">
        <v>4</v>
      </c>
    </row>
    <row r="10" spans="1:4" x14ac:dyDescent="0.25">
      <c r="A10" s="336" t="s">
        <v>249</v>
      </c>
      <c r="B10" s="335">
        <v>4</v>
      </c>
      <c r="C10" s="64"/>
      <c r="D10" s="334">
        <v>4</v>
      </c>
    </row>
    <row r="11" spans="1:4" x14ac:dyDescent="0.25">
      <c r="A11" s="336" t="s">
        <v>250</v>
      </c>
      <c r="B11" s="335">
        <v>3</v>
      </c>
      <c r="C11" s="64"/>
      <c r="D11" s="334">
        <v>4</v>
      </c>
    </row>
    <row r="12" spans="1:4" x14ac:dyDescent="0.25">
      <c r="A12" s="336" t="s">
        <v>263</v>
      </c>
      <c r="B12" s="335">
        <v>5</v>
      </c>
      <c r="C12" s="64"/>
      <c r="D12" s="334">
        <v>4</v>
      </c>
    </row>
    <row r="13" spans="1:4" x14ac:dyDescent="0.25">
      <c r="A13" s="336" t="s">
        <v>264</v>
      </c>
      <c r="B13" s="335">
        <v>8</v>
      </c>
      <c r="C13" s="64"/>
      <c r="D13" s="334">
        <v>4</v>
      </c>
    </row>
    <row r="14" spans="1:4" x14ac:dyDescent="0.25">
      <c r="A14" s="336" t="s">
        <v>251</v>
      </c>
      <c r="B14" s="335">
        <v>45</v>
      </c>
      <c r="C14" s="64"/>
      <c r="D14" s="334">
        <v>4</v>
      </c>
    </row>
    <row r="15" spans="1:4" x14ac:dyDescent="0.25">
      <c r="A15" s="336" t="s">
        <v>265</v>
      </c>
      <c r="B15" s="335">
        <v>25</v>
      </c>
      <c r="C15" s="64"/>
      <c r="D15" s="334">
        <v>4</v>
      </c>
    </row>
    <row r="16" spans="1:4" x14ac:dyDescent="0.25">
      <c r="A16" s="336" t="s">
        <v>252</v>
      </c>
      <c r="B16" s="335">
        <v>25</v>
      </c>
      <c r="C16" s="64"/>
      <c r="D16" s="334">
        <v>4</v>
      </c>
    </row>
    <row r="17" spans="1:4" x14ac:dyDescent="0.25">
      <c r="A17" s="336" t="s">
        <v>266</v>
      </c>
      <c r="B17" s="335">
        <v>25</v>
      </c>
      <c r="C17" s="64"/>
      <c r="D17" s="334">
        <v>4</v>
      </c>
    </row>
    <row r="18" spans="1:4" x14ac:dyDescent="0.25">
      <c r="A18" s="336" t="s">
        <v>267</v>
      </c>
      <c r="B18" s="335">
        <v>25</v>
      </c>
      <c r="C18" s="64"/>
      <c r="D18" s="334">
        <v>4</v>
      </c>
    </row>
    <row r="19" spans="1:4" x14ac:dyDescent="0.25">
      <c r="A19" s="336" t="s">
        <v>268</v>
      </c>
      <c r="B19" s="335">
        <v>25</v>
      </c>
      <c r="C19" s="64"/>
      <c r="D19" s="334">
        <v>4</v>
      </c>
    </row>
    <row r="20" spans="1:4" x14ac:dyDescent="0.25">
      <c r="A20" s="336" t="s">
        <v>253</v>
      </c>
      <c r="B20" s="335">
        <v>20</v>
      </c>
      <c r="C20" s="64"/>
      <c r="D20" s="334">
        <v>4</v>
      </c>
    </row>
    <row r="21" spans="1:4" x14ac:dyDescent="0.25">
      <c r="A21" s="336" t="s">
        <v>254</v>
      </c>
      <c r="B21" s="335">
        <v>25</v>
      </c>
      <c r="C21" s="64"/>
      <c r="D21" s="334">
        <v>4</v>
      </c>
    </row>
    <row r="22" spans="1:4" x14ac:dyDescent="0.25">
      <c r="A22" s="336" t="s">
        <v>255</v>
      </c>
      <c r="B22" s="335">
        <v>25</v>
      </c>
      <c r="C22" s="64"/>
      <c r="D22" s="334">
        <v>1</v>
      </c>
    </row>
    <row r="23" spans="1:4" x14ac:dyDescent="0.25">
      <c r="A23" s="336" t="s">
        <v>275</v>
      </c>
      <c r="B23" s="335">
        <v>45</v>
      </c>
      <c r="C23" s="64"/>
      <c r="D23" s="334">
        <v>2</v>
      </c>
    </row>
    <row r="24" spans="1:4" x14ac:dyDescent="0.25">
      <c r="A24" s="336" t="s">
        <v>276</v>
      </c>
      <c r="B24" s="335">
        <v>45</v>
      </c>
      <c r="C24" s="64"/>
      <c r="D24" s="334">
        <v>3</v>
      </c>
    </row>
    <row r="25" spans="1:4" x14ac:dyDescent="0.25">
      <c r="A25" s="336" t="s">
        <v>277</v>
      </c>
      <c r="B25" s="335">
        <v>55</v>
      </c>
      <c r="C25" s="64"/>
      <c r="D25" s="334">
        <v>2</v>
      </c>
    </row>
    <row r="26" spans="1:4" x14ac:dyDescent="0.25">
      <c r="A26" s="336" t="s">
        <v>278</v>
      </c>
      <c r="B26" s="335">
        <v>55</v>
      </c>
      <c r="C26" s="64"/>
      <c r="D26" s="334">
        <v>3</v>
      </c>
    </row>
    <row r="27" spans="1:4" x14ac:dyDescent="0.25">
      <c r="A27" s="336" t="s">
        <v>279</v>
      </c>
      <c r="B27" s="335">
        <v>45</v>
      </c>
      <c r="C27" s="64"/>
      <c r="D27" s="334">
        <v>2</v>
      </c>
    </row>
    <row r="28" spans="1:4" x14ac:dyDescent="0.25">
      <c r="A28" s="336" t="s">
        <v>280</v>
      </c>
      <c r="B28" s="335">
        <v>45</v>
      </c>
      <c r="C28" s="64"/>
      <c r="D28" s="334">
        <v>3</v>
      </c>
    </row>
    <row r="29" spans="1:4" x14ac:dyDescent="0.25">
      <c r="A29" s="336" t="s">
        <v>281</v>
      </c>
      <c r="B29" s="335">
        <v>45</v>
      </c>
      <c r="C29" s="64"/>
      <c r="D29" s="334">
        <v>2</v>
      </c>
    </row>
    <row r="30" spans="1:4" x14ac:dyDescent="0.25">
      <c r="A30" s="336" t="s">
        <v>282</v>
      </c>
      <c r="B30" s="335">
        <v>45</v>
      </c>
      <c r="C30" s="64"/>
      <c r="D30" s="334">
        <v>2</v>
      </c>
    </row>
    <row r="31" spans="1:4" x14ac:dyDescent="0.25">
      <c r="A31" s="336" t="s">
        <v>283</v>
      </c>
      <c r="B31" s="335">
        <v>45</v>
      </c>
      <c r="C31" s="64"/>
      <c r="D31" s="334">
        <v>2</v>
      </c>
    </row>
    <row r="32" spans="1:4" x14ac:dyDescent="0.25">
      <c r="A32" s="336" t="s">
        <v>284</v>
      </c>
      <c r="B32" s="335">
        <v>30</v>
      </c>
      <c r="C32" s="64"/>
      <c r="D32" s="334">
        <v>2</v>
      </c>
    </row>
    <row r="33" spans="1:4" x14ac:dyDescent="0.25">
      <c r="A33" s="336" t="s">
        <v>269</v>
      </c>
      <c r="B33" s="335">
        <v>45</v>
      </c>
      <c r="C33" s="64"/>
      <c r="D33" s="334">
        <v>4</v>
      </c>
    </row>
    <row r="34" spans="1:4" x14ac:dyDescent="0.25">
      <c r="A34" s="336" t="s">
        <v>270</v>
      </c>
      <c r="B34" s="335">
        <v>45</v>
      </c>
      <c r="C34" s="64"/>
      <c r="D34" s="334">
        <v>4</v>
      </c>
    </row>
    <row r="35" spans="1:4" x14ac:dyDescent="0.25">
      <c r="A35" s="336" t="s">
        <v>285</v>
      </c>
      <c r="B35" s="335">
        <v>45</v>
      </c>
      <c r="C35" s="64"/>
      <c r="D35" s="334">
        <v>4</v>
      </c>
    </row>
    <row r="36" spans="1:4" x14ac:dyDescent="0.25">
      <c r="A36" s="336" t="s">
        <v>271</v>
      </c>
      <c r="B36" s="335">
        <v>8</v>
      </c>
      <c r="C36" s="64"/>
      <c r="D36" s="334">
        <v>4</v>
      </c>
    </row>
    <row r="37" spans="1:4" x14ac:dyDescent="0.25">
      <c r="A37" s="336" t="s">
        <v>256</v>
      </c>
      <c r="B37" s="335">
        <v>15</v>
      </c>
      <c r="C37" s="64"/>
      <c r="D37" s="334">
        <v>4</v>
      </c>
    </row>
    <row r="38" spans="1:4" x14ac:dyDescent="0.25">
      <c r="A38" s="336" t="s">
        <v>272</v>
      </c>
      <c r="B38" s="335">
        <v>45</v>
      </c>
      <c r="C38" s="64"/>
      <c r="D38" s="334">
        <v>4</v>
      </c>
    </row>
    <row r="39" spans="1:4" x14ac:dyDescent="0.25">
      <c r="A39" s="336" t="s">
        <v>257</v>
      </c>
      <c r="B39" s="335">
        <v>45</v>
      </c>
      <c r="C39" s="64"/>
      <c r="D39" s="334">
        <v>4</v>
      </c>
    </row>
    <row r="40" spans="1:4" x14ac:dyDescent="0.25">
      <c r="A40" s="336" t="s">
        <v>258</v>
      </c>
      <c r="B40" s="335">
        <v>20</v>
      </c>
      <c r="C40" s="64"/>
      <c r="D40" s="334">
        <v>4</v>
      </c>
    </row>
    <row r="41" spans="1:4" x14ac:dyDescent="0.25">
      <c r="A41" s="336" t="s">
        <v>259</v>
      </c>
      <c r="B41" s="335">
        <v>10</v>
      </c>
      <c r="C41" s="64"/>
      <c r="D41" s="334">
        <v>4</v>
      </c>
    </row>
    <row r="42" spans="1:4" x14ac:dyDescent="0.25">
      <c r="A42" s="336" t="s">
        <v>273</v>
      </c>
      <c r="B42" s="335">
        <v>15</v>
      </c>
      <c r="C42" s="64"/>
      <c r="D42" s="334">
        <v>4</v>
      </c>
    </row>
    <row r="43" spans="1:4" x14ac:dyDescent="0.25">
      <c r="A43" s="336" t="s">
        <v>260</v>
      </c>
      <c r="B43" s="335">
        <v>15</v>
      </c>
      <c r="C43" s="64"/>
      <c r="D43" s="334">
        <v>4</v>
      </c>
    </row>
    <row r="44" spans="1:4" x14ac:dyDescent="0.25">
      <c r="A44" s="336" t="s">
        <v>261</v>
      </c>
      <c r="B44" s="335">
        <v>60</v>
      </c>
      <c r="C44" s="64"/>
      <c r="D44" s="334">
        <v>1</v>
      </c>
    </row>
    <row r="45" spans="1:4" x14ac:dyDescent="0.25">
      <c r="A45" s="336" t="s">
        <v>274</v>
      </c>
      <c r="B45" s="335">
        <v>15</v>
      </c>
      <c r="C45" s="64"/>
      <c r="D45" s="334">
        <v>4</v>
      </c>
    </row>
    <row r="46" spans="1:4" x14ac:dyDescent="0.25">
      <c r="A46" s="336" t="s">
        <v>357</v>
      </c>
      <c r="B46" s="335" t="s">
        <v>479</v>
      </c>
      <c r="C46" s="64" t="s">
        <v>479</v>
      </c>
      <c r="D46" s="334" t="s">
        <v>479</v>
      </c>
    </row>
    <row r="47" spans="1:4" x14ac:dyDescent="0.25">
      <c r="A47" s="336" t="s">
        <v>356</v>
      </c>
      <c r="B47" s="335"/>
      <c r="C47" s="64"/>
      <c r="D47" s="334" t="s">
        <v>479</v>
      </c>
    </row>
    <row r="48" spans="1:4" x14ac:dyDescent="0.25">
      <c r="A48" s="336" t="s">
        <v>138</v>
      </c>
      <c r="B48" s="335"/>
      <c r="C48" s="64"/>
      <c r="D48" s="334" t="s">
        <v>479</v>
      </c>
    </row>
    <row r="49" spans="1:4" ht="30" x14ac:dyDescent="0.25">
      <c r="A49" s="337" t="s">
        <v>139</v>
      </c>
      <c r="B49" s="335"/>
      <c r="C49" s="64"/>
      <c r="D49" s="334" t="s">
        <v>479</v>
      </c>
    </row>
    <row r="50" spans="1:4" x14ac:dyDescent="0.25">
      <c r="A50" s="336" t="s">
        <v>478</v>
      </c>
      <c r="B50" s="335" t="s">
        <v>479</v>
      </c>
      <c r="C50" s="64" t="s">
        <v>479</v>
      </c>
      <c r="D50" s="334" t="s">
        <v>479</v>
      </c>
    </row>
    <row r="51" spans="1:4" x14ac:dyDescent="0.25">
      <c r="A51" s="336" t="s">
        <v>477</v>
      </c>
      <c r="B51" s="335" t="s">
        <v>479</v>
      </c>
      <c r="C51" s="64" t="s">
        <v>479</v>
      </c>
      <c r="D51" s="334" t="s">
        <v>479</v>
      </c>
    </row>
  </sheetData>
  <sheetProtection algorithmName="SHA-512" hashValue="4EVBGYqYIkXCtUnsg5HqEeuxcn2pbaBvt7Bgm6dasgeM9gl0Jnp8f2m0aQzbqfK9cG+ENoTJD0QXZKA4YsgYzg==" saltValue="g98KaCYuaeJRyOaagZYmlQ==" spinCount="100000" sheet="1" formatCells="0" formatColumns="0" formatRows="0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5" tint="0.39997558519241921"/>
    <pageSetUpPr fitToPage="1"/>
  </sheetPr>
  <dimension ref="A1:T504"/>
  <sheetViews>
    <sheetView zoomScaleNormal="100" zoomScaleSheetLayoutView="100" workbookViewId="0">
      <pane ySplit="4" topLeftCell="A5" activePane="bottomLeft" state="frozen"/>
      <selection pane="bottomLeft"/>
    </sheetView>
  </sheetViews>
  <sheetFormatPr baseColWidth="10" defaultColWidth="11.42578125" defaultRowHeight="15" x14ac:dyDescent="0.25"/>
  <cols>
    <col min="1" max="1" width="12.7109375" style="186" customWidth="1"/>
    <col min="2" max="4" width="5.7109375" style="186" customWidth="1"/>
    <col min="5" max="5" width="62.5703125" style="186" customWidth="1"/>
    <col min="6" max="6" width="11.42578125" style="186" customWidth="1"/>
    <col min="7" max="13" width="10.7109375" style="186" customWidth="1"/>
    <col min="14" max="16384" width="11.42578125" style="76"/>
  </cols>
  <sheetData>
    <row r="1" spans="1:20" ht="24.95" customHeight="1" x14ac:dyDescent="0.25">
      <c r="A1" s="35" t="s">
        <v>462</v>
      </c>
      <c r="B1" s="35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20" ht="37.5" customHeight="1" x14ac:dyDescent="0.25">
      <c r="A2" s="88"/>
      <c r="B2" s="86"/>
      <c r="C2" s="88"/>
      <c r="D2" s="88"/>
      <c r="E2" s="88"/>
      <c r="F2" s="88"/>
      <c r="G2" s="88"/>
      <c r="H2" s="88"/>
      <c r="I2" s="88"/>
      <c r="J2" s="112" t="str">
        <f>CONCATENATE("Ansätze für das Istjahr ",A_Stammdaten!B13)</f>
        <v>Ansätze für das Istjahr 2021</v>
      </c>
      <c r="K2" s="88"/>
      <c r="L2" s="88"/>
      <c r="M2" s="105"/>
      <c r="N2" s="348" t="str">
        <f>CONCATENATE("Ansätze für das Frontjahr ",A_Stammdaten!B12)</f>
        <v>Ansätze für das Frontjahr 2023</v>
      </c>
      <c r="O2" s="349"/>
      <c r="P2" s="349"/>
      <c r="Q2" s="349"/>
      <c r="R2" s="349"/>
      <c r="S2" s="349"/>
      <c r="T2" s="350"/>
    </row>
    <row r="3" spans="1:20" ht="105" x14ac:dyDescent="0.25">
      <c r="A3" s="83" t="s">
        <v>463</v>
      </c>
      <c r="B3" s="315" t="s">
        <v>286</v>
      </c>
      <c r="C3" s="315" t="s">
        <v>552</v>
      </c>
      <c r="D3" s="315" t="s">
        <v>472</v>
      </c>
      <c r="E3" s="83" t="s">
        <v>464</v>
      </c>
      <c r="F3" s="83" t="s">
        <v>551</v>
      </c>
      <c r="G3" s="83" t="s">
        <v>458</v>
      </c>
      <c r="H3" s="83" t="s">
        <v>358</v>
      </c>
      <c r="I3" s="307" t="s">
        <v>359</v>
      </c>
      <c r="J3" s="83" t="s">
        <v>457</v>
      </c>
      <c r="K3" s="83" t="s">
        <v>581</v>
      </c>
      <c r="L3" s="191" t="s">
        <v>192</v>
      </c>
      <c r="M3" s="191" t="s">
        <v>461</v>
      </c>
      <c r="N3" s="83" t="s">
        <v>579</v>
      </c>
      <c r="O3" s="83" t="s">
        <v>582</v>
      </c>
      <c r="P3" s="83" t="s">
        <v>580</v>
      </c>
      <c r="Q3" s="83" t="s">
        <v>583</v>
      </c>
      <c r="R3" s="83" t="s">
        <v>457</v>
      </c>
      <c r="S3" s="191" t="s">
        <v>192</v>
      </c>
      <c r="T3" s="191" t="s">
        <v>461</v>
      </c>
    </row>
    <row r="4" spans="1:20" x14ac:dyDescent="0.25">
      <c r="A4" s="94"/>
      <c r="B4" s="94"/>
      <c r="C4" s="94"/>
      <c r="D4" s="94"/>
      <c r="E4" s="94"/>
      <c r="F4" s="94"/>
      <c r="G4" s="100">
        <f>SUM(G5:G504)</f>
        <v>0</v>
      </c>
      <c r="H4" s="100">
        <f>SUM(H5:H504)</f>
        <v>0</v>
      </c>
      <c r="I4" s="100">
        <f>SUM(I5:I504)</f>
        <v>0</v>
      </c>
      <c r="J4" s="100">
        <f>SUM(J5:J504)</f>
        <v>0</v>
      </c>
      <c r="K4" s="98"/>
      <c r="L4" s="100">
        <f>SUM(L5:L504)</f>
        <v>0</v>
      </c>
      <c r="M4" s="100">
        <f>SUM(M5:M504)</f>
        <v>0</v>
      </c>
      <c r="N4" s="100">
        <f>SUM(N5:N504)</f>
        <v>0</v>
      </c>
      <c r="O4" s="98"/>
      <c r="P4" s="100">
        <f>SUM(P5:P504)</f>
        <v>0</v>
      </c>
      <c r="Q4" s="98"/>
      <c r="R4" s="100">
        <f>SUM(R5:R504)</f>
        <v>0</v>
      </c>
      <c r="S4" s="100">
        <f>SUM(S5:S504)</f>
        <v>0</v>
      </c>
      <c r="T4" s="100">
        <f>SUM(T5:T504)</f>
        <v>0</v>
      </c>
    </row>
    <row r="5" spans="1:20" x14ac:dyDescent="0.25">
      <c r="A5" s="215" t="b">
        <f t="shared" ref="A5:A9" si="0">IF(AND(B5&lt;&gt;0,C5&lt;&gt;0),IF(D5&lt;&gt;0,CONCATENATE(B5,"-",C5,"-",D5),CONCATENATE(B5,"-",C5)))</f>
        <v>0</v>
      </c>
      <c r="B5" s="64"/>
      <c r="C5" s="75"/>
      <c r="D5" s="190"/>
      <c r="E5" s="190"/>
      <c r="F5" s="344" t="str">
        <f>IFERROR(IF(VLOOKUP(B5,A_Stammdaten!$I$6:$K$105,3,FALSE)="ja","übernommen","neu"),"")</f>
        <v/>
      </c>
      <c r="G5" s="351"/>
      <c r="H5" s="351"/>
      <c r="I5" s="351"/>
      <c r="J5" s="247">
        <f>IF(OR(C5&gt;A_Stammdaten!$B$13,K5=0,NOT(ISNUMBER(C5))),0,SUM(G5:$H5)-$I5)</f>
        <v>0</v>
      </c>
      <c r="K5" s="353"/>
      <c r="L5" s="247">
        <f t="shared" ref="L5:L8" si="1">J5-M5</f>
        <v>0</v>
      </c>
      <c r="M5" s="247">
        <f t="shared" ref="M5:M8" si="2">IF(K5=0,0,IF(K5="keine",J5,J5/K5*(K5-1)))</f>
        <v>0</v>
      </c>
      <c r="N5" s="352"/>
      <c r="O5" s="352"/>
      <c r="P5" s="352"/>
      <c r="Q5" s="353"/>
      <c r="R5" s="247">
        <f>IF(OR(NOT(ISNUMBER(C5)),AND(C5&lt;A_Stammdaten!$B$12,O5&lt;=0)),0,IF(C5=A_Stammdaten!$B$12,P5,(M5+N5)/O5*(O5-1)+P5))</f>
        <v>0</v>
      </c>
      <c r="S5" s="247">
        <f>R5-T5</f>
        <v>0</v>
      </c>
      <c r="T5" s="354">
        <f>IF(Q5=0,0,IF(Q5="keine",R5,R5/Q5*(Q5-1)))</f>
        <v>0</v>
      </c>
    </row>
    <row r="6" spans="1:20" x14ac:dyDescent="0.25">
      <c r="A6" s="215" t="b">
        <f t="shared" si="0"/>
        <v>0</v>
      </c>
      <c r="B6" s="64"/>
      <c r="C6" s="75"/>
      <c r="D6" s="190"/>
      <c r="E6" s="190"/>
      <c r="F6" s="344" t="str">
        <f>IFERROR(IF(VLOOKUP(B6,A_Stammdaten!$I$6:$K$105,3,FALSE)="ja","übernommen","neu"),"")</f>
        <v/>
      </c>
      <c r="G6" s="351"/>
      <c r="H6" s="351"/>
      <c r="I6" s="351"/>
      <c r="J6" s="247">
        <f>IF(OR(C6&gt;A_Stammdaten!$B$13,K6=0,NOT(ISNUMBER(C6))),0,SUM(G6:$H6)-$I6)</f>
        <v>0</v>
      </c>
      <c r="K6" s="353"/>
      <c r="L6" s="247">
        <f t="shared" si="1"/>
        <v>0</v>
      </c>
      <c r="M6" s="247">
        <f t="shared" si="2"/>
        <v>0</v>
      </c>
      <c r="N6" s="352"/>
      <c r="O6" s="352"/>
      <c r="P6" s="352"/>
      <c r="Q6" s="355"/>
      <c r="R6" s="247">
        <f>IF(OR(NOT(ISNUMBER(C6)),AND(C6&lt;A_Stammdaten!$B$12,O6&lt;=0)),0,IF(C6=A_Stammdaten!$B$12,P6,(M6+N6)/O6*(O6-1)+P6))</f>
        <v>0</v>
      </c>
      <c r="S6" s="247">
        <f t="shared" ref="S6:S69" si="3">R6-T6</f>
        <v>0</v>
      </c>
      <c r="T6" s="354">
        <f t="shared" ref="T6:T69" si="4">IF(Q6=0,0,IF(Q6="keine",R6,R6/Q6*(Q6-1)))</f>
        <v>0</v>
      </c>
    </row>
    <row r="7" spans="1:20" x14ac:dyDescent="0.25">
      <c r="A7" s="215" t="b">
        <f t="shared" si="0"/>
        <v>0</v>
      </c>
      <c r="B7" s="64"/>
      <c r="C7" s="75"/>
      <c r="D7" s="190"/>
      <c r="E7" s="190"/>
      <c r="F7" s="344" t="str">
        <f>IFERROR(IF(VLOOKUP(B7,A_Stammdaten!$I$6:$K$105,3,FALSE)="ja","übernommen","neu"),"")</f>
        <v/>
      </c>
      <c r="G7" s="351"/>
      <c r="H7" s="351"/>
      <c r="I7" s="351"/>
      <c r="J7" s="247">
        <f>IF(OR(C7&gt;A_Stammdaten!$B$13,K7=0,NOT(ISNUMBER(C7))),0,SUM(G7:$H7)-$I7)</f>
        <v>0</v>
      </c>
      <c r="K7" s="353"/>
      <c r="L7" s="247">
        <f t="shared" si="1"/>
        <v>0</v>
      </c>
      <c r="M7" s="247">
        <f t="shared" si="2"/>
        <v>0</v>
      </c>
      <c r="N7" s="352"/>
      <c r="O7" s="352"/>
      <c r="P7" s="352"/>
      <c r="Q7" s="355"/>
      <c r="R7" s="247">
        <f>IF(OR(NOT(ISNUMBER(C7)),AND(C7&lt;A_Stammdaten!$B$12,O7&lt;=0)),0,IF(C7=A_Stammdaten!$B$12,P7,(M7+N7)/O7*(O7-1)+P7))</f>
        <v>0</v>
      </c>
      <c r="S7" s="247">
        <f t="shared" si="3"/>
        <v>0</v>
      </c>
      <c r="T7" s="354">
        <f t="shared" si="4"/>
        <v>0</v>
      </c>
    </row>
    <row r="8" spans="1:20" x14ac:dyDescent="0.25">
      <c r="A8" s="215" t="b">
        <f t="shared" si="0"/>
        <v>0</v>
      </c>
      <c r="B8" s="64"/>
      <c r="C8" s="75"/>
      <c r="D8" s="190"/>
      <c r="E8" s="190"/>
      <c r="F8" s="344" t="str">
        <f>IFERROR(IF(VLOOKUP(B8,A_Stammdaten!$I$6:$K$105,3,FALSE)="ja","übernommen","neu"),"")</f>
        <v/>
      </c>
      <c r="G8" s="351"/>
      <c r="H8" s="351"/>
      <c r="I8" s="351"/>
      <c r="J8" s="247">
        <f>IF(OR(C8&gt;A_Stammdaten!$B$13,K8=0,NOT(ISNUMBER(C8))),0,SUM(G8:$H8)-$I8)</f>
        <v>0</v>
      </c>
      <c r="K8" s="353"/>
      <c r="L8" s="247">
        <f t="shared" si="1"/>
        <v>0</v>
      </c>
      <c r="M8" s="247">
        <f t="shared" si="2"/>
        <v>0</v>
      </c>
      <c r="N8" s="352"/>
      <c r="O8" s="352"/>
      <c r="P8" s="352"/>
      <c r="Q8" s="355"/>
      <c r="R8" s="247">
        <f>IF(OR(NOT(ISNUMBER(C8)),AND(C8&lt;A_Stammdaten!$B$12,O8&lt;=0)),0,IF(C8=A_Stammdaten!$B$12,P8,(M8+N8)/O8*(O8-1)+P8))</f>
        <v>0</v>
      </c>
      <c r="S8" s="247">
        <f t="shared" si="3"/>
        <v>0</v>
      </c>
      <c r="T8" s="354">
        <f t="shared" si="4"/>
        <v>0</v>
      </c>
    </row>
    <row r="9" spans="1:20" x14ac:dyDescent="0.25">
      <c r="A9" s="215" t="b">
        <f t="shared" si="0"/>
        <v>0</v>
      </c>
      <c r="B9" s="64"/>
      <c r="C9" s="75"/>
      <c r="D9" s="190"/>
      <c r="E9" s="190"/>
      <c r="F9" s="344" t="str">
        <f>IFERROR(IF(VLOOKUP(B9,A_Stammdaten!$I$6:$K$105,3,FALSE)="ja","übernommen","neu"),"")</f>
        <v/>
      </c>
      <c r="G9" s="351"/>
      <c r="H9" s="351"/>
      <c r="I9" s="351"/>
      <c r="J9" s="247">
        <f>IF(OR(C9&gt;A_Stammdaten!$B$13,K9=0,NOT(ISNUMBER(C9))),0,SUM(G9:$H9)-$I9)</f>
        <v>0</v>
      </c>
      <c r="K9" s="353"/>
      <c r="L9" s="247">
        <f t="shared" ref="L9" si="5">J9-M9</f>
        <v>0</v>
      </c>
      <c r="M9" s="247">
        <f t="shared" ref="M9" si="6">IF(K9=0,0,IF(K9="keine",J9,J9/K9*(K9-1)))</f>
        <v>0</v>
      </c>
      <c r="N9" s="352"/>
      <c r="O9" s="352"/>
      <c r="P9" s="352"/>
      <c r="Q9" s="355"/>
      <c r="R9" s="247">
        <f>IF(OR(NOT(ISNUMBER(C9)),AND(C9&lt;A_Stammdaten!$B$12,O9&lt;=0)),0,IF(C9=A_Stammdaten!$B$12,P9,(M9+N9)/O9*(O9-1)+P9))</f>
        <v>0</v>
      </c>
      <c r="S9" s="247">
        <f t="shared" si="3"/>
        <v>0</v>
      </c>
      <c r="T9" s="354">
        <f t="shared" si="4"/>
        <v>0</v>
      </c>
    </row>
    <row r="10" spans="1:20" x14ac:dyDescent="0.25">
      <c r="A10" s="215" t="b">
        <f t="shared" ref="A10:A73" si="7">IF(AND(B10&lt;&gt;0,C10&lt;&gt;0),IF(D10&lt;&gt;0,CONCATENATE(B10,"-",C10,"-",D10),CONCATENATE(B10,"-",C10)))</f>
        <v>0</v>
      </c>
      <c r="B10" s="64"/>
      <c r="C10" s="75"/>
      <c r="D10" s="75"/>
      <c r="E10" s="75"/>
      <c r="F10" s="344" t="str">
        <f>IFERROR(IF(VLOOKUP(B10,A_Stammdaten!$I$6:$K$105,3,FALSE)="ja","übernommen","neu"),"")</f>
        <v/>
      </c>
      <c r="G10" s="351"/>
      <c r="H10" s="351"/>
      <c r="I10" s="351"/>
      <c r="J10" s="247">
        <f>IF(OR(C10&gt;A_Stammdaten!$B$13,K10=0,NOT(ISNUMBER(C10))),0,SUM(G10:$H10)-$I10)</f>
        <v>0</v>
      </c>
      <c r="K10" s="353"/>
      <c r="L10" s="247">
        <f t="shared" ref="L10:L73" si="8">J10-M10</f>
        <v>0</v>
      </c>
      <c r="M10" s="247">
        <f t="shared" ref="M10:M73" si="9">IF(K10=0,0,IF(K10="keine",J10,J10/K10*(K10-1)))</f>
        <v>0</v>
      </c>
      <c r="N10" s="352"/>
      <c r="O10" s="352"/>
      <c r="P10" s="352"/>
      <c r="Q10" s="355"/>
      <c r="R10" s="247">
        <f>IF(OR(NOT(ISNUMBER(C10)),AND(C10&lt;A_Stammdaten!$B$12,O10&lt;=0)),0,IF(C10=A_Stammdaten!$B$12,P10,(M10+N10)/O10*(O10-1)+P10))</f>
        <v>0</v>
      </c>
      <c r="S10" s="247">
        <f t="shared" si="3"/>
        <v>0</v>
      </c>
      <c r="T10" s="354">
        <f t="shared" si="4"/>
        <v>0</v>
      </c>
    </row>
    <row r="11" spans="1:20" x14ac:dyDescent="0.25">
      <c r="A11" s="215" t="b">
        <f t="shared" si="7"/>
        <v>0</v>
      </c>
      <c r="B11" s="64"/>
      <c r="C11" s="75"/>
      <c r="D11" s="75"/>
      <c r="E11" s="75"/>
      <c r="F11" s="344" t="str">
        <f>IFERROR(IF(VLOOKUP(B11,A_Stammdaten!$I$6:$K$105,3,FALSE)="ja","übernommen","neu"),"")</f>
        <v/>
      </c>
      <c r="G11" s="351"/>
      <c r="H11" s="351"/>
      <c r="I11" s="351"/>
      <c r="J11" s="247">
        <f>IF(OR(C11&gt;A_Stammdaten!$B$13,K11=0,NOT(ISNUMBER(C11))),0,SUM(G11:$H11)-$I11)</f>
        <v>0</v>
      </c>
      <c r="K11" s="353"/>
      <c r="L11" s="247">
        <f t="shared" si="8"/>
        <v>0</v>
      </c>
      <c r="M11" s="247">
        <f t="shared" si="9"/>
        <v>0</v>
      </c>
      <c r="N11" s="352"/>
      <c r="O11" s="352"/>
      <c r="P11" s="352"/>
      <c r="Q11" s="355"/>
      <c r="R11" s="247">
        <f>IF(OR(NOT(ISNUMBER(C11)),AND(C11&lt;A_Stammdaten!$B$12,O11&lt;=0)),0,IF(C11=A_Stammdaten!$B$12,P11,(M11+N11)/O11*(O11-1)+P11))</f>
        <v>0</v>
      </c>
      <c r="S11" s="247">
        <f t="shared" si="3"/>
        <v>0</v>
      </c>
      <c r="T11" s="354">
        <f t="shared" si="4"/>
        <v>0</v>
      </c>
    </row>
    <row r="12" spans="1:20" x14ac:dyDescent="0.25">
      <c r="A12" s="215" t="b">
        <f t="shared" si="7"/>
        <v>0</v>
      </c>
      <c r="B12" s="64"/>
      <c r="C12" s="75"/>
      <c r="D12" s="75"/>
      <c r="E12" s="75"/>
      <c r="F12" s="344" t="str">
        <f>IFERROR(IF(VLOOKUP(B12,A_Stammdaten!$I$6:$K$105,3,FALSE)="ja","übernommen","neu"),"")</f>
        <v/>
      </c>
      <c r="G12" s="351"/>
      <c r="H12" s="351"/>
      <c r="I12" s="351"/>
      <c r="J12" s="247">
        <f>IF(OR(C12&gt;A_Stammdaten!$B$13,K12=0,NOT(ISNUMBER(C12))),0,SUM(G12:$H12)-$I12)</f>
        <v>0</v>
      </c>
      <c r="K12" s="353"/>
      <c r="L12" s="247">
        <f t="shared" si="8"/>
        <v>0</v>
      </c>
      <c r="M12" s="247">
        <f t="shared" si="9"/>
        <v>0</v>
      </c>
      <c r="N12" s="352"/>
      <c r="O12" s="352"/>
      <c r="P12" s="352"/>
      <c r="Q12" s="355"/>
      <c r="R12" s="247">
        <f>IF(OR(NOT(ISNUMBER(C12)),AND(C12&lt;A_Stammdaten!$B$12,O12&lt;=0)),0,IF(C12=A_Stammdaten!$B$12,P12,(M12+N12)/O12*(O12-1)+P12))</f>
        <v>0</v>
      </c>
      <c r="S12" s="247">
        <f t="shared" si="3"/>
        <v>0</v>
      </c>
      <c r="T12" s="354">
        <f t="shared" si="4"/>
        <v>0</v>
      </c>
    </row>
    <row r="13" spans="1:20" x14ac:dyDescent="0.25">
      <c r="A13" s="215" t="b">
        <f t="shared" si="7"/>
        <v>0</v>
      </c>
      <c r="B13" s="64"/>
      <c r="C13" s="75"/>
      <c r="D13" s="75"/>
      <c r="E13" s="75"/>
      <c r="F13" s="344" t="str">
        <f>IFERROR(IF(VLOOKUP(B13,A_Stammdaten!$I$6:$K$105,3,FALSE)="ja","übernommen","neu"),"")</f>
        <v/>
      </c>
      <c r="G13" s="351"/>
      <c r="H13" s="351"/>
      <c r="I13" s="351"/>
      <c r="J13" s="247">
        <f>IF(OR(C13&gt;A_Stammdaten!$B$13,K13=0,NOT(ISNUMBER(C13))),0,SUM(G13:$H13)-$I13)</f>
        <v>0</v>
      </c>
      <c r="K13" s="353"/>
      <c r="L13" s="247">
        <f t="shared" si="8"/>
        <v>0</v>
      </c>
      <c r="M13" s="247">
        <f t="shared" si="9"/>
        <v>0</v>
      </c>
      <c r="N13" s="352"/>
      <c r="O13" s="352"/>
      <c r="P13" s="352"/>
      <c r="Q13" s="355"/>
      <c r="R13" s="247">
        <f>IF(OR(NOT(ISNUMBER(C13)),AND(C13&lt;A_Stammdaten!$B$12,O13&lt;=0)),0,IF(C13=A_Stammdaten!$B$12,P13,(M13+N13)/O13*(O13-1)+P13))</f>
        <v>0</v>
      </c>
      <c r="S13" s="247">
        <f t="shared" si="3"/>
        <v>0</v>
      </c>
      <c r="T13" s="354">
        <f t="shared" si="4"/>
        <v>0</v>
      </c>
    </row>
    <row r="14" spans="1:20" x14ac:dyDescent="0.25">
      <c r="A14" s="215" t="b">
        <f t="shared" si="7"/>
        <v>0</v>
      </c>
      <c r="B14" s="64"/>
      <c r="C14" s="75"/>
      <c r="D14" s="75"/>
      <c r="E14" s="75"/>
      <c r="F14" s="344" t="str">
        <f>IFERROR(IF(VLOOKUP(B14,A_Stammdaten!$I$6:$K$105,3,FALSE)="ja","übernommen","neu"),"")</f>
        <v/>
      </c>
      <c r="G14" s="351"/>
      <c r="H14" s="351"/>
      <c r="I14" s="351"/>
      <c r="J14" s="247">
        <f>IF(OR(C14&gt;A_Stammdaten!$B$13,K14=0,NOT(ISNUMBER(C14))),0,SUM(G14:$H14)-$I14)</f>
        <v>0</v>
      </c>
      <c r="K14" s="353"/>
      <c r="L14" s="247">
        <f t="shared" si="8"/>
        <v>0</v>
      </c>
      <c r="M14" s="247">
        <f t="shared" si="9"/>
        <v>0</v>
      </c>
      <c r="N14" s="352"/>
      <c r="O14" s="352"/>
      <c r="P14" s="352"/>
      <c r="Q14" s="355"/>
      <c r="R14" s="247">
        <f>IF(OR(NOT(ISNUMBER(C14)),AND(C14&lt;A_Stammdaten!$B$12,O14&lt;=0)),0,IF(C14=A_Stammdaten!$B$12,P14,(M14+N14)/O14*(O14-1)+P14))</f>
        <v>0</v>
      </c>
      <c r="S14" s="247">
        <f t="shared" si="3"/>
        <v>0</v>
      </c>
      <c r="T14" s="354">
        <f t="shared" si="4"/>
        <v>0</v>
      </c>
    </row>
    <row r="15" spans="1:20" x14ac:dyDescent="0.25">
      <c r="A15" s="215" t="b">
        <f t="shared" si="7"/>
        <v>0</v>
      </c>
      <c r="B15" s="64"/>
      <c r="C15" s="75"/>
      <c r="D15" s="75"/>
      <c r="E15" s="75"/>
      <c r="F15" s="344" t="str">
        <f>IFERROR(IF(VLOOKUP(B15,A_Stammdaten!$I$6:$K$105,3,FALSE)="ja","übernommen","neu"),"")</f>
        <v/>
      </c>
      <c r="G15" s="351"/>
      <c r="H15" s="351"/>
      <c r="I15" s="351"/>
      <c r="J15" s="247">
        <f>IF(OR(C15&gt;A_Stammdaten!$B$13,K15=0,NOT(ISNUMBER(C15))),0,SUM(G15:$H15)-$I15)</f>
        <v>0</v>
      </c>
      <c r="K15" s="353"/>
      <c r="L15" s="247">
        <f t="shared" si="8"/>
        <v>0</v>
      </c>
      <c r="M15" s="247">
        <f t="shared" si="9"/>
        <v>0</v>
      </c>
      <c r="N15" s="352"/>
      <c r="O15" s="352"/>
      <c r="P15" s="352"/>
      <c r="Q15" s="355"/>
      <c r="R15" s="247">
        <f>IF(OR(NOT(ISNUMBER(C15)),AND(C15&lt;A_Stammdaten!$B$12,O15&lt;=0)),0,IF(C15=A_Stammdaten!$B$12,P15,(M15+N15)/O15*(O15-1)+P15))</f>
        <v>0</v>
      </c>
      <c r="S15" s="247">
        <f t="shared" si="3"/>
        <v>0</v>
      </c>
      <c r="T15" s="354">
        <f t="shared" si="4"/>
        <v>0</v>
      </c>
    </row>
    <row r="16" spans="1:20" x14ac:dyDescent="0.25">
      <c r="A16" s="215" t="b">
        <f t="shared" si="7"/>
        <v>0</v>
      </c>
      <c r="B16" s="64"/>
      <c r="C16" s="75"/>
      <c r="D16" s="75"/>
      <c r="E16" s="75"/>
      <c r="F16" s="344" t="str">
        <f>IFERROR(IF(VLOOKUP(B16,A_Stammdaten!$I$6:$K$105,3,FALSE)="ja","übernommen","neu"),"")</f>
        <v/>
      </c>
      <c r="G16" s="351"/>
      <c r="H16" s="351"/>
      <c r="I16" s="351"/>
      <c r="J16" s="247">
        <f>IF(OR(C16&gt;A_Stammdaten!$B$13,K16=0,NOT(ISNUMBER(C16))),0,SUM(G16:$H16)-$I16)</f>
        <v>0</v>
      </c>
      <c r="K16" s="353"/>
      <c r="L16" s="247">
        <f t="shared" si="8"/>
        <v>0</v>
      </c>
      <c r="M16" s="247">
        <f t="shared" si="9"/>
        <v>0</v>
      </c>
      <c r="N16" s="352"/>
      <c r="O16" s="352"/>
      <c r="P16" s="352"/>
      <c r="Q16" s="355"/>
      <c r="R16" s="247">
        <f>IF(OR(NOT(ISNUMBER(C16)),AND(C16&lt;A_Stammdaten!$B$12,O16&lt;=0)),0,IF(C16=A_Stammdaten!$B$12,P16,(M16+N16)/O16*(O16-1)+P16))</f>
        <v>0</v>
      </c>
      <c r="S16" s="247">
        <f t="shared" si="3"/>
        <v>0</v>
      </c>
      <c r="T16" s="354">
        <f t="shared" si="4"/>
        <v>0</v>
      </c>
    </row>
    <row r="17" spans="1:20" x14ac:dyDescent="0.25">
      <c r="A17" s="215" t="b">
        <f t="shared" si="7"/>
        <v>0</v>
      </c>
      <c r="B17" s="64"/>
      <c r="C17" s="75"/>
      <c r="D17" s="75"/>
      <c r="E17" s="75"/>
      <c r="F17" s="344" t="str">
        <f>IFERROR(IF(VLOOKUP(B17,A_Stammdaten!$I$6:$K$105,3,FALSE)="ja","übernommen","neu"),"")</f>
        <v/>
      </c>
      <c r="G17" s="351"/>
      <c r="H17" s="351"/>
      <c r="I17" s="351"/>
      <c r="J17" s="247">
        <f>IF(OR(C17&gt;A_Stammdaten!$B$13,K17=0,NOT(ISNUMBER(C17))),0,SUM(G17:$H17)-$I17)</f>
        <v>0</v>
      </c>
      <c r="K17" s="353"/>
      <c r="L17" s="247">
        <f t="shared" si="8"/>
        <v>0</v>
      </c>
      <c r="M17" s="247">
        <f t="shared" si="9"/>
        <v>0</v>
      </c>
      <c r="N17" s="352"/>
      <c r="O17" s="352"/>
      <c r="P17" s="352"/>
      <c r="Q17" s="355"/>
      <c r="R17" s="247">
        <f>IF(OR(NOT(ISNUMBER(C17)),AND(C17&lt;A_Stammdaten!$B$12,O17&lt;=0)),0,IF(C17=A_Stammdaten!$B$12,P17,(M17+N17)/O17*(O17-1)+P17))</f>
        <v>0</v>
      </c>
      <c r="S17" s="247">
        <f t="shared" si="3"/>
        <v>0</v>
      </c>
      <c r="T17" s="354">
        <f t="shared" si="4"/>
        <v>0</v>
      </c>
    </row>
    <row r="18" spans="1:20" x14ac:dyDescent="0.25">
      <c r="A18" s="215" t="b">
        <f t="shared" si="7"/>
        <v>0</v>
      </c>
      <c r="B18" s="64"/>
      <c r="C18" s="75"/>
      <c r="D18" s="75"/>
      <c r="E18" s="75"/>
      <c r="F18" s="344" t="str">
        <f>IFERROR(IF(VLOOKUP(B18,A_Stammdaten!$I$6:$K$105,3,FALSE)="ja","übernommen","neu"),"")</f>
        <v/>
      </c>
      <c r="G18" s="351"/>
      <c r="H18" s="351"/>
      <c r="I18" s="351"/>
      <c r="J18" s="247">
        <f>IF(OR(C18&gt;A_Stammdaten!$B$13,K18=0,NOT(ISNUMBER(C18))),0,SUM(G18:$H18)-$I18)</f>
        <v>0</v>
      </c>
      <c r="K18" s="353"/>
      <c r="L18" s="247">
        <f t="shared" si="8"/>
        <v>0</v>
      </c>
      <c r="M18" s="247">
        <f t="shared" si="9"/>
        <v>0</v>
      </c>
      <c r="N18" s="352"/>
      <c r="O18" s="352"/>
      <c r="P18" s="352"/>
      <c r="Q18" s="355"/>
      <c r="R18" s="247">
        <f>IF(OR(NOT(ISNUMBER(C18)),AND(C18&lt;A_Stammdaten!$B$12,O18&lt;=0)),0,IF(C18=A_Stammdaten!$B$12,P18,(M18+N18)/O18*(O18-1)+P18))</f>
        <v>0</v>
      </c>
      <c r="S18" s="247">
        <f t="shared" si="3"/>
        <v>0</v>
      </c>
      <c r="T18" s="354">
        <f t="shared" si="4"/>
        <v>0</v>
      </c>
    </row>
    <row r="19" spans="1:20" x14ac:dyDescent="0.25">
      <c r="A19" s="215" t="b">
        <f t="shared" si="7"/>
        <v>0</v>
      </c>
      <c r="B19" s="64"/>
      <c r="C19" s="75"/>
      <c r="D19" s="75"/>
      <c r="E19" s="75"/>
      <c r="F19" s="344" t="str">
        <f>IFERROR(IF(VLOOKUP(B19,A_Stammdaten!$I$6:$K$105,3,FALSE)="ja","übernommen","neu"),"")</f>
        <v/>
      </c>
      <c r="G19" s="351"/>
      <c r="H19" s="351"/>
      <c r="I19" s="351"/>
      <c r="J19" s="247">
        <f>IF(OR(C19&gt;A_Stammdaten!$B$13,K19=0,NOT(ISNUMBER(C19))),0,SUM(G19:$H19)-$I19)</f>
        <v>0</v>
      </c>
      <c r="K19" s="353"/>
      <c r="L19" s="247">
        <f t="shared" si="8"/>
        <v>0</v>
      </c>
      <c r="M19" s="247">
        <f t="shared" si="9"/>
        <v>0</v>
      </c>
      <c r="N19" s="352"/>
      <c r="O19" s="352"/>
      <c r="P19" s="352"/>
      <c r="Q19" s="355"/>
      <c r="R19" s="247">
        <f>IF(OR(NOT(ISNUMBER(C19)),AND(C19&lt;A_Stammdaten!$B$12,O19&lt;=0)),0,IF(C19=A_Stammdaten!$B$12,P19,(M19+N19)/O19*(O19-1)+P19))</f>
        <v>0</v>
      </c>
      <c r="S19" s="247">
        <f t="shared" si="3"/>
        <v>0</v>
      </c>
      <c r="T19" s="354">
        <f t="shared" si="4"/>
        <v>0</v>
      </c>
    </row>
    <row r="20" spans="1:20" x14ac:dyDescent="0.25">
      <c r="A20" s="215" t="b">
        <f t="shared" si="7"/>
        <v>0</v>
      </c>
      <c r="B20" s="64"/>
      <c r="C20" s="75"/>
      <c r="D20" s="75"/>
      <c r="E20" s="75"/>
      <c r="F20" s="344" t="str">
        <f>IFERROR(IF(VLOOKUP(B20,A_Stammdaten!$I$6:$K$105,3,FALSE)="ja","übernommen","neu"),"")</f>
        <v/>
      </c>
      <c r="G20" s="351"/>
      <c r="H20" s="351"/>
      <c r="I20" s="351"/>
      <c r="J20" s="247">
        <f>IF(OR(C20&gt;A_Stammdaten!$B$13,K20=0,NOT(ISNUMBER(C20))),0,SUM(G20:$H20)-$I20)</f>
        <v>0</v>
      </c>
      <c r="K20" s="353"/>
      <c r="L20" s="247">
        <f t="shared" si="8"/>
        <v>0</v>
      </c>
      <c r="M20" s="247">
        <f t="shared" si="9"/>
        <v>0</v>
      </c>
      <c r="N20" s="352"/>
      <c r="O20" s="352"/>
      <c r="P20" s="352"/>
      <c r="Q20" s="355"/>
      <c r="R20" s="247">
        <f>IF(OR(NOT(ISNUMBER(C20)),AND(C20&lt;A_Stammdaten!$B$12,O20&lt;=0)),0,IF(C20=A_Stammdaten!$B$12,P20,(M20+N20)/O20*(O20-1)+P20))</f>
        <v>0</v>
      </c>
      <c r="S20" s="247">
        <f t="shared" si="3"/>
        <v>0</v>
      </c>
      <c r="T20" s="354">
        <f t="shared" si="4"/>
        <v>0</v>
      </c>
    </row>
    <row r="21" spans="1:20" x14ac:dyDescent="0.25">
      <c r="A21" s="215" t="b">
        <f t="shared" si="7"/>
        <v>0</v>
      </c>
      <c r="B21" s="64"/>
      <c r="C21" s="75"/>
      <c r="D21" s="75"/>
      <c r="E21" s="75"/>
      <c r="F21" s="344" t="str">
        <f>IFERROR(IF(VLOOKUP(B21,A_Stammdaten!$I$6:$K$105,3,FALSE)="ja","übernommen","neu"),"")</f>
        <v/>
      </c>
      <c r="G21" s="351"/>
      <c r="H21" s="351"/>
      <c r="I21" s="351"/>
      <c r="J21" s="247">
        <f>IF(OR(C21&gt;A_Stammdaten!$B$13,K21=0,NOT(ISNUMBER(C21))),0,SUM(G21:$H21)-$I21)</f>
        <v>0</v>
      </c>
      <c r="K21" s="353"/>
      <c r="L21" s="247">
        <f t="shared" si="8"/>
        <v>0</v>
      </c>
      <c r="M21" s="247">
        <f t="shared" si="9"/>
        <v>0</v>
      </c>
      <c r="N21" s="352"/>
      <c r="O21" s="352"/>
      <c r="P21" s="352"/>
      <c r="Q21" s="355"/>
      <c r="R21" s="247">
        <f>IF(OR(NOT(ISNUMBER(C21)),AND(C21&lt;A_Stammdaten!$B$12,O21&lt;=0)),0,IF(C21=A_Stammdaten!$B$12,P21,(M21+N21)/O21*(O21-1)+P21))</f>
        <v>0</v>
      </c>
      <c r="S21" s="247">
        <f t="shared" si="3"/>
        <v>0</v>
      </c>
      <c r="T21" s="354">
        <f t="shared" si="4"/>
        <v>0</v>
      </c>
    </row>
    <row r="22" spans="1:20" x14ac:dyDescent="0.25">
      <c r="A22" s="215" t="b">
        <f t="shared" si="7"/>
        <v>0</v>
      </c>
      <c r="B22" s="64"/>
      <c r="C22" s="75"/>
      <c r="D22" s="75"/>
      <c r="E22" s="75"/>
      <c r="F22" s="344" t="str">
        <f>IFERROR(IF(VLOOKUP(B22,A_Stammdaten!$I$6:$K$105,3,FALSE)="ja","übernommen","neu"),"")</f>
        <v/>
      </c>
      <c r="G22" s="351"/>
      <c r="H22" s="351"/>
      <c r="I22" s="351"/>
      <c r="J22" s="247">
        <f>IF(OR(C22&gt;A_Stammdaten!$B$13,K22=0,NOT(ISNUMBER(C22))),0,SUM(G22:$H22)-$I22)</f>
        <v>0</v>
      </c>
      <c r="K22" s="353"/>
      <c r="L22" s="247">
        <f t="shared" si="8"/>
        <v>0</v>
      </c>
      <c r="M22" s="247">
        <f t="shared" si="9"/>
        <v>0</v>
      </c>
      <c r="N22" s="352"/>
      <c r="O22" s="352"/>
      <c r="P22" s="352"/>
      <c r="Q22" s="355"/>
      <c r="R22" s="247">
        <f>IF(OR(NOT(ISNUMBER(C22)),AND(C22&lt;A_Stammdaten!$B$12,O22&lt;=0)),0,IF(C22=A_Stammdaten!$B$12,P22,(M22+N22)/O22*(O22-1)+P22))</f>
        <v>0</v>
      </c>
      <c r="S22" s="247">
        <f t="shared" si="3"/>
        <v>0</v>
      </c>
      <c r="T22" s="354">
        <f t="shared" si="4"/>
        <v>0</v>
      </c>
    </row>
    <row r="23" spans="1:20" x14ac:dyDescent="0.25">
      <c r="A23" s="215" t="b">
        <f t="shared" si="7"/>
        <v>0</v>
      </c>
      <c r="B23" s="64"/>
      <c r="C23" s="75"/>
      <c r="D23" s="75"/>
      <c r="E23" s="75"/>
      <c r="F23" s="344" t="str">
        <f>IFERROR(IF(VLOOKUP(B23,A_Stammdaten!$I$6:$K$105,3,FALSE)="ja","übernommen","neu"),"")</f>
        <v/>
      </c>
      <c r="G23" s="351"/>
      <c r="H23" s="351"/>
      <c r="I23" s="351"/>
      <c r="J23" s="247">
        <f>IF(OR(C23&gt;A_Stammdaten!$B$13,K23=0,NOT(ISNUMBER(C23))),0,SUM(G23:$H23)-$I23)</f>
        <v>0</v>
      </c>
      <c r="K23" s="353"/>
      <c r="L23" s="247">
        <f t="shared" si="8"/>
        <v>0</v>
      </c>
      <c r="M23" s="247">
        <f t="shared" si="9"/>
        <v>0</v>
      </c>
      <c r="N23" s="352"/>
      <c r="O23" s="352"/>
      <c r="P23" s="352"/>
      <c r="Q23" s="355"/>
      <c r="R23" s="247">
        <f>IF(OR(NOT(ISNUMBER(C23)),AND(C23&lt;A_Stammdaten!$B$12,O23&lt;=0)),0,IF(C23=A_Stammdaten!$B$12,P23,(M23+N23)/O23*(O23-1)+P23))</f>
        <v>0</v>
      </c>
      <c r="S23" s="247">
        <f t="shared" si="3"/>
        <v>0</v>
      </c>
      <c r="T23" s="354">
        <f t="shared" si="4"/>
        <v>0</v>
      </c>
    </row>
    <row r="24" spans="1:20" x14ac:dyDescent="0.25">
      <c r="A24" s="215" t="b">
        <f t="shared" si="7"/>
        <v>0</v>
      </c>
      <c r="B24" s="64"/>
      <c r="C24" s="75"/>
      <c r="D24" s="75"/>
      <c r="E24" s="75"/>
      <c r="F24" s="344" t="str">
        <f>IFERROR(IF(VLOOKUP(B24,A_Stammdaten!$I$6:$K$105,3,FALSE)="ja","übernommen","neu"),"")</f>
        <v/>
      </c>
      <c r="G24" s="351"/>
      <c r="H24" s="351"/>
      <c r="I24" s="351"/>
      <c r="J24" s="247">
        <f>IF(OR(C24&gt;A_Stammdaten!$B$13,K24=0,NOT(ISNUMBER(C24))),0,SUM(G24:$H24)-$I24)</f>
        <v>0</v>
      </c>
      <c r="K24" s="353"/>
      <c r="L24" s="247">
        <f t="shared" si="8"/>
        <v>0</v>
      </c>
      <c r="M24" s="247">
        <f t="shared" si="9"/>
        <v>0</v>
      </c>
      <c r="N24" s="352"/>
      <c r="O24" s="352"/>
      <c r="P24" s="352"/>
      <c r="Q24" s="355"/>
      <c r="R24" s="247">
        <f>IF(OR(NOT(ISNUMBER(C24)),AND(C24&lt;A_Stammdaten!$B$12,O24&lt;=0)),0,IF(C24=A_Stammdaten!$B$12,P24,(M24+N24)/O24*(O24-1)+P24))</f>
        <v>0</v>
      </c>
      <c r="S24" s="247">
        <f t="shared" si="3"/>
        <v>0</v>
      </c>
      <c r="T24" s="354">
        <f t="shared" si="4"/>
        <v>0</v>
      </c>
    </row>
    <row r="25" spans="1:20" x14ac:dyDescent="0.25">
      <c r="A25" s="215" t="b">
        <f t="shared" si="7"/>
        <v>0</v>
      </c>
      <c r="B25" s="64"/>
      <c r="C25" s="75"/>
      <c r="D25" s="75"/>
      <c r="E25" s="75"/>
      <c r="F25" s="344" t="str">
        <f>IFERROR(IF(VLOOKUP(B25,A_Stammdaten!$I$6:$K$105,3,FALSE)="ja","übernommen","neu"),"")</f>
        <v/>
      </c>
      <c r="G25" s="351"/>
      <c r="H25" s="351"/>
      <c r="I25" s="351"/>
      <c r="J25" s="247">
        <f>IF(OR(C25&gt;A_Stammdaten!$B$13,K25=0,NOT(ISNUMBER(C25))),0,SUM(G25:$H25)-$I25)</f>
        <v>0</v>
      </c>
      <c r="K25" s="353"/>
      <c r="L25" s="247">
        <f t="shared" si="8"/>
        <v>0</v>
      </c>
      <c r="M25" s="247">
        <f t="shared" si="9"/>
        <v>0</v>
      </c>
      <c r="N25" s="352"/>
      <c r="O25" s="352"/>
      <c r="P25" s="352"/>
      <c r="Q25" s="355"/>
      <c r="R25" s="247">
        <f>IF(OR(NOT(ISNUMBER(C25)),AND(C25&lt;A_Stammdaten!$B$12,O25&lt;=0)),0,IF(C25=A_Stammdaten!$B$12,P25,(M25+N25)/O25*(O25-1)+P25))</f>
        <v>0</v>
      </c>
      <c r="S25" s="247">
        <f t="shared" si="3"/>
        <v>0</v>
      </c>
      <c r="T25" s="354">
        <f t="shared" si="4"/>
        <v>0</v>
      </c>
    </row>
    <row r="26" spans="1:20" x14ac:dyDescent="0.25">
      <c r="A26" s="215" t="b">
        <f t="shared" si="7"/>
        <v>0</v>
      </c>
      <c r="B26" s="64"/>
      <c r="C26" s="75"/>
      <c r="D26" s="75"/>
      <c r="E26" s="75"/>
      <c r="F26" s="344" t="str">
        <f>IFERROR(IF(VLOOKUP(B26,A_Stammdaten!$I$6:$K$105,3,FALSE)="ja","übernommen","neu"),"")</f>
        <v/>
      </c>
      <c r="G26" s="351"/>
      <c r="H26" s="351"/>
      <c r="I26" s="351"/>
      <c r="J26" s="247">
        <f>IF(OR(C26&gt;A_Stammdaten!$B$13,K26=0,NOT(ISNUMBER(C26))),0,SUM(G26:$H26)-$I26)</f>
        <v>0</v>
      </c>
      <c r="K26" s="353"/>
      <c r="L26" s="247">
        <f t="shared" si="8"/>
        <v>0</v>
      </c>
      <c r="M26" s="247">
        <f t="shared" si="9"/>
        <v>0</v>
      </c>
      <c r="N26" s="352"/>
      <c r="O26" s="352"/>
      <c r="P26" s="352"/>
      <c r="Q26" s="355"/>
      <c r="R26" s="247">
        <f>IF(OR(NOT(ISNUMBER(C26)),AND(C26&lt;A_Stammdaten!$B$12,O26&lt;=0)),0,IF(C26=A_Stammdaten!$B$12,P26,(M26+N26)/O26*(O26-1)+P26))</f>
        <v>0</v>
      </c>
      <c r="S26" s="247">
        <f t="shared" si="3"/>
        <v>0</v>
      </c>
      <c r="T26" s="354">
        <f t="shared" si="4"/>
        <v>0</v>
      </c>
    </row>
    <row r="27" spans="1:20" x14ac:dyDescent="0.25">
      <c r="A27" s="215" t="b">
        <f t="shared" si="7"/>
        <v>0</v>
      </c>
      <c r="B27" s="64"/>
      <c r="C27" s="75"/>
      <c r="D27" s="75"/>
      <c r="E27" s="75"/>
      <c r="F27" s="344" t="str">
        <f>IFERROR(IF(VLOOKUP(B27,A_Stammdaten!$I$6:$K$105,3,FALSE)="ja","übernommen","neu"),"")</f>
        <v/>
      </c>
      <c r="G27" s="351"/>
      <c r="H27" s="351"/>
      <c r="I27" s="351"/>
      <c r="J27" s="247">
        <f>IF(OR(C27&gt;A_Stammdaten!$B$13,K27=0,NOT(ISNUMBER(C27))),0,SUM(G27:$H27)-$I27)</f>
        <v>0</v>
      </c>
      <c r="K27" s="353"/>
      <c r="L27" s="247">
        <f t="shared" si="8"/>
        <v>0</v>
      </c>
      <c r="M27" s="247">
        <f t="shared" si="9"/>
        <v>0</v>
      </c>
      <c r="N27" s="352"/>
      <c r="O27" s="352"/>
      <c r="P27" s="352"/>
      <c r="Q27" s="355"/>
      <c r="R27" s="247">
        <f>IF(OR(NOT(ISNUMBER(C27)),AND(C27&lt;A_Stammdaten!$B$12,O27&lt;=0)),0,IF(C27=A_Stammdaten!$B$12,P27,(M27+N27)/O27*(O27-1)+P27))</f>
        <v>0</v>
      </c>
      <c r="S27" s="247">
        <f t="shared" si="3"/>
        <v>0</v>
      </c>
      <c r="T27" s="354">
        <f t="shared" si="4"/>
        <v>0</v>
      </c>
    </row>
    <row r="28" spans="1:20" x14ac:dyDescent="0.25">
      <c r="A28" s="215" t="b">
        <f t="shared" si="7"/>
        <v>0</v>
      </c>
      <c r="B28" s="64"/>
      <c r="C28" s="75"/>
      <c r="D28" s="75"/>
      <c r="E28" s="75"/>
      <c r="F28" s="344" t="str">
        <f>IFERROR(IF(VLOOKUP(B28,A_Stammdaten!$I$6:$K$105,3,FALSE)="ja","übernommen","neu"),"")</f>
        <v/>
      </c>
      <c r="G28" s="351"/>
      <c r="H28" s="351"/>
      <c r="I28" s="351"/>
      <c r="J28" s="247">
        <f>IF(OR(C28&gt;A_Stammdaten!$B$13,K28=0,NOT(ISNUMBER(C28))),0,SUM(G28:$H28)-$I28)</f>
        <v>0</v>
      </c>
      <c r="K28" s="353"/>
      <c r="L28" s="247">
        <f t="shared" si="8"/>
        <v>0</v>
      </c>
      <c r="M28" s="247">
        <f t="shared" si="9"/>
        <v>0</v>
      </c>
      <c r="N28" s="352"/>
      <c r="O28" s="352"/>
      <c r="P28" s="352"/>
      <c r="Q28" s="355"/>
      <c r="R28" s="247">
        <f>IF(OR(NOT(ISNUMBER(C28)),AND(C28&lt;A_Stammdaten!$B$12,O28&lt;=0)),0,IF(C28=A_Stammdaten!$B$12,P28,(M28+N28)/O28*(O28-1)+P28))</f>
        <v>0</v>
      </c>
      <c r="S28" s="247">
        <f t="shared" si="3"/>
        <v>0</v>
      </c>
      <c r="T28" s="354">
        <f t="shared" si="4"/>
        <v>0</v>
      </c>
    </row>
    <row r="29" spans="1:20" x14ac:dyDescent="0.25">
      <c r="A29" s="215" t="b">
        <f t="shared" si="7"/>
        <v>0</v>
      </c>
      <c r="B29" s="64"/>
      <c r="C29" s="75"/>
      <c r="D29" s="75"/>
      <c r="E29" s="75"/>
      <c r="F29" s="344" t="str">
        <f>IFERROR(IF(VLOOKUP(B29,A_Stammdaten!$I$6:$K$105,3,FALSE)="ja","übernommen","neu"),"")</f>
        <v/>
      </c>
      <c r="G29" s="351"/>
      <c r="H29" s="351"/>
      <c r="I29" s="351"/>
      <c r="J29" s="247">
        <f>IF(OR(C29&gt;A_Stammdaten!$B$13,K29=0,NOT(ISNUMBER(C29))),0,SUM(G29:$H29)-$I29)</f>
        <v>0</v>
      </c>
      <c r="K29" s="353"/>
      <c r="L29" s="247">
        <f t="shared" si="8"/>
        <v>0</v>
      </c>
      <c r="M29" s="247">
        <f t="shared" si="9"/>
        <v>0</v>
      </c>
      <c r="N29" s="352"/>
      <c r="O29" s="352"/>
      <c r="P29" s="352"/>
      <c r="Q29" s="355"/>
      <c r="R29" s="247">
        <f>IF(OR(NOT(ISNUMBER(C29)),AND(C29&lt;A_Stammdaten!$B$12,O29&lt;=0)),0,IF(C29=A_Stammdaten!$B$12,P29,(M29+N29)/O29*(O29-1)+P29))</f>
        <v>0</v>
      </c>
      <c r="S29" s="247">
        <f t="shared" si="3"/>
        <v>0</v>
      </c>
      <c r="T29" s="354">
        <f t="shared" si="4"/>
        <v>0</v>
      </c>
    </row>
    <row r="30" spans="1:20" x14ac:dyDescent="0.25">
      <c r="A30" s="215" t="b">
        <f t="shared" si="7"/>
        <v>0</v>
      </c>
      <c r="B30" s="64"/>
      <c r="C30" s="75"/>
      <c r="D30" s="75"/>
      <c r="E30" s="75"/>
      <c r="F30" s="344" t="str">
        <f>IFERROR(IF(VLOOKUP(B30,A_Stammdaten!$I$6:$K$105,3,FALSE)="ja","übernommen","neu"),"")</f>
        <v/>
      </c>
      <c r="G30" s="351"/>
      <c r="H30" s="351"/>
      <c r="I30" s="351"/>
      <c r="J30" s="247">
        <f>IF(OR(C30&gt;A_Stammdaten!$B$13,K30=0,NOT(ISNUMBER(C30))),0,SUM(G30:$H30)-$I30)</f>
        <v>0</v>
      </c>
      <c r="K30" s="353"/>
      <c r="L30" s="247">
        <f t="shared" si="8"/>
        <v>0</v>
      </c>
      <c r="M30" s="247">
        <f t="shared" si="9"/>
        <v>0</v>
      </c>
      <c r="N30" s="352"/>
      <c r="O30" s="352"/>
      <c r="P30" s="352"/>
      <c r="Q30" s="355"/>
      <c r="R30" s="247">
        <f>IF(OR(NOT(ISNUMBER(C30)),AND(C30&lt;A_Stammdaten!$B$12,O30&lt;=0)),0,IF(C30=A_Stammdaten!$B$12,P30,(M30+N30)/O30*(O30-1)+P30))</f>
        <v>0</v>
      </c>
      <c r="S30" s="247">
        <f t="shared" si="3"/>
        <v>0</v>
      </c>
      <c r="T30" s="354">
        <f t="shared" si="4"/>
        <v>0</v>
      </c>
    </row>
    <row r="31" spans="1:20" x14ac:dyDescent="0.25">
      <c r="A31" s="215" t="b">
        <f t="shared" si="7"/>
        <v>0</v>
      </c>
      <c r="B31" s="64"/>
      <c r="C31" s="75"/>
      <c r="D31" s="75"/>
      <c r="E31" s="75"/>
      <c r="F31" s="344" t="str">
        <f>IFERROR(IF(VLOOKUP(B31,A_Stammdaten!$I$6:$K$105,3,FALSE)="ja","übernommen","neu"),"")</f>
        <v/>
      </c>
      <c r="G31" s="351"/>
      <c r="H31" s="351"/>
      <c r="I31" s="351"/>
      <c r="J31" s="247">
        <f>IF(OR(C31&gt;A_Stammdaten!$B$13,K31=0,NOT(ISNUMBER(C31))),0,SUM(G31:$H31)-$I31)</f>
        <v>0</v>
      </c>
      <c r="K31" s="353"/>
      <c r="L31" s="247">
        <f t="shared" si="8"/>
        <v>0</v>
      </c>
      <c r="M31" s="247">
        <f t="shared" si="9"/>
        <v>0</v>
      </c>
      <c r="N31" s="352"/>
      <c r="O31" s="352"/>
      <c r="P31" s="352"/>
      <c r="Q31" s="355"/>
      <c r="R31" s="247">
        <f>IF(OR(NOT(ISNUMBER(C31)),AND(C31&lt;A_Stammdaten!$B$12,O31&lt;=0)),0,IF(C31=A_Stammdaten!$B$12,P31,(M31+N31)/O31*(O31-1)+P31))</f>
        <v>0</v>
      </c>
      <c r="S31" s="247">
        <f t="shared" si="3"/>
        <v>0</v>
      </c>
      <c r="T31" s="354">
        <f t="shared" si="4"/>
        <v>0</v>
      </c>
    </row>
    <row r="32" spans="1:20" x14ac:dyDescent="0.25">
      <c r="A32" s="215" t="b">
        <f t="shared" si="7"/>
        <v>0</v>
      </c>
      <c r="B32" s="64"/>
      <c r="C32" s="75"/>
      <c r="D32" s="75"/>
      <c r="E32" s="75"/>
      <c r="F32" s="344" t="str">
        <f>IFERROR(IF(VLOOKUP(B32,A_Stammdaten!$I$6:$K$105,3,FALSE)="ja","übernommen","neu"),"")</f>
        <v/>
      </c>
      <c r="G32" s="351"/>
      <c r="H32" s="351"/>
      <c r="I32" s="351"/>
      <c r="J32" s="247">
        <f>IF(OR(C32&gt;A_Stammdaten!$B$13,K32=0,NOT(ISNUMBER(C32))),0,SUM(G32:$H32)-$I32)</f>
        <v>0</v>
      </c>
      <c r="K32" s="353"/>
      <c r="L32" s="247">
        <f t="shared" si="8"/>
        <v>0</v>
      </c>
      <c r="M32" s="247">
        <f t="shared" si="9"/>
        <v>0</v>
      </c>
      <c r="N32" s="352"/>
      <c r="O32" s="352"/>
      <c r="P32" s="352"/>
      <c r="Q32" s="355"/>
      <c r="R32" s="247">
        <f>IF(OR(NOT(ISNUMBER(C32)),AND(C32&lt;A_Stammdaten!$B$12,O32&lt;=0)),0,IF(C32=A_Stammdaten!$B$12,P32,(M32+N32)/O32*(O32-1)+P32))</f>
        <v>0</v>
      </c>
      <c r="S32" s="247">
        <f t="shared" si="3"/>
        <v>0</v>
      </c>
      <c r="T32" s="354">
        <f t="shared" si="4"/>
        <v>0</v>
      </c>
    </row>
    <row r="33" spans="1:20" x14ac:dyDescent="0.25">
      <c r="A33" s="215" t="b">
        <f t="shared" si="7"/>
        <v>0</v>
      </c>
      <c r="B33" s="64"/>
      <c r="C33" s="75"/>
      <c r="D33" s="75"/>
      <c r="E33" s="75"/>
      <c r="F33" s="344" t="str">
        <f>IFERROR(IF(VLOOKUP(B33,A_Stammdaten!$I$6:$K$105,3,FALSE)="ja","übernommen","neu"),"")</f>
        <v/>
      </c>
      <c r="G33" s="351"/>
      <c r="H33" s="351"/>
      <c r="I33" s="351"/>
      <c r="J33" s="247">
        <f>IF(OR(C33&gt;A_Stammdaten!$B$13,K33=0,NOT(ISNUMBER(C33))),0,SUM(G33:$H33)-$I33)</f>
        <v>0</v>
      </c>
      <c r="K33" s="353"/>
      <c r="L33" s="247">
        <f t="shared" si="8"/>
        <v>0</v>
      </c>
      <c r="M33" s="247">
        <f t="shared" si="9"/>
        <v>0</v>
      </c>
      <c r="N33" s="352"/>
      <c r="O33" s="352"/>
      <c r="P33" s="352"/>
      <c r="Q33" s="355"/>
      <c r="R33" s="247">
        <f>IF(OR(NOT(ISNUMBER(C33)),AND(C33&lt;A_Stammdaten!$B$12,O33&lt;=0)),0,IF(C33=A_Stammdaten!$B$12,P33,(M33+N33)/O33*(O33-1)+P33))</f>
        <v>0</v>
      </c>
      <c r="S33" s="247">
        <f t="shared" si="3"/>
        <v>0</v>
      </c>
      <c r="T33" s="354">
        <f t="shared" si="4"/>
        <v>0</v>
      </c>
    </row>
    <row r="34" spans="1:20" x14ac:dyDescent="0.25">
      <c r="A34" s="215" t="b">
        <f t="shared" si="7"/>
        <v>0</v>
      </c>
      <c r="B34" s="64"/>
      <c r="C34" s="75"/>
      <c r="D34" s="75"/>
      <c r="E34" s="75"/>
      <c r="F34" s="344" t="str">
        <f>IFERROR(IF(VLOOKUP(B34,A_Stammdaten!$I$6:$K$105,3,FALSE)="ja","übernommen","neu"),"")</f>
        <v/>
      </c>
      <c r="G34" s="351"/>
      <c r="H34" s="351"/>
      <c r="I34" s="351"/>
      <c r="J34" s="247">
        <f>IF(OR(C34&gt;A_Stammdaten!$B$13,K34=0,NOT(ISNUMBER(C34))),0,SUM(G34:$H34)-$I34)</f>
        <v>0</v>
      </c>
      <c r="K34" s="353"/>
      <c r="L34" s="247">
        <f t="shared" si="8"/>
        <v>0</v>
      </c>
      <c r="M34" s="247">
        <f t="shared" si="9"/>
        <v>0</v>
      </c>
      <c r="N34" s="352"/>
      <c r="O34" s="352"/>
      <c r="P34" s="352"/>
      <c r="Q34" s="355"/>
      <c r="R34" s="247">
        <f>IF(OR(NOT(ISNUMBER(C34)),AND(C34&lt;A_Stammdaten!$B$12,O34&lt;=0)),0,IF(C34=A_Stammdaten!$B$12,P34,(M34+N34)/O34*(O34-1)+P34))</f>
        <v>0</v>
      </c>
      <c r="S34" s="247">
        <f t="shared" si="3"/>
        <v>0</v>
      </c>
      <c r="T34" s="354">
        <f t="shared" si="4"/>
        <v>0</v>
      </c>
    </row>
    <row r="35" spans="1:20" x14ac:dyDescent="0.25">
      <c r="A35" s="215" t="b">
        <f t="shared" si="7"/>
        <v>0</v>
      </c>
      <c r="B35" s="64"/>
      <c r="C35" s="75"/>
      <c r="D35" s="75"/>
      <c r="E35" s="75"/>
      <c r="F35" s="344" t="str">
        <f>IFERROR(IF(VLOOKUP(B35,A_Stammdaten!$I$6:$K$105,3,FALSE)="ja","übernommen","neu"),"")</f>
        <v/>
      </c>
      <c r="G35" s="351"/>
      <c r="H35" s="351"/>
      <c r="I35" s="351"/>
      <c r="J35" s="247">
        <f>IF(OR(C35&gt;A_Stammdaten!$B$13,K35=0,NOT(ISNUMBER(C35))),0,SUM(G35:$H35)-$I35)</f>
        <v>0</v>
      </c>
      <c r="K35" s="353"/>
      <c r="L35" s="247">
        <f t="shared" si="8"/>
        <v>0</v>
      </c>
      <c r="M35" s="247">
        <f t="shared" si="9"/>
        <v>0</v>
      </c>
      <c r="N35" s="352"/>
      <c r="O35" s="352"/>
      <c r="P35" s="352"/>
      <c r="Q35" s="355"/>
      <c r="R35" s="247">
        <f>IF(OR(NOT(ISNUMBER(C35)),AND(C35&lt;A_Stammdaten!$B$12,O35&lt;=0)),0,IF(C35=A_Stammdaten!$B$12,P35,(M35+N35)/O35*(O35-1)+P35))</f>
        <v>0</v>
      </c>
      <c r="S35" s="247">
        <f t="shared" si="3"/>
        <v>0</v>
      </c>
      <c r="T35" s="354">
        <f t="shared" si="4"/>
        <v>0</v>
      </c>
    </row>
    <row r="36" spans="1:20" x14ac:dyDescent="0.25">
      <c r="A36" s="215" t="b">
        <f t="shared" si="7"/>
        <v>0</v>
      </c>
      <c r="B36" s="64"/>
      <c r="C36" s="75"/>
      <c r="D36" s="75"/>
      <c r="E36" s="75"/>
      <c r="F36" s="344" t="str">
        <f>IFERROR(IF(VLOOKUP(B36,A_Stammdaten!$I$6:$K$105,3,FALSE)="ja","übernommen","neu"),"")</f>
        <v/>
      </c>
      <c r="G36" s="351"/>
      <c r="H36" s="351"/>
      <c r="I36" s="351"/>
      <c r="J36" s="247">
        <f>IF(OR(C36&gt;A_Stammdaten!$B$13,K36=0,NOT(ISNUMBER(C36))),0,SUM(G36:$H36)-$I36)</f>
        <v>0</v>
      </c>
      <c r="K36" s="353"/>
      <c r="L36" s="247">
        <f t="shared" si="8"/>
        <v>0</v>
      </c>
      <c r="M36" s="247">
        <f t="shared" si="9"/>
        <v>0</v>
      </c>
      <c r="N36" s="352"/>
      <c r="O36" s="352"/>
      <c r="P36" s="352"/>
      <c r="Q36" s="355"/>
      <c r="R36" s="247">
        <f>IF(OR(NOT(ISNUMBER(C36)),AND(C36&lt;A_Stammdaten!$B$12,O36&lt;=0)),0,IF(C36=A_Stammdaten!$B$12,P36,(M36+N36)/O36*(O36-1)+P36))</f>
        <v>0</v>
      </c>
      <c r="S36" s="247">
        <f t="shared" si="3"/>
        <v>0</v>
      </c>
      <c r="T36" s="354">
        <f t="shared" si="4"/>
        <v>0</v>
      </c>
    </row>
    <row r="37" spans="1:20" x14ac:dyDescent="0.25">
      <c r="A37" s="215" t="b">
        <f t="shared" si="7"/>
        <v>0</v>
      </c>
      <c r="B37" s="64"/>
      <c r="C37" s="75"/>
      <c r="D37" s="75"/>
      <c r="E37" s="75"/>
      <c r="F37" s="344" t="str">
        <f>IFERROR(IF(VLOOKUP(B37,A_Stammdaten!$I$6:$K$105,3,FALSE)="ja","übernommen","neu"),"")</f>
        <v/>
      </c>
      <c r="G37" s="351"/>
      <c r="H37" s="351"/>
      <c r="I37" s="351"/>
      <c r="J37" s="247">
        <f>IF(OR(C37&gt;A_Stammdaten!$B$13,K37=0,NOT(ISNUMBER(C37))),0,SUM(G37:$H37)-$I37)</f>
        <v>0</v>
      </c>
      <c r="K37" s="353"/>
      <c r="L37" s="247">
        <f t="shared" si="8"/>
        <v>0</v>
      </c>
      <c r="M37" s="247">
        <f t="shared" si="9"/>
        <v>0</v>
      </c>
      <c r="N37" s="352"/>
      <c r="O37" s="352"/>
      <c r="P37" s="352"/>
      <c r="Q37" s="355"/>
      <c r="R37" s="247">
        <f>IF(OR(NOT(ISNUMBER(C37)),AND(C37&lt;A_Stammdaten!$B$12,O37&lt;=0)),0,IF(C37=A_Stammdaten!$B$12,P37,(M37+N37)/O37*(O37-1)+P37))</f>
        <v>0</v>
      </c>
      <c r="S37" s="247">
        <f t="shared" si="3"/>
        <v>0</v>
      </c>
      <c r="T37" s="354">
        <f t="shared" si="4"/>
        <v>0</v>
      </c>
    </row>
    <row r="38" spans="1:20" x14ac:dyDescent="0.25">
      <c r="A38" s="215" t="b">
        <f t="shared" si="7"/>
        <v>0</v>
      </c>
      <c r="B38" s="64"/>
      <c r="C38" s="75"/>
      <c r="D38" s="75"/>
      <c r="E38" s="75"/>
      <c r="F38" s="344" t="str">
        <f>IFERROR(IF(VLOOKUP(B38,A_Stammdaten!$I$6:$K$105,3,FALSE)="ja","übernommen","neu"),"")</f>
        <v/>
      </c>
      <c r="G38" s="351"/>
      <c r="H38" s="351"/>
      <c r="I38" s="351"/>
      <c r="J38" s="247">
        <f>IF(OR(C38&gt;A_Stammdaten!$B$13,K38=0,NOT(ISNUMBER(C38))),0,SUM(G38:$H38)-$I38)</f>
        <v>0</v>
      </c>
      <c r="K38" s="353"/>
      <c r="L38" s="247">
        <f t="shared" si="8"/>
        <v>0</v>
      </c>
      <c r="M38" s="247">
        <f t="shared" si="9"/>
        <v>0</v>
      </c>
      <c r="N38" s="352"/>
      <c r="O38" s="352"/>
      <c r="P38" s="352"/>
      <c r="Q38" s="355"/>
      <c r="R38" s="247">
        <f>IF(OR(NOT(ISNUMBER(C38)),AND(C38&lt;A_Stammdaten!$B$12,O38&lt;=0)),0,IF(C38=A_Stammdaten!$B$12,P38,(M38+N38)/O38*(O38-1)+P38))</f>
        <v>0</v>
      </c>
      <c r="S38" s="247">
        <f t="shared" si="3"/>
        <v>0</v>
      </c>
      <c r="T38" s="354">
        <f t="shared" si="4"/>
        <v>0</v>
      </c>
    </row>
    <row r="39" spans="1:20" x14ac:dyDescent="0.25">
      <c r="A39" s="215" t="b">
        <f t="shared" si="7"/>
        <v>0</v>
      </c>
      <c r="B39" s="64"/>
      <c r="C39" s="75"/>
      <c r="D39" s="75"/>
      <c r="E39" s="75"/>
      <c r="F39" s="344" t="str">
        <f>IFERROR(IF(VLOOKUP(B39,A_Stammdaten!$I$6:$K$105,3,FALSE)="ja","übernommen","neu"),"")</f>
        <v/>
      </c>
      <c r="G39" s="351"/>
      <c r="H39" s="351"/>
      <c r="I39" s="351"/>
      <c r="J39" s="247">
        <f>IF(OR(C39&gt;A_Stammdaten!$B$13,K39=0,NOT(ISNUMBER(C39))),0,SUM(G39:$H39)-$I39)</f>
        <v>0</v>
      </c>
      <c r="K39" s="353"/>
      <c r="L39" s="247">
        <f t="shared" si="8"/>
        <v>0</v>
      </c>
      <c r="M39" s="247">
        <f t="shared" si="9"/>
        <v>0</v>
      </c>
      <c r="N39" s="352"/>
      <c r="O39" s="352"/>
      <c r="P39" s="352"/>
      <c r="Q39" s="355"/>
      <c r="R39" s="247">
        <f>IF(OR(NOT(ISNUMBER(C39)),AND(C39&lt;A_Stammdaten!$B$12,O39&lt;=0)),0,IF(C39=A_Stammdaten!$B$12,P39,(M39+N39)/O39*(O39-1)+P39))</f>
        <v>0</v>
      </c>
      <c r="S39" s="247">
        <f t="shared" si="3"/>
        <v>0</v>
      </c>
      <c r="T39" s="354">
        <f t="shared" si="4"/>
        <v>0</v>
      </c>
    </row>
    <row r="40" spans="1:20" x14ac:dyDescent="0.25">
      <c r="A40" s="215" t="b">
        <f t="shared" si="7"/>
        <v>0</v>
      </c>
      <c r="B40" s="64"/>
      <c r="C40" s="75"/>
      <c r="D40" s="75"/>
      <c r="E40" s="75"/>
      <c r="F40" s="344" t="str">
        <f>IFERROR(IF(VLOOKUP(B40,A_Stammdaten!$I$6:$K$105,3,FALSE)="ja","übernommen","neu"),"")</f>
        <v/>
      </c>
      <c r="G40" s="351"/>
      <c r="H40" s="351"/>
      <c r="I40" s="351"/>
      <c r="J40" s="247">
        <f>IF(OR(C40&gt;A_Stammdaten!$B$13,K40=0,NOT(ISNUMBER(C40))),0,SUM(G40:$H40)-$I40)</f>
        <v>0</v>
      </c>
      <c r="K40" s="353"/>
      <c r="L40" s="247">
        <f t="shared" si="8"/>
        <v>0</v>
      </c>
      <c r="M40" s="247">
        <f t="shared" si="9"/>
        <v>0</v>
      </c>
      <c r="N40" s="352"/>
      <c r="O40" s="352"/>
      <c r="P40" s="352"/>
      <c r="Q40" s="355"/>
      <c r="R40" s="247">
        <f>IF(OR(NOT(ISNUMBER(C40)),AND(C40&lt;A_Stammdaten!$B$12,O40&lt;=0)),0,IF(C40=A_Stammdaten!$B$12,P40,(M40+N40)/O40*(O40-1)+P40))</f>
        <v>0</v>
      </c>
      <c r="S40" s="247">
        <f t="shared" si="3"/>
        <v>0</v>
      </c>
      <c r="T40" s="354">
        <f t="shared" si="4"/>
        <v>0</v>
      </c>
    </row>
    <row r="41" spans="1:20" x14ac:dyDescent="0.25">
      <c r="A41" s="215" t="b">
        <f t="shared" si="7"/>
        <v>0</v>
      </c>
      <c r="B41" s="64"/>
      <c r="C41" s="75"/>
      <c r="D41" s="75"/>
      <c r="E41" s="75"/>
      <c r="F41" s="344" t="str">
        <f>IFERROR(IF(VLOOKUP(B41,A_Stammdaten!$I$6:$K$105,3,FALSE)="ja","übernommen","neu"),"")</f>
        <v/>
      </c>
      <c r="G41" s="351"/>
      <c r="H41" s="351"/>
      <c r="I41" s="351"/>
      <c r="J41" s="247">
        <f>IF(OR(C41&gt;A_Stammdaten!$B$13,K41=0,NOT(ISNUMBER(C41))),0,SUM(G41:$H41)-$I41)</f>
        <v>0</v>
      </c>
      <c r="K41" s="353"/>
      <c r="L41" s="247">
        <f t="shared" si="8"/>
        <v>0</v>
      </c>
      <c r="M41" s="247">
        <f t="shared" si="9"/>
        <v>0</v>
      </c>
      <c r="N41" s="352"/>
      <c r="O41" s="352"/>
      <c r="P41" s="352"/>
      <c r="Q41" s="355"/>
      <c r="R41" s="247">
        <f>IF(OR(NOT(ISNUMBER(C41)),AND(C41&lt;A_Stammdaten!$B$12,O41&lt;=0)),0,IF(C41=A_Stammdaten!$B$12,P41,(M41+N41)/O41*(O41-1)+P41))</f>
        <v>0</v>
      </c>
      <c r="S41" s="247">
        <f t="shared" si="3"/>
        <v>0</v>
      </c>
      <c r="T41" s="354">
        <f t="shared" si="4"/>
        <v>0</v>
      </c>
    </row>
    <row r="42" spans="1:20" x14ac:dyDescent="0.25">
      <c r="A42" s="215" t="b">
        <f t="shared" si="7"/>
        <v>0</v>
      </c>
      <c r="B42" s="64"/>
      <c r="C42" s="75"/>
      <c r="D42" s="75"/>
      <c r="E42" s="75"/>
      <c r="F42" s="344" t="str">
        <f>IFERROR(IF(VLOOKUP(B42,A_Stammdaten!$I$6:$K$105,3,FALSE)="ja","übernommen","neu"),"")</f>
        <v/>
      </c>
      <c r="G42" s="351"/>
      <c r="H42" s="351"/>
      <c r="I42" s="351"/>
      <c r="J42" s="247">
        <f>IF(OR(C42&gt;A_Stammdaten!$B$13,K42=0,NOT(ISNUMBER(C42))),0,SUM(G42:$H42)-$I42)</f>
        <v>0</v>
      </c>
      <c r="K42" s="353"/>
      <c r="L42" s="247">
        <f t="shared" si="8"/>
        <v>0</v>
      </c>
      <c r="M42" s="247">
        <f t="shared" si="9"/>
        <v>0</v>
      </c>
      <c r="N42" s="352"/>
      <c r="O42" s="352"/>
      <c r="P42" s="352"/>
      <c r="Q42" s="355"/>
      <c r="R42" s="247">
        <f>IF(OR(NOT(ISNUMBER(C42)),AND(C42&lt;A_Stammdaten!$B$12,O42&lt;=0)),0,IF(C42=A_Stammdaten!$B$12,P42,(M42+N42)/O42*(O42-1)+P42))</f>
        <v>0</v>
      </c>
      <c r="S42" s="247">
        <f t="shared" si="3"/>
        <v>0</v>
      </c>
      <c r="T42" s="354">
        <f t="shared" si="4"/>
        <v>0</v>
      </c>
    </row>
    <row r="43" spans="1:20" x14ac:dyDescent="0.25">
      <c r="A43" s="215" t="b">
        <f t="shared" si="7"/>
        <v>0</v>
      </c>
      <c r="B43" s="64"/>
      <c r="C43" s="75"/>
      <c r="D43" s="75"/>
      <c r="E43" s="75"/>
      <c r="F43" s="344" t="str">
        <f>IFERROR(IF(VLOOKUP(B43,A_Stammdaten!$I$6:$K$105,3,FALSE)="ja","übernommen","neu"),"")</f>
        <v/>
      </c>
      <c r="G43" s="351"/>
      <c r="H43" s="351"/>
      <c r="I43" s="351"/>
      <c r="J43" s="247">
        <f>IF(OR(C43&gt;A_Stammdaten!$B$13,K43=0,NOT(ISNUMBER(C43))),0,SUM(G43:$H43)-$I43)</f>
        <v>0</v>
      </c>
      <c r="K43" s="353"/>
      <c r="L43" s="247">
        <f t="shared" si="8"/>
        <v>0</v>
      </c>
      <c r="M43" s="247">
        <f t="shared" si="9"/>
        <v>0</v>
      </c>
      <c r="N43" s="352"/>
      <c r="O43" s="352"/>
      <c r="P43" s="352"/>
      <c r="Q43" s="355"/>
      <c r="R43" s="247">
        <f>IF(OR(NOT(ISNUMBER(C43)),AND(C43&lt;A_Stammdaten!$B$12,O43&lt;=0)),0,IF(C43=A_Stammdaten!$B$12,P43,(M43+N43)/O43*(O43-1)+P43))</f>
        <v>0</v>
      </c>
      <c r="S43" s="247">
        <f t="shared" si="3"/>
        <v>0</v>
      </c>
      <c r="T43" s="354">
        <f t="shared" si="4"/>
        <v>0</v>
      </c>
    </row>
    <row r="44" spans="1:20" x14ac:dyDescent="0.25">
      <c r="A44" s="215" t="b">
        <f t="shared" si="7"/>
        <v>0</v>
      </c>
      <c r="B44" s="64"/>
      <c r="C44" s="75"/>
      <c r="D44" s="75"/>
      <c r="E44" s="75"/>
      <c r="F44" s="344" t="str">
        <f>IFERROR(IF(VLOOKUP(B44,A_Stammdaten!$I$6:$K$105,3,FALSE)="ja","übernommen","neu"),"")</f>
        <v/>
      </c>
      <c r="G44" s="351"/>
      <c r="H44" s="351"/>
      <c r="I44" s="351"/>
      <c r="J44" s="247">
        <f>IF(OR(C44&gt;A_Stammdaten!$B$13,K44=0,NOT(ISNUMBER(C44))),0,SUM(G44:$H44)-$I44)</f>
        <v>0</v>
      </c>
      <c r="K44" s="353"/>
      <c r="L44" s="247">
        <f t="shared" si="8"/>
        <v>0</v>
      </c>
      <c r="M44" s="247">
        <f t="shared" si="9"/>
        <v>0</v>
      </c>
      <c r="N44" s="352"/>
      <c r="O44" s="352"/>
      <c r="P44" s="352"/>
      <c r="Q44" s="355"/>
      <c r="R44" s="247">
        <f>IF(OR(NOT(ISNUMBER(C44)),AND(C44&lt;A_Stammdaten!$B$12,O44&lt;=0)),0,IF(C44=A_Stammdaten!$B$12,P44,(M44+N44)/O44*(O44-1)+P44))</f>
        <v>0</v>
      </c>
      <c r="S44" s="247">
        <f t="shared" si="3"/>
        <v>0</v>
      </c>
      <c r="T44" s="354">
        <f t="shared" si="4"/>
        <v>0</v>
      </c>
    </row>
    <row r="45" spans="1:20" x14ac:dyDescent="0.25">
      <c r="A45" s="215" t="b">
        <f t="shared" si="7"/>
        <v>0</v>
      </c>
      <c r="B45" s="64"/>
      <c r="C45" s="75"/>
      <c r="D45" s="75"/>
      <c r="E45" s="75"/>
      <c r="F45" s="344" t="str">
        <f>IFERROR(IF(VLOOKUP(B45,A_Stammdaten!$I$6:$K$105,3,FALSE)="ja","übernommen","neu"),"")</f>
        <v/>
      </c>
      <c r="G45" s="351"/>
      <c r="H45" s="351"/>
      <c r="I45" s="351"/>
      <c r="J45" s="247">
        <f>IF(OR(C45&gt;A_Stammdaten!$B$13,K45=0,NOT(ISNUMBER(C45))),0,SUM(G45:$H45)-$I45)</f>
        <v>0</v>
      </c>
      <c r="K45" s="353"/>
      <c r="L45" s="247">
        <f t="shared" si="8"/>
        <v>0</v>
      </c>
      <c r="M45" s="247">
        <f t="shared" si="9"/>
        <v>0</v>
      </c>
      <c r="N45" s="352"/>
      <c r="O45" s="352"/>
      <c r="P45" s="352"/>
      <c r="Q45" s="355"/>
      <c r="R45" s="247">
        <f>IF(OR(NOT(ISNUMBER(C45)),AND(C45&lt;A_Stammdaten!$B$12,O45&lt;=0)),0,IF(C45=A_Stammdaten!$B$12,P45,(M45+N45)/O45*(O45-1)+P45))</f>
        <v>0</v>
      </c>
      <c r="S45" s="247">
        <f t="shared" si="3"/>
        <v>0</v>
      </c>
      <c r="T45" s="354">
        <f t="shared" si="4"/>
        <v>0</v>
      </c>
    </row>
    <row r="46" spans="1:20" x14ac:dyDescent="0.25">
      <c r="A46" s="215" t="b">
        <f t="shared" si="7"/>
        <v>0</v>
      </c>
      <c r="B46" s="64"/>
      <c r="C46" s="75"/>
      <c r="D46" s="75"/>
      <c r="E46" s="75"/>
      <c r="F46" s="344" t="str">
        <f>IFERROR(IF(VLOOKUP(B46,A_Stammdaten!$I$6:$K$105,3,FALSE)="ja","übernommen","neu"),"")</f>
        <v/>
      </c>
      <c r="G46" s="351"/>
      <c r="H46" s="351"/>
      <c r="I46" s="351"/>
      <c r="J46" s="247">
        <f>IF(OR(C46&gt;A_Stammdaten!$B$13,K46=0,NOT(ISNUMBER(C46))),0,SUM(G46:$H46)-$I46)</f>
        <v>0</v>
      </c>
      <c r="K46" s="353"/>
      <c r="L46" s="247">
        <f t="shared" si="8"/>
        <v>0</v>
      </c>
      <c r="M46" s="247">
        <f t="shared" si="9"/>
        <v>0</v>
      </c>
      <c r="N46" s="352"/>
      <c r="O46" s="352"/>
      <c r="P46" s="352"/>
      <c r="Q46" s="355"/>
      <c r="R46" s="247">
        <f>IF(OR(NOT(ISNUMBER(C46)),AND(C46&lt;A_Stammdaten!$B$12,O46&lt;=0)),0,IF(C46=A_Stammdaten!$B$12,P46,(M46+N46)/O46*(O46-1)+P46))</f>
        <v>0</v>
      </c>
      <c r="S46" s="247">
        <f t="shared" si="3"/>
        <v>0</v>
      </c>
      <c r="T46" s="354">
        <f t="shared" si="4"/>
        <v>0</v>
      </c>
    </row>
    <row r="47" spans="1:20" x14ac:dyDescent="0.25">
      <c r="A47" s="215" t="b">
        <f t="shared" si="7"/>
        <v>0</v>
      </c>
      <c r="B47" s="64"/>
      <c r="C47" s="75"/>
      <c r="D47" s="75"/>
      <c r="E47" s="75"/>
      <c r="F47" s="344" t="str">
        <f>IFERROR(IF(VLOOKUP(B47,A_Stammdaten!$I$6:$K$105,3,FALSE)="ja","übernommen","neu"),"")</f>
        <v/>
      </c>
      <c r="G47" s="351"/>
      <c r="H47" s="351"/>
      <c r="I47" s="351"/>
      <c r="J47" s="247">
        <f>IF(OR(C47&gt;A_Stammdaten!$B$13,K47=0,NOT(ISNUMBER(C47))),0,SUM(G47:$H47)-$I47)</f>
        <v>0</v>
      </c>
      <c r="K47" s="353"/>
      <c r="L47" s="247">
        <f t="shared" si="8"/>
        <v>0</v>
      </c>
      <c r="M47" s="247">
        <f t="shared" si="9"/>
        <v>0</v>
      </c>
      <c r="N47" s="352"/>
      <c r="O47" s="352"/>
      <c r="P47" s="352"/>
      <c r="Q47" s="355"/>
      <c r="R47" s="247">
        <f>IF(OR(NOT(ISNUMBER(C47)),AND(C47&lt;A_Stammdaten!$B$12,O47&lt;=0)),0,IF(C47=A_Stammdaten!$B$12,P47,(M47+N47)/O47*(O47-1)+P47))</f>
        <v>0</v>
      </c>
      <c r="S47" s="247">
        <f t="shared" si="3"/>
        <v>0</v>
      </c>
      <c r="T47" s="354">
        <f t="shared" si="4"/>
        <v>0</v>
      </c>
    </row>
    <row r="48" spans="1:20" x14ac:dyDescent="0.25">
      <c r="A48" s="215" t="b">
        <f t="shared" si="7"/>
        <v>0</v>
      </c>
      <c r="B48" s="64"/>
      <c r="C48" s="75"/>
      <c r="D48" s="75"/>
      <c r="E48" s="75"/>
      <c r="F48" s="344" t="str">
        <f>IFERROR(IF(VLOOKUP(B48,A_Stammdaten!$I$6:$K$105,3,FALSE)="ja","übernommen","neu"),"")</f>
        <v/>
      </c>
      <c r="G48" s="351"/>
      <c r="H48" s="351"/>
      <c r="I48" s="351"/>
      <c r="J48" s="247">
        <f>IF(OR(C48&gt;A_Stammdaten!$B$13,K48=0,NOT(ISNUMBER(C48))),0,SUM(G48:$H48)-$I48)</f>
        <v>0</v>
      </c>
      <c r="K48" s="353"/>
      <c r="L48" s="247">
        <f t="shared" si="8"/>
        <v>0</v>
      </c>
      <c r="M48" s="247">
        <f t="shared" si="9"/>
        <v>0</v>
      </c>
      <c r="N48" s="352"/>
      <c r="O48" s="352"/>
      <c r="P48" s="352"/>
      <c r="Q48" s="355"/>
      <c r="R48" s="247">
        <f>IF(OR(NOT(ISNUMBER(C48)),AND(C48&lt;A_Stammdaten!$B$12,O48&lt;=0)),0,IF(C48=A_Stammdaten!$B$12,P48,(M48+N48)/O48*(O48-1)+P48))</f>
        <v>0</v>
      </c>
      <c r="S48" s="247">
        <f t="shared" si="3"/>
        <v>0</v>
      </c>
      <c r="T48" s="354">
        <f t="shared" si="4"/>
        <v>0</v>
      </c>
    </row>
    <row r="49" spans="1:20" x14ac:dyDescent="0.25">
      <c r="A49" s="215" t="b">
        <f t="shared" si="7"/>
        <v>0</v>
      </c>
      <c r="B49" s="64"/>
      <c r="C49" s="75"/>
      <c r="D49" s="75"/>
      <c r="E49" s="75"/>
      <c r="F49" s="344" t="str">
        <f>IFERROR(IF(VLOOKUP(B49,A_Stammdaten!$I$6:$K$105,3,FALSE)="ja","übernommen","neu"),"")</f>
        <v/>
      </c>
      <c r="G49" s="351"/>
      <c r="H49" s="351"/>
      <c r="I49" s="351"/>
      <c r="J49" s="247">
        <f>IF(OR(C49&gt;A_Stammdaten!$B$13,K49=0,NOT(ISNUMBER(C49))),0,SUM(G49:$H49)-$I49)</f>
        <v>0</v>
      </c>
      <c r="K49" s="353"/>
      <c r="L49" s="247">
        <f t="shared" si="8"/>
        <v>0</v>
      </c>
      <c r="M49" s="247">
        <f t="shared" si="9"/>
        <v>0</v>
      </c>
      <c r="N49" s="352"/>
      <c r="O49" s="352"/>
      <c r="P49" s="352"/>
      <c r="Q49" s="355"/>
      <c r="R49" s="247">
        <f>IF(OR(NOT(ISNUMBER(C49)),AND(C49&lt;A_Stammdaten!$B$12,O49&lt;=0)),0,IF(C49=A_Stammdaten!$B$12,P49,(M49+N49)/O49*(O49-1)+P49))</f>
        <v>0</v>
      </c>
      <c r="S49" s="247">
        <f t="shared" si="3"/>
        <v>0</v>
      </c>
      <c r="T49" s="354">
        <f t="shared" si="4"/>
        <v>0</v>
      </c>
    </row>
    <row r="50" spans="1:20" x14ac:dyDescent="0.25">
      <c r="A50" s="215" t="b">
        <f t="shared" si="7"/>
        <v>0</v>
      </c>
      <c r="B50" s="64"/>
      <c r="C50" s="75"/>
      <c r="D50" s="75"/>
      <c r="E50" s="75"/>
      <c r="F50" s="344" t="str">
        <f>IFERROR(IF(VLOOKUP(B50,A_Stammdaten!$I$6:$K$105,3,FALSE)="ja","übernommen","neu"),"")</f>
        <v/>
      </c>
      <c r="G50" s="351"/>
      <c r="H50" s="351"/>
      <c r="I50" s="351"/>
      <c r="J50" s="247">
        <f>IF(OR(C50&gt;A_Stammdaten!$B$13,K50=0,NOT(ISNUMBER(C50))),0,SUM(G50:$H50)-$I50)</f>
        <v>0</v>
      </c>
      <c r="K50" s="353"/>
      <c r="L50" s="247">
        <f t="shared" si="8"/>
        <v>0</v>
      </c>
      <c r="M50" s="247">
        <f t="shared" si="9"/>
        <v>0</v>
      </c>
      <c r="N50" s="352"/>
      <c r="O50" s="352"/>
      <c r="P50" s="352"/>
      <c r="Q50" s="355"/>
      <c r="R50" s="247">
        <f>IF(OR(NOT(ISNUMBER(C50)),AND(C50&lt;A_Stammdaten!$B$12,O50&lt;=0)),0,IF(C50=A_Stammdaten!$B$12,P50,(M50+N50)/O50*(O50-1)+P50))</f>
        <v>0</v>
      </c>
      <c r="S50" s="247">
        <f t="shared" si="3"/>
        <v>0</v>
      </c>
      <c r="T50" s="354">
        <f t="shared" si="4"/>
        <v>0</v>
      </c>
    </row>
    <row r="51" spans="1:20" x14ac:dyDescent="0.25">
      <c r="A51" s="215" t="b">
        <f t="shared" si="7"/>
        <v>0</v>
      </c>
      <c r="B51" s="64"/>
      <c r="C51" s="75"/>
      <c r="D51" s="75"/>
      <c r="E51" s="75"/>
      <c r="F51" s="344" t="str">
        <f>IFERROR(IF(VLOOKUP(B51,A_Stammdaten!$I$6:$K$105,3,FALSE)="ja","übernommen","neu"),"")</f>
        <v/>
      </c>
      <c r="G51" s="351"/>
      <c r="H51" s="351"/>
      <c r="I51" s="351"/>
      <c r="J51" s="247">
        <f>IF(OR(C51&gt;A_Stammdaten!$B$13,K51=0,NOT(ISNUMBER(C51))),0,SUM(G51:$H51)-$I51)</f>
        <v>0</v>
      </c>
      <c r="K51" s="353"/>
      <c r="L51" s="247">
        <f t="shared" si="8"/>
        <v>0</v>
      </c>
      <c r="M51" s="247">
        <f t="shared" si="9"/>
        <v>0</v>
      </c>
      <c r="N51" s="352"/>
      <c r="O51" s="352"/>
      <c r="P51" s="352"/>
      <c r="Q51" s="355"/>
      <c r="R51" s="247">
        <f>IF(OR(NOT(ISNUMBER(C51)),AND(C51&lt;A_Stammdaten!$B$12,O51&lt;=0)),0,IF(C51=A_Stammdaten!$B$12,P51,(M51+N51)/O51*(O51-1)+P51))</f>
        <v>0</v>
      </c>
      <c r="S51" s="247">
        <f t="shared" si="3"/>
        <v>0</v>
      </c>
      <c r="T51" s="354">
        <f t="shared" si="4"/>
        <v>0</v>
      </c>
    </row>
    <row r="52" spans="1:20" x14ac:dyDescent="0.25">
      <c r="A52" s="215" t="b">
        <f t="shared" si="7"/>
        <v>0</v>
      </c>
      <c r="B52" s="64"/>
      <c r="C52" s="75"/>
      <c r="D52" s="75"/>
      <c r="E52" s="75"/>
      <c r="F52" s="344" t="str">
        <f>IFERROR(IF(VLOOKUP(B52,A_Stammdaten!$I$6:$K$105,3,FALSE)="ja","übernommen","neu"),"")</f>
        <v/>
      </c>
      <c r="G52" s="351"/>
      <c r="H52" s="351"/>
      <c r="I52" s="351"/>
      <c r="J52" s="247">
        <f>IF(OR(C52&gt;A_Stammdaten!$B$13,K52=0,NOT(ISNUMBER(C52))),0,SUM(G52:$H52)-$I52)</f>
        <v>0</v>
      </c>
      <c r="K52" s="353"/>
      <c r="L52" s="247">
        <f t="shared" si="8"/>
        <v>0</v>
      </c>
      <c r="M52" s="247">
        <f t="shared" si="9"/>
        <v>0</v>
      </c>
      <c r="N52" s="352"/>
      <c r="O52" s="352"/>
      <c r="P52" s="352"/>
      <c r="Q52" s="355"/>
      <c r="R52" s="247">
        <f>IF(OR(NOT(ISNUMBER(C52)),AND(C52&lt;A_Stammdaten!$B$12,O52&lt;=0)),0,IF(C52=A_Stammdaten!$B$12,P52,(M52+N52)/O52*(O52-1)+P52))</f>
        <v>0</v>
      </c>
      <c r="S52" s="247">
        <f t="shared" si="3"/>
        <v>0</v>
      </c>
      <c r="T52" s="354">
        <f t="shared" si="4"/>
        <v>0</v>
      </c>
    </row>
    <row r="53" spans="1:20" x14ac:dyDescent="0.25">
      <c r="A53" s="215" t="b">
        <f t="shared" si="7"/>
        <v>0</v>
      </c>
      <c r="B53" s="64"/>
      <c r="C53" s="75"/>
      <c r="D53" s="75"/>
      <c r="E53" s="75"/>
      <c r="F53" s="344" t="str">
        <f>IFERROR(IF(VLOOKUP(B53,A_Stammdaten!$I$6:$K$105,3,FALSE)="ja","übernommen","neu"),"")</f>
        <v/>
      </c>
      <c r="G53" s="351"/>
      <c r="H53" s="351"/>
      <c r="I53" s="351"/>
      <c r="J53" s="247">
        <f>IF(OR(C53&gt;A_Stammdaten!$B$13,K53=0,NOT(ISNUMBER(C53))),0,SUM(G53:$H53)-$I53)</f>
        <v>0</v>
      </c>
      <c r="K53" s="353"/>
      <c r="L53" s="247">
        <f t="shared" si="8"/>
        <v>0</v>
      </c>
      <c r="M53" s="247">
        <f t="shared" si="9"/>
        <v>0</v>
      </c>
      <c r="N53" s="352"/>
      <c r="O53" s="352"/>
      <c r="P53" s="352"/>
      <c r="Q53" s="355"/>
      <c r="R53" s="247">
        <f>IF(OR(NOT(ISNUMBER(C53)),AND(C53&lt;A_Stammdaten!$B$12,O53&lt;=0)),0,IF(C53=A_Stammdaten!$B$12,P53,(M53+N53)/O53*(O53-1)+P53))</f>
        <v>0</v>
      </c>
      <c r="S53" s="247">
        <f t="shared" si="3"/>
        <v>0</v>
      </c>
      <c r="T53" s="354">
        <f t="shared" si="4"/>
        <v>0</v>
      </c>
    </row>
    <row r="54" spans="1:20" x14ac:dyDescent="0.25">
      <c r="A54" s="215" t="b">
        <f t="shared" si="7"/>
        <v>0</v>
      </c>
      <c r="B54" s="64"/>
      <c r="C54" s="75"/>
      <c r="D54" s="75"/>
      <c r="E54" s="75"/>
      <c r="F54" s="344" t="str">
        <f>IFERROR(IF(VLOOKUP(B54,A_Stammdaten!$I$6:$K$105,3,FALSE)="ja","übernommen","neu"),"")</f>
        <v/>
      </c>
      <c r="G54" s="351"/>
      <c r="H54" s="351"/>
      <c r="I54" s="351"/>
      <c r="J54" s="247">
        <f>IF(OR(C54&gt;A_Stammdaten!$B$13,K54=0,NOT(ISNUMBER(C54))),0,SUM(G54:$H54)-$I54)</f>
        <v>0</v>
      </c>
      <c r="K54" s="353"/>
      <c r="L54" s="247">
        <f t="shared" si="8"/>
        <v>0</v>
      </c>
      <c r="M54" s="247">
        <f t="shared" si="9"/>
        <v>0</v>
      </c>
      <c r="N54" s="352"/>
      <c r="O54" s="352"/>
      <c r="P54" s="352"/>
      <c r="Q54" s="355"/>
      <c r="R54" s="247">
        <f>IF(OR(NOT(ISNUMBER(C54)),AND(C54&lt;A_Stammdaten!$B$12,O54&lt;=0)),0,IF(C54=A_Stammdaten!$B$12,P54,(M54+N54)/O54*(O54-1)+P54))</f>
        <v>0</v>
      </c>
      <c r="S54" s="247">
        <f t="shared" si="3"/>
        <v>0</v>
      </c>
      <c r="T54" s="354">
        <f t="shared" si="4"/>
        <v>0</v>
      </c>
    </row>
    <row r="55" spans="1:20" x14ac:dyDescent="0.25">
      <c r="A55" s="215" t="b">
        <f t="shared" si="7"/>
        <v>0</v>
      </c>
      <c r="B55" s="64"/>
      <c r="C55" s="75"/>
      <c r="D55" s="75"/>
      <c r="E55" s="75"/>
      <c r="F55" s="344" t="str">
        <f>IFERROR(IF(VLOOKUP(B55,A_Stammdaten!$I$6:$K$105,3,FALSE)="ja","übernommen","neu"),"")</f>
        <v/>
      </c>
      <c r="G55" s="351"/>
      <c r="H55" s="351"/>
      <c r="I55" s="351"/>
      <c r="J55" s="247">
        <f>IF(OR(C55&gt;A_Stammdaten!$B$13,K55=0,NOT(ISNUMBER(C55))),0,SUM(G55:$H55)-$I55)</f>
        <v>0</v>
      </c>
      <c r="K55" s="353"/>
      <c r="L55" s="247">
        <f t="shared" si="8"/>
        <v>0</v>
      </c>
      <c r="M55" s="247">
        <f t="shared" si="9"/>
        <v>0</v>
      </c>
      <c r="N55" s="352"/>
      <c r="O55" s="352"/>
      <c r="P55" s="352"/>
      <c r="Q55" s="355"/>
      <c r="R55" s="247">
        <f>IF(OR(NOT(ISNUMBER(C55)),AND(C55&lt;A_Stammdaten!$B$12,O55&lt;=0)),0,IF(C55=A_Stammdaten!$B$12,P55,(M55+N55)/O55*(O55-1)+P55))</f>
        <v>0</v>
      </c>
      <c r="S55" s="247">
        <f t="shared" si="3"/>
        <v>0</v>
      </c>
      <c r="T55" s="354">
        <f t="shared" si="4"/>
        <v>0</v>
      </c>
    </row>
    <row r="56" spans="1:20" x14ac:dyDescent="0.25">
      <c r="A56" s="215" t="b">
        <f t="shared" si="7"/>
        <v>0</v>
      </c>
      <c r="B56" s="64"/>
      <c r="C56" s="75"/>
      <c r="D56" s="75"/>
      <c r="E56" s="75"/>
      <c r="F56" s="344" t="str">
        <f>IFERROR(IF(VLOOKUP(B56,A_Stammdaten!$I$6:$K$105,3,FALSE)="ja","übernommen","neu"),"")</f>
        <v/>
      </c>
      <c r="G56" s="351"/>
      <c r="H56" s="351"/>
      <c r="I56" s="351"/>
      <c r="J56" s="247">
        <f>IF(OR(C56&gt;A_Stammdaten!$B$13,K56=0,NOT(ISNUMBER(C56))),0,SUM(G56:$H56)-$I56)</f>
        <v>0</v>
      </c>
      <c r="K56" s="353"/>
      <c r="L56" s="247">
        <f t="shared" si="8"/>
        <v>0</v>
      </c>
      <c r="M56" s="247">
        <f t="shared" si="9"/>
        <v>0</v>
      </c>
      <c r="N56" s="352"/>
      <c r="O56" s="352"/>
      <c r="P56" s="352"/>
      <c r="Q56" s="355"/>
      <c r="R56" s="247">
        <f>IF(OR(NOT(ISNUMBER(C56)),AND(C56&lt;A_Stammdaten!$B$12,O56&lt;=0)),0,IF(C56=A_Stammdaten!$B$12,P56,(M56+N56)/O56*(O56-1)+P56))</f>
        <v>0</v>
      </c>
      <c r="S56" s="247">
        <f t="shared" si="3"/>
        <v>0</v>
      </c>
      <c r="T56" s="354">
        <f t="shared" si="4"/>
        <v>0</v>
      </c>
    </row>
    <row r="57" spans="1:20" x14ac:dyDescent="0.25">
      <c r="A57" s="215" t="b">
        <f t="shared" si="7"/>
        <v>0</v>
      </c>
      <c r="B57" s="64"/>
      <c r="C57" s="75"/>
      <c r="D57" s="75"/>
      <c r="E57" s="75"/>
      <c r="F57" s="344" t="str">
        <f>IFERROR(IF(VLOOKUP(B57,A_Stammdaten!$I$6:$K$105,3,FALSE)="ja","übernommen","neu"),"")</f>
        <v/>
      </c>
      <c r="G57" s="351"/>
      <c r="H57" s="351"/>
      <c r="I57" s="351"/>
      <c r="J57" s="247">
        <f>IF(OR(C57&gt;A_Stammdaten!$B$13,K57=0,NOT(ISNUMBER(C57))),0,SUM(G57:$H57)-$I57)</f>
        <v>0</v>
      </c>
      <c r="K57" s="353"/>
      <c r="L57" s="247">
        <f t="shared" si="8"/>
        <v>0</v>
      </c>
      <c r="M57" s="247">
        <f t="shared" si="9"/>
        <v>0</v>
      </c>
      <c r="N57" s="352"/>
      <c r="O57" s="352"/>
      <c r="P57" s="352"/>
      <c r="Q57" s="355"/>
      <c r="R57" s="247">
        <f>IF(OR(NOT(ISNUMBER(C57)),AND(C57&lt;A_Stammdaten!$B$12,O57&lt;=0)),0,IF(C57=A_Stammdaten!$B$12,P57,(M57+N57)/O57*(O57-1)+P57))</f>
        <v>0</v>
      </c>
      <c r="S57" s="247">
        <f t="shared" si="3"/>
        <v>0</v>
      </c>
      <c r="T57" s="354">
        <f t="shared" si="4"/>
        <v>0</v>
      </c>
    </row>
    <row r="58" spans="1:20" x14ac:dyDescent="0.25">
      <c r="A58" s="215" t="b">
        <f t="shared" si="7"/>
        <v>0</v>
      </c>
      <c r="B58" s="64"/>
      <c r="C58" s="75"/>
      <c r="D58" s="75"/>
      <c r="E58" s="75"/>
      <c r="F58" s="344" t="str">
        <f>IFERROR(IF(VLOOKUP(B58,A_Stammdaten!$I$6:$K$105,3,FALSE)="ja","übernommen","neu"),"")</f>
        <v/>
      </c>
      <c r="G58" s="351"/>
      <c r="H58" s="351"/>
      <c r="I58" s="351"/>
      <c r="J58" s="247">
        <f>IF(OR(C58&gt;A_Stammdaten!$B$13,K58=0,NOT(ISNUMBER(C58))),0,SUM(G58:$H58)-$I58)</f>
        <v>0</v>
      </c>
      <c r="K58" s="353"/>
      <c r="L58" s="247">
        <f t="shared" si="8"/>
        <v>0</v>
      </c>
      <c r="M58" s="247">
        <f t="shared" si="9"/>
        <v>0</v>
      </c>
      <c r="N58" s="352"/>
      <c r="O58" s="352"/>
      <c r="P58" s="352"/>
      <c r="Q58" s="355"/>
      <c r="R58" s="247">
        <f>IF(OR(NOT(ISNUMBER(C58)),AND(C58&lt;A_Stammdaten!$B$12,O58&lt;=0)),0,IF(C58=A_Stammdaten!$B$12,P58,(M58+N58)/O58*(O58-1)+P58))</f>
        <v>0</v>
      </c>
      <c r="S58" s="247">
        <f t="shared" si="3"/>
        <v>0</v>
      </c>
      <c r="T58" s="354">
        <f t="shared" si="4"/>
        <v>0</v>
      </c>
    </row>
    <row r="59" spans="1:20" x14ac:dyDescent="0.25">
      <c r="A59" s="215" t="b">
        <f t="shared" si="7"/>
        <v>0</v>
      </c>
      <c r="B59" s="64"/>
      <c r="C59" s="75"/>
      <c r="D59" s="75"/>
      <c r="E59" s="75"/>
      <c r="F59" s="344" t="str">
        <f>IFERROR(IF(VLOOKUP(B59,A_Stammdaten!$I$6:$K$105,3,FALSE)="ja","übernommen","neu"),"")</f>
        <v/>
      </c>
      <c r="G59" s="351"/>
      <c r="H59" s="351"/>
      <c r="I59" s="351"/>
      <c r="J59" s="247">
        <f>IF(OR(C59&gt;A_Stammdaten!$B$13,K59=0,NOT(ISNUMBER(C59))),0,SUM(G59:$H59)-$I59)</f>
        <v>0</v>
      </c>
      <c r="K59" s="353"/>
      <c r="L59" s="247">
        <f t="shared" si="8"/>
        <v>0</v>
      </c>
      <c r="M59" s="247">
        <f t="shared" si="9"/>
        <v>0</v>
      </c>
      <c r="N59" s="352"/>
      <c r="O59" s="352"/>
      <c r="P59" s="352"/>
      <c r="Q59" s="355"/>
      <c r="R59" s="247">
        <f>IF(OR(NOT(ISNUMBER(C59)),AND(C59&lt;A_Stammdaten!$B$12,O59&lt;=0)),0,IF(C59=A_Stammdaten!$B$12,P59,(M59+N59)/O59*(O59-1)+P59))</f>
        <v>0</v>
      </c>
      <c r="S59" s="247">
        <f t="shared" si="3"/>
        <v>0</v>
      </c>
      <c r="T59" s="354">
        <f t="shared" si="4"/>
        <v>0</v>
      </c>
    </row>
    <row r="60" spans="1:20" x14ac:dyDescent="0.25">
      <c r="A60" s="215" t="b">
        <f t="shared" si="7"/>
        <v>0</v>
      </c>
      <c r="B60" s="64"/>
      <c r="C60" s="75"/>
      <c r="D60" s="75"/>
      <c r="E60" s="75"/>
      <c r="F60" s="344" t="str">
        <f>IFERROR(IF(VLOOKUP(B60,A_Stammdaten!$I$6:$K$105,3,FALSE)="ja","übernommen","neu"),"")</f>
        <v/>
      </c>
      <c r="G60" s="351"/>
      <c r="H60" s="351"/>
      <c r="I60" s="351"/>
      <c r="J60" s="247">
        <f>IF(OR(C60&gt;A_Stammdaten!$B$13,K60=0,NOT(ISNUMBER(C60))),0,SUM(G60:$H60)-$I60)</f>
        <v>0</v>
      </c>
      <c r="K60" s="353"/>
      <c r="L60" s="247">
        <f t="shared" si="8"/>
        <v>0</v>
      </c>
      <c r="M60" s="247">
        <f t="shared" si="9"/>
        <v>0</v>
      </c>
      <c r="N60" s="352"/>
      <c r="O60" s="352"/>
      <c r="P60" s="352"/>
      <c r="Q60" s="355"/>
      <c r="R60" s="247">
        <f>IF(OR(NOT(ISNUMBER(C60)),AND(C60&lt;A_Stammdaten!$B$12,O60&lt;=0)),0,IF(C60=A_Stammdaten!$B$12,P60,(M60+N60)/O60*(O60-1)+P60))</f>
        <v>0</v>
      </c>
      <c r="S60" s="247">
        <f t="shared" si="3"/>
        <v>0</v>
      </c>
      <c r="T60" s="354">
        <f t="shared" si="4"/>
        <v>0</v>
      </c>
    </row>
    <row r="61" spans="1:20" x14ac:dyDescent="0.25">
      <c r="A61" s="215" t="b">
        <f t="shared" si="7"/>
        <v>0</v>
      </c>
      <c r="B61" s="64"/>
      <c r="C61" s="75"/>
      <c r="D61" s="75"/>
      <c r="E61" s="75"/>
      <c r="F61" s="344" t="str">
        <f>IFERROR(IF(VLOOKUP(B61,A_Stammdaten!$I$6:$K$105,3,FALSE)="ja","übernommen","neu"),"")</f>
        <v/>
      </c>
      <c r="G61" s="351"/>
      <c r="H61" s="351"/>
      <c r="I61" s="351"/>
      <c r="J61" s="247">
        <f>IF(OR(C61&gt;A_Stammdaten!$B$13,K61=0,NOT(ISNUMBER(C61))),0,SUM(G61:$H61)-$I61)</f>
        <v>0</v>
      </c>
      <c r="K61" s="353"/>
      <c r="L61" s="247">
        <f t="shared" si="8"/>
        <v>0</v>
      </c>
      <c r="M61" s="247">
        <f t="shared" si="9"/>
        <v>0</v>
      </c>
      <c r="N61" s="352"/>
      <c r="O61" s="352"/>
      <c r="P61" s="352"/>
      <c r="Q61" s="355"/>
      <c r="R61" s="247">
        <f>IF(OR(NOT(ISNUMBER(C61)),AND(C61&lt;A_Stammdaten!$B$12,O61&lt;=0)),0,IF(C61=A_Stammdaten!$B$12,P61,(M61+N61)/O61*(O61-1)+P61))</f>
        <v>0</v>
      </c>
      <c r="S61" s="247">
        <f t="shared" si="3"/>
        <v>0</v>
      </c>
      <c r="T61" s="354">
        <f t="shared" si="4"/>
        <v>0</v>
      </c>
    </row>
    <row r="62" spans="1:20" x14ac:dyDescent="0.25">
      <c r="A62" s="215" t="b">
        <f t="shared" si="7"/>
        <v>0</v>
      </c>
      <c r="B62" s="64"/>
      <c r="C62" s="75"/>
      <c r="D62" s="75"/>
      <c r="E62" s="75"/>
      <c r="F62" s="344" t="str">
        <f>IFERROR(IF(VLOOKUP(B62,A_Stammdaten!$I$6:$K$105,3,FALSE)="ja","übernommen","neu"),"")</f>
        <v/>
      </c>
      <c r="G62" s="351"/>
      <c r="H62" s="351"/>
      <c r="I62" s="351"/>
      <c r="J62" s="247">
        <f>IF(OR(C62&gt;A_Stammdaten!$B$13,K62=0,NOT(ISNUMBER(C62))),0,SUM(G62:$H62)-$I62)</f>
        <v>0</v>
      </c>
      <c r="K62" s="353"/>
      <c r="L62" s="247">
        <f t="shared" si="8"/>
        <v>0</v>
      </c>
      <c r="M62" s="247">
        <f t="shared" si="9"/>
        <v>0</v>
      </c>
      <c r="N62" s="352"/>
      <c r="O62" s="352"/>
      <c r="P62" s="352"/>
      <c r="Q62" s="355"/>
      <c r="R62" s="247">
        <f>IF(OR(NOT(ISNUMBER(C62)),AND(C62&lt;A_Stammdaten!$B$12,O62&lt;=0)),0,IF(C62=A_Stammdaten!$B$12,P62,(M62+N62)/O62*(O62-1)+P62))</f>
        <v>0</v>
      </c>
      <c r="S62" s="247">
        <f t="shared" si="3"/>
        <v>0</v>
      </c>
      <c r="T62" s="354">
        <f t="shared" si="4"/>
        <v>0</v>
      </c>
    </row>
    <row r="63" spans="1:20" x14ac:dyDescent="0.25">
      <c r="A63" s="215" t="b">
        <f t="shared" si="7"/>
        <v>0</v>
      </c>
      <c r="B63" s="64"/>
      <c r="C63" s="75"/>
      <c r="D63" s="75"/>
      <c r="E63" s="75"/>
      <c r="F63" s="344" t="str">
        <f>IFERROR(IF(VLOOKUP(B63,A_Stammdaten!$I$6:$K$105,3,FALSE)="ja","übernommen","neu"),"")</f>
        <v/>
      </c>
      <c r="G63" s="351"/>
      <c r="H63" s="351"/>
      <c r="I63" s="351"/>
      <c r="J63" s="247">
        <f>IF(OR(C63&gt;A_Stammdaten!$B$13,K63=0,NOT(ISNUMBER(C63))),0,SUM(G63:$H63)-$I63)</f>
        <v>0</v>
      </c>
      <c r="K63" s="353"/>
      <c r="L63" s="247">
        <f t="shared" si="8"/>
        <v>0</v>
      </c>
      <c r="M63" s="247">
        <f t="shared" si="9"/>
        <v>0</v>
      </c>
      <c r="N63" s="352"/>
      <c r="O63" s="352"/>
      <c r="P63" s="352"/>
      <c r="Q63" s="355"/>
      <c r="R63" s="247">
        <f>IF(OR(NOT(ISNUMBER(C63)),AND(C63&lt;A_Stammdaten!$B$12,O63&lt;=0)),0,IF(C63=A_Stammdaten!$B$12,P63,(M63+N63)/O63*(O63-1)+P63))</f>
        <v>0</v>
      </c>
      <c r="S63" s="247">
        <f t="shared" si="3"/>
        <v>0</v>
      </c>
      <c r="T63" s="354">
        <f t="shared" si="4"/>
        <v>0</v>
      </c>
    </row>
    <row r="64" spans="1:20" x14ac:dyDescent="0.25">
      <c r="A64" s="215" t="b">
        <f t="shared" si="7"/>
        <v>0</v>
      </c>
      <c r="B64" s="64"/>
      <c r="C64" s="75"/>
      <c r="D64" s="75"/>
      <c r="E64" s="75"/>
      <c r="F64" s="344" t="str">
        <f>IFERROR(IF(VLOOKUP(B64,A_Stammdaten!$I$6:$K$105,3,FALSE)="ja","übernommen","neu"),"")</f>
        <v/>
      </c>
      <c r="G64" s="351"/>
      <c r="H64" s="351"/>
      <c r="I64" s="351"/>
      <c r="J64" s="247">
        <f>IF(OR(C64&gt;A_Stammdaten!$B$13,K64=0,NOT(ISNUMBER(C64))),0,SUM(G64:$H64)-$I64)</f>
        <v>0</v>
      </c>
      <c r="K64" s="353"/>
      <c r="L64" s="247">
        <f t="shared" si="8"/>
        <v>0</v>
      </c>
      <c r="M64" s="247">
        <f t="shared" si="9"/>
        <v>0</v>
      </c>
      <c r="N64" s="352"/>
      <c r="O64" s="352"/>
      <c r="P64" s="352"/>
      <c r="Q64" s="355"/>
      <c r="R64" s="247">
        <f>IF(OR(NOT(ISNUMBER(C64)),AND(C64&lt;A_Stammdaten!$B$12,O64&lt;=0)),0,IF(C64=A_Stammdaten!$B$12,P64,(M64+N64)/O64*(O64-1)+P64))</f>
        <v>0</v>
      </c>
      <c r="S64" s="247">
        <f t="shared" si="3"/>
        <v>0</v>
      </c>
      <c r="T64" s="354">
        <f t="shared" si="4"/>
        <v>0</v>
      </c>
    </row>
    <row r="65" spans="1:20" x14ac:dyDescent="0.25">
      <c r="A65" s="215" t="b">
        <f t="shared" si="7"/>
        <v>0</v>
      </c>
      <c r="B65" s="64"/>
      <c r="C65" s="75"/>
      <c r="D65" s="75"/>
      <c r="E65" s="75"/>
      <c r="F65" s="344" t="str">
        <f>IFERROR(IF(VLOOKUP(B65,A_Stammdaten!$I$6:$K$105,3,FALSE)="ja","übernommen","neu"),"")</f>
        <v/>
      </c>
      <c r="G65" s="351"/>
      <c r="H65" s="351"/>
      <c r="I65" s="351"/>
      <c r="J65" s="247">
        <f>IF(OR(C65&gt;A_Stammdaten!$B$13,K65=0,NOT(ISNUMBER(C65))),0,SUM(G65:$H65)-$I65)</f>
        <v>0</v>
      </c>
      <c r="K65" s="353"/>
      <c r="L65" s="247">
        <f t="shared" si="8"/>
        <v>0</v>
      </c>
      <c r="M65" s="247">
        <f t="shared" si="9"/>
        <v>0</v>
      </c>
      <c r="N65" s="352"/>
      <c r="O65" s="352"/>
      <c r="P65" s="352"/>
      <c r="Q65" s="355"/>
      <c r="R65" s="247">
        <f>IF(OR(NOT(ISNUMBER(C65)),AND(C65&lt;A_Stammdaten!$B$12,O65&lt;=0)),0,IF(C65=A_Stammdaten!$B$12,P65,(M65+N65)/O65*(O65-1)+P65))</f>
        <v>0</v>
      </c>
      <c r="S65" s="247">
        <f t="shared" si="3"/>
        <v>0</v>
      </c>
      <c r="T65" s="354">
        <f t="shared" si="4"/>
        <v>0</v>
      </c>
    </row>
    <row r="66" spans="1:20" x14ac:dyDescent="0.25">
      <c r="A66" s="215" t="b">
        <f t="shared" si="7"/>
        <v>0</v>
      </c>
      <c r="B66" s="64"/>
      <c r="C66" s="75"/>
      <c r="D66" s="75"/>
      <c r="E66" s="75"/>
      <c r="F66" s="344" t="str">
        <f>IFERROR(IF(VLOOKUP(B66,A_Stammdaten!$I$6:$K$105,3,FALSE)="ja","übernommen","neu"),"")</f>
        <v/>
      </c>
      <c r="G66" s="351"/>
      <c r="H66" s="351"/>
      <c r="I66" s="351"/>
      <c r="J66" s="247">
        <f>IF(OR(C66&gt;A_Stammdaten!$B$13,K66=0,NOT(ISNUMBER(C66))),0,SUM(G66:$H66)-$I66)</f>
        <v>0</v>
      </c>
      <c r="K66" s="353"/>
      <c r="L66" s="247">
        <f t="shared" si="8"/>
        <v>0</v>
      </c>
      <c r="M66" s="247">
        <f t="shared" si="9"/>
        <v>0</v>
      </c>
      <c r="N66" s="352"/>
      <c r="O66" s="352"/>
      <c r="P66" s="352"/>
      <c r="Q66" s="355"/>
      <c r="R66" s="247">
        <f>IF(OR(NOT(ISNUMBER(C66)),AND(C66&lt;A_Stammdaten!$B$12,O66&lt;=0)),0,IF(C66=A_Stammdaten!$B$12,P66,(M66+N66)/O66*(O66-1)+P66))</f>
        <v>0</v>
      </c>
      <c r="S66" s="247">
        <f t="shared" si="3"/>
        <v>0</v>
      </c>
      <c r="T66" s="354">
        <f t="shared" si="4"/>
        <v>0</v>
      </c>
    </row>
    <row r="67" spans="1:20" x14ac:dyDescent="0.25">
      <c r="A67" s="215" t="b">
        <f t="shared" si="7"/>
        <v>0</v>
      </c>
      <c r="B67" s="64"/>
      <c r="C67" s="75"/>
      <c r="D67" s="75"/>
      <c r="E67" s="75"/>
      <c r="F67" s="344" t="str">
        <f>IFERROR(IF(VLOOKUP(B67,A_Stammdaten!$I$6:$K$105,3,FALSE)="ja","übernommen","neu"),"")</f>
        <v/>
      </c>
      <c r="G67" s="351"/>
      <c r="H67" s="351"/>
      <c r="I67" s="351"/>
      <c r="J67" s="247">
        <f>IF(OR(C67&gt;A_Stammdaten!$B$13,K67=0,NOT(ISNUMBER(C67))),0,SUM(G67:$H67)-$I67)</f>
        <v>0</v>
      </c>
      <c r="K67" s="353"/>
      <c r="L67" s="247">
        <f t="shared" si="8"/>
        <v>0</v>
      </c>
      <c r="M67" s="247">
        <f t="shared" si="9"/>
        <v>0</v>
      </c>
      <c r="N67" s="352"/>
      <c r="O67" s="352"/>
      <c r="P67" s="352"/>
      <c r="Q67" s="355"/>
      <c r="R67" s="247">
        <f>IF(OR(NOT(ISNUMBER(C67)),AND(C67&lt;A_Stammdaten!$B$12,O67&lt;=0)),0,IF(C67=A_Stammdaten!$B$12,P67,(M67+N67)/O67*(O67-1)+P67))</f>
        <v>0</v>
      </c>
      <c r="S67" s="247">
        <f t="shared" si="3"/>
        <v>0</v>
      </c>
      <c r="T67" s="354">
        <f t="shared" si="4"/>
        <v>0</v>
      </c>
    </row>
    <row r="68" spans="1:20" x14ac:dyDescent="0.25">
      <c r="A68" s="215" t="b">
        <f t="shared" si="7"/>
        <v>0</v>
      </c>
      <c r="B68" s="64"/>
      <c r="C68" s="75"/>
      <c r="D68" s="75"/>
      <c r="E68" s="75"/>
      <c r="F68" s="344" t="str">
        <f>IFERROR(IF(VLOOKUP(B68,A_Stammdaten!$I$6:$K$105,3,FALSE)="ja","übernommen","neu"),"")</f>
        <v/>
      </c>
      <c r="G68" s="351"/>
      <c r="H68" s="351"/>
      <c r="I68" s="351"/>
      <c r="J68" s="247">
        <f>IF(OR(C68&gt;A_Stammdaten!$B$13,K68=0,NOT(ISNUMBER(C68))),0,SUM(G68:$H68)-$I68)</f>
        <v>0</v>
      </c>
      <c r="K68" s="353"/>
      <c r="L68" s="247">
        <f t="shared" si="8"/>
        <v>0</v>
      </c>
      <c r="M68" s="247">
        <f t="shared" si="9"/>
        <v>0</v>
      </c>
      <c r="N68" s="352"/>
      <c r="O68" s="352"/>
      <c r="P68" s="352"/>
      <c r="Q68" s="355"/>
      <c r="R68" s="247">
        <f>IF(OR(NOT(ISNUMBER(C68)),AND(C68&lt;A_Stammdaten!$B$12,O68&lt;=0)),0,IF(C68=A_Stammdaten!$B$12,P68,(M68+N68)/O68*(O68-1)+P68))</f>
        <v>0</v>
      </c>
      <c r="S68" s="247">
        <f t="shared" si="3"/>
        <v>0</v>
      </c>
      <c r="T68" s="354">
        <f t="shared" si="4"/>
        <v>0</v>
      </c>
    </row>
    <row r="69" spans="1:20" x14ac:dyDescent="0.25">
      <c r="A69" s="215" t="b">
        <f t="shared" si="7"/>
        <v>0</v>
      </c>
      <c r="B69" s="64"/>
      <c r="C69" s="75"/>
      <c r="D69" s="75"/>
      <c r="E69" s="75"/>
      <c r="F69" s="344" t="str">
        <f>IFERROR(IF(VLOOKUP(B69,A_Stammdaten!$I$6:$K$105,3,FALSE)="ja","übernommen","neu"),"")</f>
        <v/>
      </c>
      <c r="G69" s="351"/>
      <c r="H69" s="351"/>
      <c r="I69" s="351"/>
      <c r="J69" s="247">
        <f>IF(OR(C69&gt;A_Stammdaten!$B$13,K69=0,NOT(ISNUMBER(C69))),0,SUM(G69:$H69)-$I69)</f>
        <v>0</v>
      </c>
      <c r="K69" s="353"/>
      <c r="L69" s="247">
        <f t="shared" si="8"/>
        <v>0</v>
      </c>
      <c r="M69" s="247">
        <f t="shared" si="9"/>
        <v>0</v>
      </c>
      <c r="N69" s="352"/>
      <c r="O69" s="352"/>
      <c r="P69" s="352"/>
      <c r="Q69" s="355"/>
      <c r="R69" s="247">
        <f>IF(OR(NOT(ISNUMBER(C69)),AND(C69&lt;A_Stammdaten!$B$12,O69&lt;=0)),0,IF(C69=A_Stammdaten!$B$12,P69,(M69+N69)/O69*(O69-1)+P69))</f>
        <v>0</v>
      </c>
      <c r="S69" s="247">
        <f t="shared" si="3"/>
        <v>0</v>
      </c>
      <c r="T69" s="354">
        <f t="shared" si="4"/>
        <v>0</v>
      </c>
    </row>
    <row r="70" spans="1:20" x14ac:dyDescent="0.25">
      <c r="A70" s="215" t="b">
        <f t="shared" si="7"/>
        <v>0</v>
      </c>
      <c r="B70" s="64"/>
      <c r="C70" s="75"/>
      <c r="D70" s="75"/>
      <c r="E70" s="75"/>
      <c r="F70" s="344" t="str">
        <f>IFERROR(IF(VLOOKUP(B70,A_Stammdaten!$I$6:$K$105,3,FALSE)="ja","übernommen","neu"),"")</f>
        <v/>
      </c>
      <c r="G70" s="351"/>
      <c r="H70" s="351"/>
      <c r="I70" s="351"/>
      <c r="J70" s="247">
        <f>IF(OR(C70&gt;A_Stammdaten!$B$13,K70=0,NOT(ISNUMBER(C70))),0,SUM(G70:$H70)-$I70)</f>
        <v>0</v>
      </c>
      <c r="K70" s="353"/>
      <c r="L70" s="247">
        <f t="shared" si="8"/>
        <v>0</v>
      </c>
      <c r="M70" s="247">
        <f t="shared" si="9"/>
        <v>0</v>
      </c>
      <c r="N70" s="352"/>
      <c r="O70" s="352"/>
      <c r="P70" s="352"/>
      <c r="Q70" s="355"/>
      <c r="R70" s="247">
        <f>IF(OR(NOT(ISNUMBER(C70)),AND(C70&lt;A_Stammdaten!$B$12,O70&lt;=0)),0,IF(C70=A_Stammdaten!$B$12,P70,(M70+N70)/O70*(O70-1)+P70))</f>
        <v>0</v>
      </c>
      <c r="S70" s="247">
        <f t="shared" ref="S70:S133" si="10">R70-T70</f>
        <v>0</v>
      </c>
      <c r="T70" s="354">
        <f t="shared" ref="T70:T133" si="11">IF(Q70=0,0,IF(Q70="keine",R70,R70/Q70*(Q70-1)))</f>
        <v>0</v>
      </c>
    </row>
    <row r="71" spans="1:20" x14ac:dyDescent="0.25">
      <c r="A71" s="215" t="b">
        <f t="shared" si="7"/>
        <v>0</v>
      </c>
      <c r="B71" s="64"/>
      <c r="C71" s="75"/>
      <c r="D71" s="75"/>
      <c r="E71" s="75"/>
      <c r="F71" s="344" t="str">
        <f>IFERROR(IF(VLOOKUP(B71,A_Stammdaten!$I$6:$K$105,3,FALSE)="ja","übernommen","neu"),"")</f>
        <v/>
      </c>
      <c r="G71" s="351"/>
      <c r="H71" s="351"/>
      <c r="I71" s="351"/>
      <c r="J71" s="247">
        <f>IF(OR(C71&gt;A_Stammdaten!$B$13,K71=0,NOT(ISNUMBER(C71))),0,SUM(G71:$H71)-$I71)</f>
        <v>0</v>
      </c>
      <c r="K71" s="353"/>
      <c r="L71" s="247">
        <f t="shared" si="8"/>
        <v>0</v>
      </c>
      <c r="M71" s="247">
        <f t="shared" si="9"/>
        <v>0</v>
      </c>
      <c r="N71" s="352"/>
      <c r="O71" s="352"/>
      <c r="P71" s="352"/>
      <c r="Q71" s="355"/>
      <c r="R71" s="247">
        <f>IF(OR(NOT(ISNUMBER(C71)),AND(C71&lt;A_Stammdaten!$B$12,O71&lt;=0)),0,IF(C71=A_Stammdaten!$B$12,P71,(M71+N71)/O71*(O71-1)+P71))</f>
        <v>0</v>
      </c>
      <c r="S71" s="247">
        <f t="shared" si="10"/>
        <v>0</v>
      </c>
      <c r="T71" s="354">
        <f t="shared" si="11"/>
        <v>0</v>
      </c>
    </row>
    <row r="72" spans="1:20" x14ac:dyDescent="0.25">
      <c r="A72" s="215" t="b">
        <f t="shared" si="7"/>
        <v>0</v>
      </c>
      <c r="B72" s="64"/>
      <c r="C72" s="75"/>
      <c r="D72" s="75"/>
      <c r="E72" s="75"/>
      <c r="F72" s="344" t="str">
        <f>IFERROR(IF(VLOOKUP(B72,A_Stammdaten!$I$6:$K$105,3,FALSE)="ja","übernommen","neu"),"")</f>
        <v/>
      </c>
      <c r="G72" s="351"/>
      <c r="H72" s="351"/>
      <c r="I72" s="351"/>
      <c r="J72" s="247">
        <f>IF(OR(C72&gt;A_Stammdaten!$B$13,K72=0,NOT(ISNUMBER(C72))),0,SUM(G72:$H72)-$I72)</f>
        <v>0</v>
      </c>
      <c r="K72" s="353"/>
      <c r="L72" s="247">
        <f t="shared" si="8"/>
        <v>0</v>
      </c>
      <c r="M72" s="247">
        <f t="shared" si="9"/>
        <v>0</v>
      </c>
      <c r="N72" s="352"/>
      <c r="O72" s="352"/>
      <c r="P72" s="352"/>
      <c r="Q72" s="355"/>
      <c r="R72" s="247">
        <f>IF(OR(NOT(ISNUMBER(C72)),AND(C72&lt;A_Stammdaten!$B$12,O72&lt;=0)),0,IF(C72=A_Stammdaten!$B$12,P72,(M72+N72)/O72*(O72-1)+P72))</f>
        <v>0</v>
      </c>
      <c r="S72" s="247">
        <f t="shared" si="10"/>
        <v>0</v>
      </c>
      <c r="T72" s="354">
        <f t="shared" si="11"/>
        <v>0</v>
      </c>
    </row>
    <row r="73" spans="1:20" x14ac:dyDescent="0.25">
      <c r="A73" s="215" t="b">
        <f t="shared" si="7"/>
        <v>0</v>
      </c>
      <c r="B73" s="64"/>
      <c r="C73" s="75"/>
      <c r="D73" s="75"/>
      <c r="E73" s="75"/>
      <c r="F73" s="344" t="str">
        <f>IFERROR(IF(VLOOKUP(B73,A_Stammdaten!$I$6:$K$105,3,FALSE)="ja","übernommen","neu"),"")</f>
        <v/>
      </c>
      <c r="G73" s="351"/>
      <c r="H73" s="351"/>
      <c r="I73" s="351"/>
      <c r="J73" s="247">
        <f>IF(OR(C73&gt;A_Stammdaten!$B$13,K73=0,NOT(ISNUMBER(C73))),0,SUM(G73:$H73)-$I73)</f>
        <v>0</v>
      </c>
      <c r="K73" s="353"/>
      <c r="L73" s="247">
        <f t="shared" si="8"/>
        <v>0</v>
      </c>
      <c r="M73" s="247">
        <f t="shared" si="9"/>
        <v>0</v>
      </c>
      <c r="N73" s="352"/>
      <c r="O73" s="352"/>
      <c r="P73" s="352"/>
      <c r="Q73" s="355"/>
      <c r="R73" s="247">
        <f>IF(OR(NOT(ISNUMBER(C73)),AND(C73&lt;A_Stammdaten!$B$12,O73&lt;=0)),0,IF(C73=A_Stammdaten!$B$12,P73,(M73+N73)/O73*(O73-1)+P73))</f>
        <v>0</v>
      </c>
      <c r="S73" s="247">
        <f t="shared" si="10"/>
        <v>0</v>
      </c>
      <c r="T73" s="354">
        <f t="shared" si="11"/>
        <v>0</v>
      </c>
    </row>
    <row r="74" spans="1:20" x14ac:dyDescent="0.25">
      <c r="A74" s="215" t="b">
        <f t="shared" ref="A74:A137" si="12">IF(AND(B74&lt;&gt;0,C74&lt;&gt;0),IF(D74&lt;&gt;0,CONCATENATE(B74,"-",C74,"-",D74),CONCATENATE(B74,"-",C74)))</f>
        <v>0</v>
      </c>
      <c r="B74" s="64"/>
      <c r="C74" s="75"/>
      <c r="D74" s="75"/>
      <c r="E74" s="75"/>
      <c r="F74" s="344" t="str">
        <f>IFERROR(IF(VLOOKUP(B74,A_Stammdaten!$I$6:$K$105,3,FALSE)="ja","übernommen","neu"),"")</f>
        <v/>
      </c>
      <c r="G74" s="351"/>
      <c r="H74" s="351"/>
      <c r="I74" s="351"/>
      <c r="J74" s="247">
        <f>IF(OR(C74&gt;A_Stammdaten!$B$13,K74=0,NOT(ISNUMBER(C74))),0,SUM(G74:$H74)-$I74)</f>
        <v>0</v>
      </c>
      <c r="K74" s="353"/>
      <c r="L74" s="247">
        <f t="shared" ref="L74:L137" si="13">J74-M74</f>
        <v>0</v>
      </c>
      <c r="M74" s="247">
        <f t="shared" ref="M74:M137" si="14">IF(K74=0,0,IF(K74="keine",J74,J74/K74*(K74-1)))</f>
        <v>0</v>
      </c>
      <c r="N74" s="352"/>
      <c r="O74" s="352"/>
      <c r="P74" s="352"/>
      <c r="Q74" s="355"/>
      <c r="R74" s="247">
        <f>IF(OR(NOT(ISNUMBER(C74)),AND(C74&lt;A_Stammdaten!$B$12,O74&lt;=0)),0,IF(C74=A_Stammdaten!$B$12,P74,(M74+N74)/O74*(O74-1)+P74))</f>
        <v>0</v>
      </c>
      <c r="S74" s="247">
        <f t="shared" si="10"/>
        <v>0</v>
      </c>
      <c r="T74" s="354">
        <f t="shared" si="11"/>
        <v>0</v>
      </c>
    </row>
    <row r="75" spans="1:20" x14ac:dyDescent="0.25">
      <c r="A75" s="215" t="b">
        <f t="shared" si="12"/>
        <v>0</v>
      </c>
      <c r="B75" s="64"/>
      <c r="C75" s="75"/>
      <c r="D75" s="75"/>
      <c r="E75" s="75"/>
      <c r="F75" s="344" t="str">
        <f>IFERROR(IF(VLOOKUP(B75,A_Stammdaten!$I$6:$K$105,3,FALSE)="ja","übernommen","neu"),"")</f>
        <v/>
      </c>
      <c r="G75" s="351"/>
      <c r="H75" s="351"/>
      <c r="I75" s="351"/>
      <c r="J75" s="247">
        <f>IF(OR(C75&gt;A_Stammdaten!$B$13,K75=0,NOT(ISNUMBER(C75))),0,SUM(G75:$H75)-$I75)</f>
        <v>0</v>
      </c>
      <c r="K75" s="353"/>
      <c r="L75" s="247">
        <f t="shared" si="13"/>
        <v>0</v>
      </c>
      <c r="M75" s="247">
        <f t="shared" si="14"/>
        <v>0</v>
      </c>
      <c r="N75" s="352"/>
      <c r="O75" s="352"/>
      <c r="P75" s="352"/>
      <c r="Q75" s="355"/>
      <c r="R75" s="247">
        <f>IF(OR(NOT(ISNUMBER(C75)),AND(C75&lt;A_Stammdaten!$B$12,O75&lt;=0)),0,IF(C75=A_Stammdaten!$B$12,P75,(M75+N75)/O75*(O75-1)+P75))</f>
        <v>0</v>
      </c>
      <c r="S75" s="247">
        <f t="shared" si="10"/>
        <v>0</v>
      </c>
      <c r="T75" s="354">
        <f t="shared" si="11"/>
        <v>0</v>
      </c>
    </row>
    <row r="76" spans="1:20" x14ac:dyDescent="0.25">
      <c r="A76" s="215" t="b">
        <f t="shared" si="12"/>
        <v>0</v>
      </c>
      <c r="B76" s="64"/>
      <c r="C76" s="75"/>
      <c r="D76" s="75"/>
      <c r="E76" s="75"/>
      <c r="F76" s="344" t="str">
        <f>IFERROR(IF(VLOOKUP(B76,A_Stammdaten!$I$6:$K$105,3,FALSE)="ja","übernommen","neu"),"")</f>
        <v/>
      </c>
      <c r="G76" s="351"/>
      <c r="H76" s="351"/>
      <c r="I76" s="351"/>
      <c r="J76" s="247">
        <f>IF(OR(C76&gt;A_Stammdaten!$B$13,K76=0,NOT(ISNUMBER(C76))),0,SUM(G76:$H76)-$I76)</f>
        <v>0</v>
      </c>
      <c r="K76" s="353"/>
      <c r="L76" s="247">
        <f t="shared" si="13"/>
        <v>0</v>
      </c>
      <c r="M76" s="247">
        <f t="shared" si="14"/>
        <v>0</v>
      </c>
      <c r="N76" s="352"/>
      <c r="O76" s="352"/>
      <c r="P76" s="352"/>
      <c r="Q76" s="355"/>
      <c r="R76" s="247">
        <f>IF(OR(NOT(ISNUMBER(C76)),AND(C76&lt;A_Stammdaten!$B$12,O76&lt;=0)),0,IF(C76=A_Stammdaten!$B$12,P76,(M76+N76)/O76*(O76-1)+P76))</f>
        <v>0</v>
      </c>
      <c r="S76" s="247">
        <f t="shared" si="10"/>
        <v>0</v>
      </c>
      <c r="T76" s="354">
        <f t="shared" si="11"/>
        <v>0</v>
      </c>
    </row>
    <row r="77" spans="1:20" x14ac:dyDescent="0.25">
      <c r="A77" s="215" t="b">
        <f t="shared" si="12"/>
        <v>0</v>
      </c>
      <c r="B77" s="64"/>
      <c r="C77" s="75"/>
      <c r="D77" s="75"/>
      <c r="E77" s="75"/>
      <c r="F77" s="344" t="str">
        <f>IFERROR(IF(VLOOKUP(B77,A_Stammdaten!$I$6:$K$105,3,FALSE)="ja","übernommen","neu"),"")</f>
        <v/>
      </c>
      <c r="G77" s="351"/>
      <c r="H77" s="351"/>
      <c r="I77" s="351"/>
      <c r="J77" s="247">
        <f>IF(OR(C77&gt;A_Stammdaten!$B$13,K77=0,NOT(ISNUMBER(C77))),0,SUM(G77:$H77)-$I77)</f>
        <v>0</v>
      </c>
      <c r="K77" s="353"/>
      <c r="L77" s="247">
        <f t="shared" si="13"/>
        <v>0</v>
      </c>
      <c r="M77" s="247">
        <f t="shared" si="14"/>
        <v>0</v>
      </c>
      <c r="N77" s="352"/>
      <c r="O77" s="352"/>
      <c r="P77" s="352"/>
      <c r="Q77" s="355"/>
      <c r="R77" s="247">
        <f>IF(OR(NOT(ISNUMBER(C77)),AND(C77&lt;A_Stammdaten!$B$12,O77&lt;=0)),0,IF(C77=A_Stammdaten!$B$12,P77,(M77+N77)/O77*(O77-1)+P77))</f>
        <v>0</v>
      </c>
      <c r="S77" s="247">
        <f t="shared" si="10"/>
        <v>0</v>
      </c>
      <c r="T77" s="354">
        <f t="shared" si="11"/>
        <v>0</v>
      </c>
    </row>
    <row r="78" spans="1:20" x14ac:dyDescent="0.25">
      <c r="A78" s="215" t="b">
        <f t="shared" si="12"/>
        <v>0</v>
      </c>
      <c r="B78" s="64"/>
      <c r="C78" s="75"/>
      <c r="D78" s="75"/>
      <c r="E78" s="75"/>
      <c r="F78" s="344" t="str">
        <f>IFERROR(IF(VLOOKUP(B78,A_Stammdaten!$I$6:$K$105,3,FALSE)="ja","übernommen","neu"),"")</f>
        <v/>
      </c>
      <c r="G78" s="351"/>
      <c r="H78" s="351"/>
      <c r="I78" s="351"/>
      <c r="J78" s="247">
        <f>IF(OR(C78&gt;A_Stammdaten!$B$13,K78=0,NOT(ISNUMBER(C78))),0,SUM(G78:$H78)-$I78)</f>
        <v>0</v>
      </c>
      <c r="K78" s="353"/>
      <c r="L78" s="247">
        <f t="shared" si="13"/>
        <v>0</v>
      </c>
      <c r="M78" s="247">
        <f t="shared" si="14"/>
        <v>0</v>
      </c>
      <c r="N78" s="352"/>
      <c r="O78" s="352"/>
      <c r="P78" s="352"/>
      <c r="Q78" s="355"/>
      <c r="R78" s="247">
        <f>IF(OR(NOT(ISNUMBER(C78)),AND(C78&lt;A_Stammdaten!$B$12,O78&lt;=0)),0,IF(C78=A_Stammdaten!$B$12,P78,(M78+N78)/O78*(O78-1)+P78))</f>
        <v>0</v>
      </c>
      <c r="S78" s="247">
        <f t="shared" si="10"/>
        <v>0</v>
      </c>
      <c r="T78" s="354">
        <f t="shared" si="11"/>
        <v>0</v>
      </c>
    </row>
    <row r="79" spans="1:20" x14ac:dyDescent="0.25">
      <c r="A79" s="215" t="b">
        <f t="shared" si="12"/>
        <v>0</v>
      </c>
      <c r="B79" s="64"/>
      <c r="C79" s="75"/>
      <c r="D79" s="75"/>
      <c r="E79" s="75"/>
      <c r="F79" s="344" t="str">
        <f>IFERROR(IF(VLOOKUP(B79,A_Stammdaten!$I$6:$K$105,3,FALSE)="ja","übernommen","neu"),"")</f>
        <v/>
      </c>
      <c r="G79" s="351"/>
      <c r="H79" s="351"/>
      <c r="I79" s="351"/>
      <c r="J79" s="247">
        <f>IF(OR(C79&gt;A_Stammdaten!$B$13,K79=0,NOT(ISNUMBER(C79))),0,SUM(G79:$H79)-$I79)</f>
        <v>0</v>
      </c>
      <c r="K79" s="353"/>
      <c r="L79" s="247">
        <f t="shared" si="13"/>
        <v>0</v>
      </c>
      <c r="M79" s="247">
        <f t="shared" si="14"/>
        <v>0</v>
      </c>
      <c r="N79" s="352"/>
      <c r="O79" s="352"/>
      <c r="P79" s="352"/>
      <c r="Q79" s="355"/>
      <c r="R79" s="247">
        <f>IF(OR(NOT(ISNUMBER(C79)),AND(C79&lt;A_Stammdaten!$B$12,O79&lt;=0)),0,IF(C79=A_Stammdaten!$B$12,P79,(M79+N79)/O79*(O79-1)+P79))</f>
        <v>0</v>
      </c>
      <c r="S79" s="247">
        <f t="shared" si="10"/>
        <v>0</v>
      </c>
      <c r="T79" s="354">
        <f t="shared" si="11"/>
        <v>0</v>
      </c>
    </row>
    <row r="80" spans="1:20" x14ac:dyDescent="0.25">
      <c r="A80" s="215" t="b">
        <f t="shared" si="12"/>
        <v>0</v>
      </c>
      <c r="B80" s="64"/>
      <c r="C80" s="75"/>
      <c r="D80" s="75"/>
      <c r="E80" s="75"/>
      <c r="F80" s="344" t="str">
        <f>IFERROR(IF(VLOOKUP(B80,A_Stammdaten!$I$6:$K$105,3,FALSE)="ja","übernommen","neu"),"")</f>
        <v/>
      </c>
      <c r="G80" s="351"/>
      <c r="H80" s="351"/>
      <c r="I80" s="351"/>
      <c r="J80" s="247">
        <f>IF(OR(C80&gt;A_Stammdaten!$B$13,K80=0,NOT(ISNUMBER(C80))),0,SUM(G80:$H80)-$I80)</f>
        <v>0</v>
      </c>
      <c r="K80" s="353"/>
      <c r="L80" s="247">
        <f t="shared" si="13"/>
        <v>0</v>
      </c>
      <c r="M80" s="247">
        <f t="shared" si="14"/>
        <v>0</v>
      </c>
      <c r="N80" s="352"/>
      <c r="O80" s="352"/>
      <c r="P80" s="352"/>
      <c r="Q80" s="355"/>
      <c r="R80" s="247">
        <f>IF(OR(NOT(ISNUMBER(C80)),AND(C80&lt;A_Stammdaten!$B$12,O80&lt;=0)),0,IF(C80=A_Stammdaten!$B$12,P80,(M80+N80)/O80*(O80-1)+P80))</f>
        <v>0</v>
      </c>
      <c r="S80" s="247">
        <f t="shared" si="10"/>
        <v>0</v>
      </c>
      <c r="T80" s="354">
        <f t="shared" si="11"/>
        <v>0</v>
      </c>
    </row>
    <row r="81" spans="1:20" x14ac:dyDescent="0.25">
      <c r="A81" s="215" t="b">
        <f t="shared" si="12"/>
        <v>0</v>
      </c>
      <c r="B81" s="64"/>
      <c r="C81" s="75"/>
      <c r="D81" s="75"/>
      <c r="E81" s="75"/>
      <c r="F81" s="344" t="str">
        <f>IFERROR(IF(VLOOKUP(B81,A_Stammdaten!$I$6:$K$105,3,FALSE)="ja","übernommen","neu"),"")</f>
        <v/>
      </c>
      <c r="G81" s="351"/>
      <c r="H81" s="351"/>
      <c r="I81" s="351"/>
      <c r="J81" s="247">
        <f>IF(OR(C81&gt;A_Stammdaten!$B$13,K81=0,NOT(ISNUMBER(C81))),0,SUM(G81:$H81)-$I81)</f>
        <v>0</v>
      </c>
      <c r="K81" s="353"/>
      <c r="L81" s="247">
        <f t="shared" si="13"/>
        <v>0</v>
      </c>
      <c r="M81" s="247">
        <f t="shared" si="14"/>
        <v>0</v>
      </c>
      <c r="N81" s="352"/>
      <c r="O81" s="352"/>
      <c r="P81" s="352"/>
      <c r="Q81" s="355"/>
      <c r="R81" s="247">
        <f>IF(OR(NOT(ISNUMBER(C81)),AND(C81&lt;A_Stammdaten!$B$12,O81&lt;=0)),0,IF(C81=A_Stammdaten!$B$12,P81,(M81+N81)/O81*(O81-1)+P81))</f>
        <v>0</v>
      </c>
      <c r="S81" s="247">
        <f t="shared" si="10"/>
        <v>0</v>
      </c>
      <c r="T81" s="354">
        <f t="shared" si="11"/>
        <v>0</v>
      </c>
    </row>
    <row r="82" spans="1:20" x14ac:dyDescent="0.25">
      <c r="A82" s="215" t="b">
        <f t="shared" si="12"/>
        <v>0</v>
      </c>
      <c r="B82" s="64"/>
      <c r="C82" s="75"/>
      <c r="D82" s="75"/>
      <c r="E82" s="75"/>
      <c r="F82" s="344" t="str">
        <f>IFERROR(IF(VLOOKUP(B82,A_Stammdaten!$I$6:$K$105,3,FALSE)="ja","übernommen","neu"),"")</f>
        <v/>
      </c>
      <c r="G82" s="351"/>
      <c r="H82" s="351"/>
      <c r="I82" s="351"/>
      <c r="J82" s="247">
        <f>IF(OR(C82&gt;A_Stammdaten!$B$13,K82=0,NOT(ISNUMBER(C82))),0,SUM(G82:$H82)-$I82)</f>
        <v>0</v>
      </c>
      <c r="K82" s="353"/>
      <c r="L82" s="247">
        <f t="shared" si="13"/>
        <v>0</v>
      </c>
      <c r="M82" s="247">
        <f t="shared" si="14"/>
        <v>0</v>
      </c>
      <c r="N82" s="352"/>
      <c r="O82" s="352"/>
      <c r="P82" s="352"/>
      <c r="Q82" s="355"/>
      <c r="R82" s="247">
        <f>IF(OR(NOT(ISNUMBER(C82)),AND(C82&lt;A_Stammdaten!$B$12,O82&lt;=0)),0,IF(C82=A_Stammdaten!$B$12,P82,(M82+N82)/O82*(O82-1)+P82))</f>
        <v>0</v>
      </c>
      <c r="S82" s="247">
        <f t="shared" si="10"/>
        <v>0</v>
      </c>
      <c r="T82" s="354">
        <f t="shared" si="11"/>
        <v>0</v>
      </c>
    </row>
    <row r="83" spans="1:20" x14ac:dyDescent="0.25">
      <c r="A83" s="215" t="b">
        <f t="shared" si="12"/>
        <v>0</v>
      </c>
      <c r="B83" s="64"/>
      <c r="C83" s="75"/>
      <c r="D83" s="75"/>
      <c r="E83" s="75"/>
      <c r="F83" s="344" t="str">
        <f>IFERROR(IF(VLOOKUP(B83,A_Stammdaten!$I$6:$K$105,3,FALSE)="ja","übernommen","neu"),"")</f>
        <v/>
      </c>
      <c r="G83" s="351"/>
      <c r="H83" s="351"/>
      <c r="I83" s="351"/>
      <c r="J83" s="247">
        <f>IF(OR(C83&gt;A_Stammdaten!$B$13,K83=0,NOT(ISNUMBER(C83))),0,SUM(G83:$H83)-$I83)</f>
        <v>0</v>
      </c>
      <c r="K83" s="353"/>
      <c r="L83" s="247">
        <f t="shared" si="13"/>
        <v>0</v>
      </c>
      <c r="M83" s="247">
        <f t="shared" si="14"/>
        <v>0</v>
      </c>
      <c r="N83" s="352"/>
      <c r="O83" s="352"/>
      <c r="P83" s="352"/>
      <c r="Q83" s="355"/>
      <c r="R83" s="247">
        <f>IF(OR(NOT(ISNUMBER(C83)),AND(C83&lt;A_Stammdaten!$B$12,O83&lt;=0)),0,IF(C83=A_Stammdaten!$B$12,P83,(M83+N83)/O83*(O83-1)+P83))</f>
        <v>0</v>
      </c>
      <c r="S83" s="247">
        <f t="shared" si="10"/>
        <v>0</v>
      </c>
      <c r="T83" s="354">
        <f t="shared" si="11"/>
        <v>0</v>
      </c>
    </row>
    <row r="84" spans="1:20" x14ac:dyDescent="0.25">
      <c r="A84" s="215" t="b">
        <f t="shared" si="12"/>
        <v>0</v>
      </c>
      <c r="B84" s="64"/>
      <c r="C84" s="75"/>
      <c r="D84" s="75"/>
      <c r="E84" s="75"/>
      <c r="F84" s="344" t="str">
        <f>IFERROR(IF(VLOOKUP(B84,A_Stammdaten!$I$6:$K$105,3,FALSE)="ja","übernommen","neu"),"")</f>
        <v/>
      </c>
      <c r="G84" s="351"/>
      <c r="H84" s="351"/>
      <c r="I84" s="351"/>
      <c r="J84" s="247">
        <f>IF(OR(C84&gt;A_Stammdaten!$B$13,K84=0,NOT(ISNUMBER(C84))),0,SUM(G84:$H84)-$I84)</f>
        <v>0</v>
      </c>
      <c r="K84" s="353"/>
      <c r="L84" s="247">
        <f t="shared" si="13"/>
        <v>0</v>
      </c>
      <c r="M84" s="247">
        <f t="shared" si="14"/>
        <v>0</v>
      </c>
      <c r="N84" s="352"/>
      <c r="O84" s="352"/>
      <c r="P84" s="352"/>
      <c r="Q84" s="355"/>
      <c r="R84" s="247">
        <f>IF(OR(NOT(ISNUMBER(C84)),AND(C84&lt;A_Stammdaten!$B$12,O84&lt;=0)),0,IF(C84=A_Stammdaten!$B$12,P84,(M84+N84)/O84*(O84-1)+P84))</f>
        <v>0</v>
      </c>
      <c r="S84" s="247">
        <f t="shared" si="10"/>
        <v>0</v>
      </c>
      <c r="T84" s="354">
        <f t="shared" si="11"/>
        <v>0</v>
      </c>
    </row>
    <row r="85" spans="1:20" x14ac:dyDescent="0.25">
      <c r="A85" s="215" t="b">
        <f t="shared" si="12"/>
        <v>0</v>
      </c>
      <c r="B85" s="64"/>
      <c r="C85" s="75"/>
      <c r="D85" s="75"/>
      <c r="E85" s="75"/>
      <c r="F85" s="344" t="str">
        <f>IFERROR(IF(VLOOKUP(B85,A_Stammdaten!$I$6:$K$105,3,FALSE)="ja","übernommen","neu"),"")</f>
        <v/>
      </c>
      <c r="G85" s="351"/>
      <c r="H85" s="351"/>
      <c r="I85" s="351"/>
      <c r="J85" s="247">
        <f>IF(OR(C85&gt;A_Stammdaten!$B$13,K85=0,NOT(ISNUMBER(C85))),0,SUM(G85:$H85)-$I85)</f>
        <v>0</v>
      </c>
      <c r="K85" s="353"/>
      <c r="L85" s="247">
        <f t="shared" si="13"/>
        <v>0</v>
      </c>
      <c r="M85" s="247">
        <f t="shared" si="14"/>
        <v>0</v>
      </c>
      <c r="N85" s="352"/>
      <c r="O85" s="352"/>
      <c r="P85" s="352"/>
      <c r="Q85" s="355"/>
      <c r="R85" s="247">
        <f>IF(OR(NOT(ISNUMBER(C85)),AND(C85&lt;A_Stammdaten!$B$12,O85&lt;=0)),0,IF(C85=A_Stammdaten!$B$12,P85,(M85+N85)/O85*(O85-1)+P85))</f>
        <v>0</v>
      </c>
      <c r="S85" s="247">
        <f t="shared" si="10"/>
        <v>0</v>
      </c>
      <c r="T85" s="354">
        <f t="shared" si="11"/>
        <v>0</v>
      </c>
    </row>
    <row r="86" spans="1:20" x14ac:dyDescent="0.25">
      <c r="A86" s="215" t="b">
        <f t="shared" si="12"/>
        <v>0</v>
      </c>
      <c r="B86" s="64"/>
      <c r="C86" s="75"/>
      <c r="D86" s="75"/>
      <c r="E86" s="75"/>
      <c r="F86" s="344" t="str">
        <f>IFERROR(IF(VLOOKUP(B86,A_Stammdaten!$I$6:$K$105,3,FALSE)="ja","übernommen","neu"),"")</f>
        <v/>
      </c>
      <c r="G86" s="351"/>
      <c r="H86" s="351"/>
      <c r="I86" s="351"/>
      <c r="J86" s="247">
        <f>IF(OR(C86&gt;A_Stammdaten!$B$13,K86=0,NOT(ISNUMBER(C86))),0,SUM(G86:$H86)-$I86)</f>
        <v>0</v>
      </c>
      <c r="K86" s="353"/>
      <c r="L86" s="247">
        <f t="shared" si="13"/>
        <v>0</v>
      </c>
      <c r="M86" s="247">
        <f t="shared" si="14"/>
        <v>0</v>
      </c>
      <c r="N86" s="352"/>
      <c r="O86" s="352"/>
      <c r="P86" s="352"/>
      <c r="Q86" s="355"/>
      <c r="R86" s="247">
        <f>IF(OR(NOT(ISNUMBER(C86)),AND(C86&lt;A_Stammdaten!$B$12,O86&lt;=0)),0,IF(C86=A_Stammdaten!$B$12,P86,(M86+N86)/O86*(O86-1)+P86))</f>
        <v>0</v>
      </c>
      <c r="S86" s="247">
        <f t="shared" si="10"/>
        <v>0</v>
      </c>
      <c r="T86" s="354">
        <f t="shared" si="11"/>
        <v>0</v>
      </c>
    </row>
    <row r="87" spans="1:20" x14ac:dyDescent="0.25">
      <c r="A87" s="215" t="b">
        <f t="shared" si="12"/>
        <v>0</v>
      </c>
      <c r="B87" s="64"/>
      <c r="C87" s="75"/>
      <c r="D87" s="75"/>
      <c r="E87" s="75"/>
      <c r="F87" s="344" t="str">
        <f>IFERROR(IF(VLOOKUP(B87,A_Stammdaten!$I$6:$K$105,3,FALSE)="ja","übernommen","neu"),"")</f>
        <v/>
      </c>
      <c r="G87" s="351"/>
      <c r="H87" s="351"/>
      <c r="I87" s="351"/>
      <c r="J87" s="247">
        <f>IF(OR(C87&gt;A_Stammdaten!$B$13,K87=0,NOT(ISNUMBER(C87))),0,SUM(G87:$H87)-$I87)</f>
        <v>0</v>
      </c>
      <c r="K87" s="353"/>
      <c r="L87" s="247">
        <f t="shared" si="13"/>
        <v>0</v>
      </c>
      <c r="M87" s="247">
        <f t="shared" si="14"/>
        <v>0</v>
      </c>
      <c r="N87" s="352"/>
      <c r="O87" s="352"/>
      <c r="P87" s="352"/>
      <c r="Q87" s="355"/>
      <c r="R87" s="247">
        <f>IF(OR(NOT(ISNUMBER(C87)),AND(C87&lt;A_Stammdaten!$B$12,O87&lt;=0)),0,IF(C87=A_Stammdaten!$B$12,P87,(M87+N87)/O87*(O87-1)+P87))</f>
        <v>0</v>
      </c>
      <c r="S87" s="247">
        <f t="shared" si="10"/>
        <v>0</v>
      </c>
      <c r="T87" s="354">
        <f t="shared" si="11"/>
        <v>0</v>
      </c>
    </row>
    <row r="88" spans="1:20" x14ac:dyDescent="0.25">
      <c r="A88" s="215" t="b">
        <f t="shared" si="12"/>
        <v>0</v>
      </c>
      <c r="B88" s="64"/>
      <c r="C88" s="75"/>
      <c r="D88" s="75"/>
      <c r="E88" s="75"/>
      <c r="F88" s="344" t="str">
        <f>IFERROR(IF(VLOOKUP(B88,A_Stammdaten!$I$6:$K$105,3,FALSE)="ja","übernommen","neu"),"")</f>
        <v/>
      </c>
      <c r="G88" s="351"/>
      <c r="H88" s="351"/>
      <c r="I88" s="351"/>
      <c r="J88" s="247">
        <f>IF(OR(C88&gt;A_Stammdaten!$B$13,K88=0,NOT(ISNUMBER(C88))),0,SUM(G88:$H88)-$I88)</f>
        <v>0</v>
      </c>
      <c r="K88" s="353"/>
      <c r="L88" s="247">
        <f t="shared" si="13"/>
        <v>0</v>
      </c>
      <c r="M88" s="247">
        <f t="shared" si="14"/>
        <v>0</v>
      </c>
      <c r="N88" s="352"/>
      <c r="O88" s="352"/>
      <c r="P88" s="352"/>
      <c r="Q88" s="355"/>
      <c r="R88" s="247">
        <f>IF(OR(NOT(ISNUMBER(C88)),AND(C88&lt;A_Stammdaten!$B$12,O88&lt;=0)),0,IF(C88=A_Stammdaten!$B$12,P88,(M88+N88)/O88*(O88-1)+P88))</f>
        <v>0</v>
      </c>
      <c r="S88" s="247">
        <f t="shared" si="10"/>
        <v>0</v>
      </c>
      <c r="T88" s="354">
        <f t="shared" si="11"/>
        <v>0</v>
      </c>
    </row>
    <row r="89" spans="1:20" x14ac:dyDescent="0.25">
      <c r="A89" s="215" t="b">
        <f t="shared" si="12"/>
        <v>0</v>
      </c>
      <c r="B89" s="64"/>
      <c r="C89" s="75"/>
      <c r="D89" s="75"/>
      <c r="E89" s="75"/>
      <c r="F89" s="344" t="str">
        <f>IFERROR(IF(VLOOKUP(B89,A_Stammdaten!$I$6:$K$105,3,FALSE)="ja","übernommen","neu"),"")</f>
        <v/>
      </c>
      <c r="G89" s="351"/>
      <c r="H89" s="351"/>
      <c r="I89" s="351"/>
      <c r="J89" s="247">
        <f>IF(OR(C89&gt;A_Stammdaten!$B$13,K89=0,NOT(ISNUMBER(C89))),0,SUM(G89:$H89)-$I89)</f>
        <v>0</v>
      </c>
      <c r="K89" s="353"/>
      <c r="L89" s="247">
        <f t="shared" si="13"/>
        <v>0</v>
      </c>
      <c r="M89" s="247">
        <f t="shared" si="14"/>
        <v>0</v>
      </c>
      <c r="N89" s="352"/>
      <c r="O89" s="352"/>
      <c r="P89" s="352"/>
      <c r="Q89" s="355"/>
      <c r="R89" s="247">
        <f>IF(OR(NOT(ISNUMBER(C89)),AND(C89&lt;A_Stammdaten!$B$12,O89&lt;=0)),0,IF(C89=A_Stammdaten!$B$12,P89,(M89+N89)/O89*(O89-1)+P89))</f>
        <v>0</v>
      </c>
      <c r="S89" s="247">
        <f t="shared" si="10"/>
        <v>0</v>
      </c>
      <c r="T89" s="354">
        <f t="shared" si="11"/>
        <v>0</v>
      </c>
    </row>
    <row r="90" spans="1:20" x14ac:dyDescent="0.25">
      <c r="A90" s="215" t="b">
        <f t="shared" si="12"/>
        <v>0</v>
      </c>
      <c r="B90" s="64"/>
      <c r="C90" s="75"/>
      <c r="D90" s="75"/>
      <c r="E90" s="75"/>
      <c r="F90" s="344" t="str">
        <f>IFERROR(IF(VLOOKUP(B90,A_Stammdaten!$I$6:$K$105,3,FALSE)="ja","übernommen","neu"),"")</f>
        <v/>
      </c>
      <c r="G90" s="351"/>
      <c r="H90" s="351"/>
      <c r="I90" s="351"/>
      <c r="J90" s="247">
        <f>IF(OR(C90&gt;A_Stammdaten!$B$13,K90=0,NOT(ISNUMBER(C90))),0,SUM(G90:$H90)-$I90)</f>
        <v>0</v>
      </c>
      <c r="K90" s="353"/>
      <c r="L90" s="247">
        <f t="shared" si="13"/>
        <v>0</v>
      </c>
      <c r="M90" s="247">
        <f t="shared" si="14"/>
        <v>0</v>
      </c>
      <c r="N90" s="352"/>
      <c r="O90" s="352"/>
      <c r="P90" s="352"/>
      <c r="Q90" s="355"/>
      <c r="R90" s="247">
        <f>IF(OR(NOT(ISNUMBER(C90)),AND(C90&lt;A_Stammdaten!$B$12,O90&lt;=0)),0,IF(C90=A_Stammdaten!$B$12,P90,(M90+N90)/O90*(O90-1)+P90))</f>
        <v>0</v>
      </c>
      <c r="S90" s="247">
        <f t="shared" si="10"/>
        <v>0</v>
      </c>
      <c r="T90" s="354">
        <f t="shared" si="11"/>
        <v>0</v>
      </c>
    </row>
    <row r="91" spans="1:20" x14ac:dyDescent="0.25">
      <c r="A91" s="215" t="b">
        <f t="shared" si="12"/>
        <v>0</v>
      </c>
      <c r="B91" s="64"/>
      <c r="C91" s="75"/>
      <c r="D91" s="75"/>
      <c r="E91" s="75"/>
      <c r="F91" s="344" t="str">
        <f>IFERROR(IF(VLOOKUP(B91,A_Stammdaten!$I$6:$K$105,3,FALSE)="ja","übernommen","neu"),"")</f>
        <v/>
      </c>
      <c r="G91" s="351"/>
      <c r="H91" s="351"/>
      <c r="I91" s="351"/>
      <c r="J91" s="247">
        <f>IF(OR(C91&gt;A_Stammdaten!$B$13,K91=0,NOT(ISNUMBER(C91))),0,SUM(G91:$H91)-$I91)</f>
        <v>0</v>
      </c>
      <c r="K91" s="353"/>
      <c r="L91" s="247">
        <f t="shared" si="13"/>
        <v>0</v>
      </c>
      <c r="M91" s="247">
        <f t="shared" si="14"/>
        <v>0</v>
      </c>
      <c r="N91" s="352"/>
      <c r="O91" s="352"/>
      <c r="P91" s="352"/>
      <c r="Q91" s="355"/>
      <c r="R91" s="247">
        <f>IF(OR(NOT(ISNUMBER(C91)),AND(C91&lt;A_Stammdaten!$B$12,O91&lt;=0)),0,IF(C91=A_Stammdaten!$B$12,P91,(M91+N91)/O91*(O91-1)+P91))</f>
        <v>0</v>
      </c>
      <c r="S91" s="247">
        <f t="shared" si="10"/>
        <v>0</v>
      </c>
      <c r="T91" s="354">
        <f t="shared" si="11"/>
        <v>0</v>
      </c>
    </row>
    <row r="92" spans="1:20" x14ac:dyDescent="0.25">
      <c r="A92" s="215" t="b">
        <f t="shared" si="12"/>
        <v>0</v>
      </c>
      <c r="B92" s="64"/>
      <c r="C92" s="75"/>
      <c r="D92" s="75"/>
      <c r="E92" s="75"/>
      <c r="F92" s="344" t="str">
        <f>IFERROR(IF(VLOOKUP(B92,A_Stammdaten!$I$6:$K$105,3,FALSE)="ja","übernommen","neu"),"")</f>
        <v/>
      </c>
      <c r="G92" s="351"/>
      <c r="H92" s="351"/>
      <c r="I92" s="351"/>
      <c r="J92" s="247">
        <f>IF(OR(C92&gt;A_Stammdaten!$B$13,K92=0,NOT(ISNUMBER(C92))),0,SUM(G92:$H92)-$I92)</f>
        <v>0</v>
      </c>
      <c r="K92" s="353"/>
      <c r="L92" s="247">
        <f t="shared" si="13"/>
        <v>0</v>
      </c>
      <c r="M92" s="247">
        <f t="shared" si="14"/>
        <v>0</v>
      </c>
      <c r="N92" s="352"/>
      <c r="O92" s="352"/>
      <c r="P92" s="352"/>
      <c r="Q92" s="355"/>
      <c r="R92" s="247">
        <f>IF(OR(NOT(ISNUMBER(C92)),AND(C92&lt;A_Stammdaten!$B$12,O92&lt;=0)),0,IF(C92=A_Stammdaten!$B$12,P92,(M92+N92)/O92*(O92-1)+P92))</f>
        <v>0</v>
      </c>
      <c r="S92" s="247">
        <f t="shared" si="10"/>
        <v>0</v>
      </c>
      <c r="T92" s="354">
        <f t="shared" si="11"/>
        <v>0</v>
      </c>
    </row>
    <row r="93" spans="1:20" x14ac:dyDescent="0.25">
      <c r="A93" s="215" t="b">
        <f t="shared" si="12"/>
        <v>0</v>
      </c>
      <c r="B93" s="64"/>
      <c r="C93" s="75"/>
      <c r="D93" s="75"/>
      <c r="E93" s="75"/>
      <c r="F93" s="344" t="str">
        <f>IFERROR(IF(VLOOKUP(B93,A_Stammdaten!$I$6:$K$105,3,FALSE)="ja","übernommen","neu"),"")</f>
        <v/>
      </c>
      <c r="G93" s="351"/>
      <c r="H93" s="351"/>
      <c r="I93" s="351"/>
      <c r="J93" s="247">
        <f>IF(OR(C93&gt;A_Stammdaten!$B$13,K93=0,NOT(ISNUMBER(C93))),0,SUM(G93:$H93)-$I93)</f>
        <v>0</v>
      </c>
      <c r="K93" s="353"/>
      <c r="L93" s="247">
        <f t="shared" si="13"/>
        <v>0</v>
      </c>
      <c r="M93" s="247">
        <f t="shared" si="14"/>
        <v>0</v>
      </c>
      <c r="N93" s="352"/>
      <c r="O93" s="352"/>
      <c r="P93" s="352"/>
      <c r="Q93" s="355"/>
      <c r="R93" s="247">
        <f>IF(OR(NOT(ISNUMBER(C93)),AND(C93&lt;A_Stammdaten!$B$12,O93&lt;=0)),0,IF(C93=A_Stammdaten!$B$12,P93,(M93+N93)/O93*(O93-1)+P93))</f>
        <v>0</v>
      </c>
      <c r="S93" s="247">
        <f t="shared" si="10"/>
        <v>0</v>
      </c>
      <c r="T93" s="354">
        <f t="shared" si="11"/>
        <v>0</v>
      </c>
    </row>
    <row r="94" spans="1:20" x14ac:dyDescent="0.25">
      <c r="A94" s="215" t="b">
        <f t="shared" si="12"/>
        <v>0</v>
      </c>
      <c r="B94" s="64"/>
      <c r="C94" s="75"/>
      <c r="D94" s="75"/>
      <c r="E94" s="75"/>
      <c r="F94" s="344" t="str">
        <f>IFERROR(IF(VLOOKUP(B94,A_Stammdaten!$I$6:$K$105,3,FALSE)="ja","übernommen","neu"),"")</f>
        <v/>
      </c>
      <c r="G94" s="351"/>
      <c r="H94" s="351"/>
      <c r="I94" s="351"/>
      <c r="J94" s="247">
        <f>IF(OR(C94&gt;A_Stammdaten!$B$13,K94=0,NOT(ISNUMBER(C94))),0,SUM(G94:$H94)-$I94)</f>
        <v>0</v>
      </c>
      <c r="K94" s="353"/>
      <c r="L94" s="247">
        <f t="shared" si="13"/>
        <v>0</v>
      </c>
      <c r="M94" s="247">
        <f t="shared" si="14"/>
        <v>0</v>
      </c>
      <c r="N94" s="352"/>
      <c r="O94" s="352"/>
      <c r="P94" s="352"/>
      <c r="Q94" s="355"/>
      <c r="R94" s="247">
        <f>IF(OR(NOT(ISNUMBER(C94)),AND(C94&lt;A_Stammdaten!$B$12,O94&lt;=0)),0,IF(C94=A_Stammdaten!$B$12,P94,(M94+N94)/O94*(O94-1)+P94))</f>
        <v>0</v>
      </c>
      <c r="S94" s="247">
        <f t="shared" si="10"/>
        <v>0</v>
      </c>
      <c r="T94" s="354">
        <f t="shared" si="11"/>
        <v>0</v>
      </c>
    </row>
    <row r="95" spans="1:20" x14ac:dyDescent="0.25">
      <c r="A95" s="215" t="b">
        <f t="shared" si="12"/>
        <v>0</v>
      </c>
      <c r="B95" s="64"/>
      <c r="C95" s="75"/>
      <c r="D95" s="75"/>
      <c r="E95" s="75"/>
      <c r="F95" s="344" t="str">
        <f>IFERROR(IF(VLOOKUP(B95,A_Stammdaten!$I$6:$K$105,3,FALSE)="ja","übernommen","neu"),"")</f>
        <v/>
      </c>
      <c r="G95" s="351"/>
      <c r="H95" s="351"/>
      <c r="I95" s="351"/>
      <c r="J95" s="247">
        <f>IF(OR(C95&gt;A_Stammdaten!$B$13,K95=0,NOT(ISNUMBER(C95))),0,SUM(G95:$H95)-$I95)</f>
        <v>0</v>
      </c>
      <c r="K95" s="353"/>
      <c r="L95" s="247">
        <f t="shared" si="13"/>
        <v>0</v>
      </c>
      <c r="M95" s="247">
        <f t="shared" si="14"/>
        <v>0</v>
      </c>
      <c r="N95" s="352"/>
      <c r="O95" s="352"/>
      <c r="P95" s="352"/>
      <c r="Q95" s="355"/>
      <c r="R95" s="247">
        <f>IF(OR(NOT(ISNUMBER(C95)),AND(C95&lt;A_Stammdaten!$B$12,O95&lt;=0)),0,IF(C95=A_Stammdaten!$B$12,P95,(M95+N95)/O95*(O95-1)+P95))</f>
        <v>0</v>
      </c>
      <c r="S95" s="247">
        <f t="shared" si="10"/>
        <v>0</v>
      </c>
      <c r="T95" s="354">
        <f t="shared" si="11"/>
        <v>0</v>
      </c>
    </row>
    <row r="96" spans="1:20" x14ac:dyDescent="0.25">
      <c r="A96" s="215" t="b">
        <f t="shared" si="12"/>
        <v>0</v>
      </c>
      <c r="B96" s="64"/>
      <c r="C96" s="75"/>
      <c r="D96" s="75"/>
      <c r="E96" s="75"/>
      <c r="F96" s="344" t="str">
        <f>IFERROR(IF(VLOOKUP(B96,A_Stammdaten!$I$6:$K$105,3,FALSE)="ja","übernommen","neu"),"")</f>
        <v/>
      </c>
      <c r="G96" s="351"/>
      <c r="H96" s="351"/>
      <c r="I96" s="351"/>
      <c r="J96" s="247">
        <f>IF(OR(C96&gt;A_Stammdaten!$B$13,K96=0,NOT(ISNUMBER(C96))),0,SUM(G96:$H96)-$I96)</f>
        <v>0</v>
      </c>
      <c r="K96" s="353"/>
      <c r="L96" s="247">
        <f t="shared" si="13"/>
        <v>0</v>
      </c>
      <c r="M96" s="247">
        <f t="shared" si="14"/>
        <v>0</v>
      </c>
      <c r="N96" s="352"/>
      <c r="O96" s="352"/>
      <c r="P96" s="352"/>
      <c r="Q96" s="355"/>
      <c r="R96" s="247">
        <f>IF(OR(NOT(ISNUMBER(C96)),AND(C96&lt;A_Stammdaten!$B$12,O96&lt;=0)),0,IF(C96=A_Stammdaten!$B$12,P96,(M96+N96)/O96*(O96-1)+P96))</f>
        <v>0</v>
      </c>
      <c r="S96" s="247">
        <f t="shared" si="10"/>
        <v>0</v>
      </c>
      <c r="T96" s="354">
        <f t="shared" si="11"/>
        <v>0</v>
      </c>
    </row>
    <row r="97" spans="1:20" x14ac:dyDescent="0.25">
      <c r="A97" s="215" t="b">
        <f t="shared" si="12"/>
        <v>0</v>
      </c>
      <c r="B97" s="64"/>
      <c r="C97" s="75"/>
      <c r="D97" s="75"/>
      <c r="E97" s="75"/>
      <c r="F97" s="344" t="str">
        <f>IFERROR(IF(VLOOKUP(B97,A_Stammdaten!$I$6:$K$105,3,FALSE)="ja","übernommen","neu"),"")</f>
        <v/>
      </c>
      <c r="G97" s="351"/>
      <c r="H97" s="351"/>
      <c r="I97" s="351"/>
      <c r="J97" s="247">
        <f>IF(OR(C97&gt;A_Stammdaten!$B$13,K97=0,NOT(ISNUMBER(C97))),0,SUM(G97:$H97)-$I97)</f>
        <v>0</v>
      </c>
      <c r="K97" s="353"/>
      <c r="L97" s="247">
        <f t="shared" si="13"/>
        <v>0</v>
      </c>
      <c r="M97" s="247">
        <f t="shared" si="14"/>
        <v>0</v>
      </c>
      <c r="N97" s="352"/>
      <c r="O97" s="352"/>
      <c r="P97" s="352"/>
      <c r="Q97" s="355"/>
      <c r="R97" s="247">
        <f>IF(OR(NOT(ISNUMBER(C97)),AND(C97&lt;A_Stammdaten!$B$12,O97&lt;=0)),0,IF(C97=A_Stammdaten!$B$12,P97,(M97+N97)/O97*(O97-1)+P97))</f>
        <v>0</v>
      </c>
      <c r="S97" s="247">
        <f t="shared" si="10"/>
        <v>0</v>
      </c>
      <c r="T97" s="354">
        <f t="shared" si="11"/>
        <v>0</v>
      </c>
    </row>
    <row r="98" spans="1:20" x14ac:dyDescent="0.25">
      <c r="A98" s="215" t="b">
        <f t="shared" si="12"/>
        <v>0</v>
      </c>
      <c r="B98" s="64"/>
      <c r="C98" s="75"/>
      <c r="D98" s="75"/>
      <c r="E98" s="75"/>
      <c r="F98" s="344" t="str">
        <f>IFERROR(IF(VLOOKUP(B98,A_Stammdaten!$I$6:$K$105,3,FALSE)="ja","übernommen","neu"),"")</f>
        <v/>
      </c>
      <c r="G98" s="351"/>
      <c r="H98" s="351"/>
      <c r="I98" s="351"/>
      <c r="J98" s="247">
        <f>IF(OR(C98&gt;A_Stammdaten!$B$13,K98=0,NOT(ISNUMBER(C98))),0,SUM(G98:$H98)-$I98)</f>
        <v>0</v>
      </c>
      <c r="K98" s="353"/>
      <c r="L98" s="247">
        <f t="shared" si="13"/>
        <v>0</v>
      </c>
      <c r="M98" s="247">
        <f t="shared" si="14"/>
        <v>0</v>
      </c>
      <c r="N98" s="352"/>
      <c r="O98" s="352"/>
      <c r="P98" s="352"/>
      <c r="Q98" s="355"/>
      <c r="R98" s="247">
        <f>IF(OR(NOT(ISNUMBER(C98)),AND(C98&lt;A_Stammdaten!$B$12,O98&lt;=0)),0,IF(C98=A_Stammdaten!$B$12,P98,(M98+N98)/O98*(O98-1)+P98))</f>
        <v>0</v>
      </c>
      <c r="S98" s="247">
        <f t="shared" si="10"/>
        <v>0</v>
      </c>
      <c r="T98" s="354">
        <f t="shared" si="11"/>
        <v>0</v>
      </c>
    </row>
    <row r="99" spans="1:20" x14ac:dyDescent="0.25">
      <c r="A99" s="215" t="b">
        <f t="shared" si="12"/>
        <v>0</v>
      </c>
      <c r="B99" s="64"/>
      <c r="C99" s="75"/>
      <c r="D99" s="75"/>
      <c r="E99" s="75"/>
      <c r="F99" s="344" t="str">
        <f>IFERROR(IF(VLOOKUP(B99,A_Stammdaten!$I$6:$K$105,3,FALSE)="ja","übernommen","neu"),"")</f>
        <v/>
      </c>
      <c r="G99" s="351"/>
      <c r="H99" s="351"/>
      <c r="I99" s="351"/>
      <c r="J99" s="247">
        <f>IF(OR(C99&gt;A_Stammdaten!$B$13,K99=0,NOT(ISNUMBER(C99))),0,SUM(G99:$H99)-$I99)</f>
        <v>0</v>
      </c>
      <c r="K99" s="353"/>
      <c r="L99" s="247">
        <f t="shared" si="13"/>
        <v>0</v>
      </c>
      <c r="M99" s="247">
        <f t="shared" si="14"/>
        <v>0</v>
      </c>
      <c r="N99" s="352"/>
      <c r="O99" s="352"/>
      <c r="P99" s="352"/>
      <c r="Q99" s="355"/>
      <c r="R99" s="247">
        <f>IF(OR(NOT(ISNUMBER(C99)),AND(C99&lt;A_Stammdaten!$B$12,O99&lt;=0)),0,IF(C99=A_Stammdaten!$B$12,P99,(M99+N99)/O99*(O99-1)+P99))</f>
        <v>0</v>
      </c>
      <c r="S99" s="247">
        <f t="shared" si="10"/>
        <v>0</v>
      </c>
      <c r="T99" s="354">
        <f t="shared" si="11"/>
        <v>0</v>
      </c>
    </row>
    <row r="100" spans="1:20" x14ac:dyDescent="0.25">
      <c r="A100" s="215" t="b">
        <f t="shared" si="12"/>
        <v>0</v>
      </c>
      <c r="B100" s="64"/>
      <c r="C100" s="75"/>
      <c r="D100" s="75"/>
      <c r="E100" s="75"/>
      <c r="F100" s="344" t="str">
        <f>IFERROR(IF(VLOOKUP(B100,A_Stammdaten!$I$6:$K$105,3,FALSE)="ja","übernommen","neu"),"")</f>
        <v/>
      </c>
      <c r="G100" s="351"/>
      <c r="H100" s="351"/>
      <c r="I100" s="351"/>
      <c r="J100" s="247">
        <f>IF(OR(C100&gt;A_Stammdaten!$B$13,K100=0,NOT(ISNUMBER(C100))),0,SUM(G100:$H100)-$I100)</f>
        <v>0</v>
      </c>
      <c r="K100" s="353"/>
      <c r="L100" s="247">
        <f t="shared" si="13"/>
        <v>0</v>
      </c>
      <c r="M100" s="247">
        <f t="shared" si="14"/>
        <v>0</v>
      </c>
      <c r="N100" s="352"/>
      <c r="O100" s="352"/>
      <c r="P100" s="352"/>
      <c r="Q100" s="355"/>
      <c r="R100" s="247">
        <f>IF(OR(NOT(ISNUMBER(C100)),AND(C100&lt;A_Stammdaten!$B$12,O100&lt;=0)),0,IF(C100=A_Stammdaten!$B$12,P100,(M100+N100)/O100*(O100-1)+P100))</f>
        <v>0</v>
      </c>
      <c r="S100" s="247">
        <f t="shared" si="10"/>
        <v>0</v>
      </c>
      <c r="T100" s="354">
        <f t="shared" si="11"/>
        <v>0</v>
      </c>
    </row>
    <row r="101" spans="1:20" x14ac:dyDescent="0.25">
      <c r="A101" s="215" t="b">
        <f t="shared" si="12"/>
        <v>0</v>
      </c>
      <c r="B101" s="64"/>
      <c r="C101" s="75"/>
      <c r="D101" s="75"/>
      <c r="E101" s="75"/>
      <c r="F101" s="344" t="str">
        <f>IFERROR(IF(VLOOKUP(B101,A_Stammdaten!$I$6:$K$105,3,FALSE)="ja","übernommen","neu"),"")</f>
        <v/>
      </c>
      <c r="G101" s="351"/>
      <c r="H101" s="351"/>
      <c r="I101" s="351"/>
      <c r="J101" s="247">
        <f>IF(OR(C101&gt;A_Stammdaten!$B$13,K101=0,NOT(ISNUMBER(C101))),0,SUM(G101:$H101)-$I101)</f>
        <v>0</v>
      </c>
      <c r="K101" s="353"/>
      <c r="L101" s="247">
        <f t="shared" si="13"/>
        <v>0</v>
      </c>
      <c r="M101" s="247">
        <f t="shared" si="14"/>
        <v>0</v>
      </c>
      <c r="N101" s="352"/>
      <c r="O101" s="352"/>
      <c r="P101" s="352"/>
      <c r="Q101" s="355"/>
      <c r="R101" s="247">
        <f>IF(OR(NOT(ISNUMBER(C101)),AND(C101&lt;A_Stammdaten!$B$12,O101&lt;=0)),0,IF(C101=A_Stammdaten!$B$12,P101,(M101+N101)/O101*(O101-1)+P101))</f>
        <v>0</v>
      </c>
      <c r="S101" s="247">
        <f t="shared" si="10"/>
        <v>0</v>
      </c>
      <c r="T101" s="354">
        <f t="shared" si="11"/>
        <v>0</v>
      </c>
    </row>
    <row r="102" spans="1:20" x14ac:dyDescent="0.25">
      <c r="A102" s="215" t="b">
        <f t="shared" si="12"/>
        <v>0</v>
      </c>
      <c r="B102" s="64"/>
      <c r="C102" s="75"/>
      <c r="D102" s="75"/>
      <c r="E102" s="75"/>
      <c r="F102" s="344" t="str">
        <f>IFERROR(IF(VLOOKUP(B102,A_Stammdaten!$I$6:$K$105,3,FALSE)="ja","übernommen","neu"),"")</f>
        <v/>
      </c>
      <c r="G102" s="351"/>
      <c r="H102" s="351"/>
      <c r="I102" s="351"/>
      <c r="J102" s="247">
        <f>IF(OR(C102&gt;A_Stammdaten!$B$13,K102=0,NOT(ISNUMBER(C102))),0,SUM(G102:$H102)-$I102)</f>
        <v>0</v>
      </c>
      <c r="K102" s="353"/>
      <c r="L102" s="247">
        <f t="shared" si="13"/>
        <v>0</v>
      </c>
      <c r="M102" s="247">
        <f t="shared" si="14"/>
        <v>0</v>
      </c>
      <c r="N102" s="352"/>
      <c r="O102" s="352"/>
      <c r="P102" s="352"/>
      <c r="Q102" s="355"/>
      <c r="R102" s="247">
        <f>IF(OR(NOT(ISNUMBER(C102)),AND(C102&lt;A_Stammdaten!$B$12,O102&lt;=0)),0,IF(C102=A_Stammdaten!$B$12,P102,(M102+N102)/O102*(O102-1)+P102))</f>
        <v>0</v>
      </c>
      <c r="S102" s="247">
        <f t="shared" si="10"/>
        <v>0</v>
      </c>
      <c r="T102" s="354">
        <f t="shared" si="11"/>
        <v>0</v>
      </c>
    </row>
    <row r="103" spans="1:20" x14ac:dyDescent="0.25">
      <c r="A103" s="215" t="b">
        <f t="shared" si="12"/>
        <v>0</v>
      </c>
      <c r="B103" s="64"/>
      <c r="C103" s="75"/>
      <c r="D103" s="75"/>
      <c r="E103" s="75"/>
      <c r="F103" s="344" t="str">
        <f>IFERROR(IF(VLOOKUP(B103,A_Stammdaten!$I$6:$K$105,3,FALSE)="ja","übernommen","neu"),"")</f>
        <v/>
      </c>
      <c r="G103" s="351"/>
      <c r="H103" s="351"/>
      <c r="I103" s="351"/>
      <c r="J103" s="247">
        <f>IF(OR(C103&gt;A_Stammdaten!$B$13,K103=0,NOT(ISNUMBER(C103))),0,SUM(G103:$H103)-$I103)</f>
        <v>0</v>
      </c>
      <c r="K103" s="353"/>
      <c r="L103" s="247">
        <f t="shared" si="13"/>
        <v>0</v>
      </c>
      <c r="M103" s="247">
        <f t="shared" si="14"/>
        <v>0</v>
      </c>
      <c r="N103" s="352"/>
      <c r="O103" s="352"/>
      <c r="P103" s="352"/>
      <c r="Q103" s="355"/>
      <c r="R103" s="247">
        <f>IF(OR(NOT(ISNUMBER(C103)),AND(C103&lt;A_Stammdaten!$B$12,O103&lt;=0)),0,IF(C103=A_Stammdaten!$B$12,P103,(M103+N103)/O103*(O103-1)+P103))</f>
        <v>0</v>
      </c>
      <c r="S103" s="247">
        <f t="shared" si="10"/>
        <v>0</v>
      </c>
      <c r="T103" s="354">
        <f t="shared" si="11"/>
        <v>0</v>
      </c>
    </row>
    <row r="104" spans="1:20" x14ac:dyDescent="0.25">
      <c r="A104" s="215" t="b">
        <f t="shared" si="12"/>
        <v>0</v>
      </c>
      <c r="B104" s="64"/>
      <c r="C104" s="75"/>
      <c r="D104" s="75"/>
      <c r="E104" s="75"/>
      <c r="F104" s="344" t="str">
        <f>IFERROR(IF(VLOOKUP(B104,A_Stammdaten!$I$6:$K$105,3,FALSE)="ja","übernommen","neu"),"")</f>
        <v/>
      </c>
      <c r="G104" s="351"/>
      <c r="H104" s="351"/>
      <c r="I104" s="351"/>
      <c r="J104" s="247">
        <f>IF(OR(C104&gt;A_Stammdaten!$B$13,K104=0,NOT(ISNUMBER(C104))),0,SUM(G104:$H104)-$I104)</f>
        <v>0</v>
      </c>
      <c r="K104" s="353"/>
      <c r="L104" s="247">
        <f t="shared" si="13"/>
        <v>0</v>
      </c>
      <c r="M104" s="247">
        <f t="shared" si="14"/>
        <v>0</v>
      </c>
      <c r="N104" s="352"/>
      <c r="O104" s="352"/>
      <c r="P104" s="352"/>
      <c r="Q104" s="355"/>
      <c r="R104" s="247">
        <f>IF(OR(NOT(ISNUMBER(C104)),AND(C104&lt;A_Stammdaten!$B$12,O104&lt;=0)),0,IF(C104=A_Stammdaten!$B$12,P104,(M104+N104)/O104*(O104-1)+P104))</f>
        <v>0</v>
      </c>
      <c r="S104" s="247">
        <f t="shared" si="10"/>
        <v>0</v>
      </c>
      <c r="T104" s="354">
        <f t="shared" si="11"/>
        <v>0</v>
      </c>
    </row>
    <row r="105" spans="1:20" x14ac:dyDescent="0.25">
      <c r="A105" s="215" t="b">
        <f t="shared" si="12"/>
        <v>0</v>
      </c>
      <c r="B105" s="64"/>
      <c r="C105" s="75"/>
      <c r="D105" s="75"/>
      <c r="E105" s="75"/>
      <c r="F105" s="344" t="str">
        <f>IFERROR(IF(VLOOKUP(B105,A_Stammdaten!$I$6:$K$105,3,FALSE)="ja","übernommen","neu"),"")</f>
        <v/>
      </c>
      <c r="G105" s="351"/>
      <c r="H105" s="351"/>
      <c r="I105" s="351"/>
      <c r="J105" s="247">
        <f>IF(OR(C105&gt;A_Stammdaten!$B$13,K105=0,NOT(ISNUMBER(C105))),0,SUM(G105:$H105)-$I105)</f>
        <v>0</v>
      </c>
      <c r="K105" s="353"/>
      <c r="L105" s="247">
        <f t="shared" si="13"/>
        <v>0</v>
      </c>
      <c r="M105" s="247">
        <f t="shared" si="14"/>
        <v>0</v>
      </c>
      <c r="N105" s="352"/>
      <c r="O105" s="352"/>
      <c r="P105" s="352"/>
      <c r="Q105" s="355"/>
      <c r="R105" s="247">
        <f>IF(OR(NOT(ISNUMBER(C105)),AND(C105&lt;A_Stammdaten!$B$12,O105&lt;=0)),0,IF(C105=A_Stammdaten!$B$12,P105,(M105+N105)/O105*(O105-1)+P105))</f>
        <v>0</v>
      </c>
      <c r="S105" s="247">
        <f t="shared" si="10"/>
        <v>0</v>
      </c>
      <c r="T105" s="354">
        <f t="shared" si="11"/>
        <v>0</v>
      </c>
    </row>
    <row r="106" spans="1:20" x14ac:dyDescent="0.25">
      <c r="A106" s="215" t="b">
        <f t="shared" si="12"/>
        <v>0</v>
      </c>
      <c r="B106" s="64"/>
      <c r="C106" s="75"/>
      <c r="D106" s="75"/>
      <c r="E106" s="75"/>
      <c r="F106" s="344" t="str">
        <f>IFERROR(IF(VLOOKUP(B106,A_Stammdaten!$I$6:$K$105,3,FALSE)="ja","übernommen","neu"),"")</f>
        <v/>
      </c>
      <c r="G106" s="351"/>
      <c r="H106" s="351"/>
      <c r="I106" s="351"/>
      <c r="J106" s="247">
        <f>IF(OR(C106&gt;A_Stammdaten!$B$13,K106=0,NOT(ISNUMBER(C106))),0,SUM(G106:$H106)-$I106)</f>
        <v>0</v>
      </c>
      <c r="K106" s="353"/>
      <c r="L106" s="247">
        <f t="shared" si="13"/>
        <v>0</v>
      </c>
      <c r="M106" s="247">
        <f t="shared" si="14"/>
        <v>0</v>
      </c>
      <c r="N106" s="352"/>
      <c r="O106" s="352"/>
      <c r="P106" s="352"/>
      <c r="Q106" s="355"/>
      <c r="R106" s="247">
        <f>IF(OR(NOT(ISNUMBER(C106)),AND(C106&lt;A_Stammdaten!$B$12,O106&lt;=0)),0,IF(C106=A_Stammdaten!$B$12,P106,(M106+N106)/O106*(O106-1)+P106))</f>
        <v>0</v>
      </c>
      <c r="S106" s="247">
        <f t="shared" si="10"/>
        <v>0</v>
      </c>
      <c r="T106" s="354">
        <f t="shared" si="11"/>
        <v>0</v>
      </c>
    </row>
    <row r="107" spans="1:20" x14ac:dyDescent="0.25">
      <c r="A107" s="215" t="b">
        <f t="shared" si="12"/>
        <v>0</v>
      </c>
      <c r="B107" s="64"/>
      <c r="C107" s="75"/>
      <c r="D107" s="75"/>
      <c r="E107" s="75"/>
      <c r="F107" s="344" t="str">
        <f>IFERROR(IF(VLOOKUP(B107,A_Stammdaten!$I$6:$K$105,3,FALSE)="ja","übernommen","neu"),"")</f>
        <v/>
      </c>
      <c r="G107" s="351"/>
      <c r="H107" s="351"/>
      <c r="I107" s="351"/>
      <c r="J107" s="247">
        <f>IF(OR(C107&gt;A_Stammdaten!$B$13,K107=0,NOT(ISNUMBER(C107))),0,SUM(G107:$H107)-$I107)</f>
        <v>0</v>
      </c>
      <c r="K107" s="353"/>
      <c r="L107" s="247">
        <f t="shared" si="13"/>
        <v>0</v>
      </c>
      <c r="M107" s="247">
        <f t="shared" si="14"/>
        <v>0</v>
      </c>
      <c r="N107" s="352"/>
      <c r="O107" s="352"/>
      <c r="P107" s="352"/>
      <c r="Q107" s="355"/>
      <c r="R107" s="247">
        <f>IF(OR(NOT(ISNUMBER(C107)),AND(C107&lt;A_Stammdaten!$B$12,O107&lt;=0)),0,IF(C107=A_Stammdaten!$B$12,P107,(M107+N107)/O107*(O107-1)+P107))</f>
        <v>0</v>
      </c>
      <c r="S107" s="247">
        <f t="shared" si="10"/>
        <v>0</v>
      </c>
      <c r="T107" s="354">
        <f t="shared" si="11"/>
        <v>0</v>
      </c>
    </row>
    <row r="108" spans="1:20" x14ac:dyDescent="0.25">
      <c r="A108" s="215" t="b">
        <f t="shared" si="12"/>
        <v>0</v>
      </c>
      <c r="B108" s="64"/>
      <c r="C108" s="75"/>
      <c r="D108" s="75"/>
      <c r="E108" s="75"/>
      <c r="F108" s="344" t="str">
        <f>IFERROR(IF(VLOOKUP(B108,A_Stammdaten!$I$6:$K$105,3,FALSE)="ja","übernommen","neu"),"")</f>
        <v/>
      </c>
      <c r="G108" s="351"/>
      <c r="H108" s="351"/>
      <c r="I108" s="351"/>
      <c r="J108" s="247">
        <f>IF(OR(C108&gt;A_Stammdaten!$B$13,K108=0,NOT(ISNUMBER(C108))),0,SUM(G108:$H108)-$I108)</f>
        <v>0</v>
      </c>
      <c r="K108" s="353"/>
      <c r="L108" s="247">
        <f t="shared" si="13"/>
        <v>0</v>
      </c>
      <c r="M108" s="247">
        <f t="shared" si="14"/>
        <v>0</v>
      </c>
      <c r="N108" s="352"/>
      <c r="O108" s="352"/>
      <c r="P108" s="352"/>
      <c r="Q108" s="355"/>
      <c r="R108" s="247">
        <f>IF(OR(NOT(ISNUMBER(C108)),AND(C108&lt;A_Stammdaten!$B$12,O108&lt;=0)),0,IF(C108=A_Stammdaten!$B$12,P108,(M108+N108)/O108*(O108-1)+P108))</f>
        <v>0</v>
      </c>
      <c r="S108" s="247">
        <f t="shared" si="10"/>
        <v>0</v>
      </c>
      <c r="T108" s="354">
        <f t="shared" si="11"/>
        <v>0</v>
      </c>
    </row>
    <row r="109" spans="1:20" x14ac:dyDescent="0.25">
      <c r="A109" s="215" t="b">
        <f t="shared" si="12"/>
        <v>0</v>
      </c>
      <c r="B109" s="64"/>
      <c r="C109" s="75"/>
      <c r="D109" s="75"/>
      <c r="E109" s="75"/>
      <c r="F109" s="344" t="str">
        <f>IFERROR(IF(VLOOKUP(B109,A_Stammdaten!$I$6:$K$105,3,FALSE)="ja","übernommen","neu"),"")</f>
        <v/>
      </c>
      <c r="G109" s="351"/>
      <c r="H109" s="351"/>
      <c r="I109" s="351"/>
      <c r="J109" s="247">
        <f>IF(OR(C109&gt;A_Stammdaten!$B$13,K109=0,NOT(ISNUMBER(C109))),0,SUM(G109:$H109)-$I109)</f>
        <v>0</v>
      </c>
      <c r="K109" s="353"/>
      <c r="L109" s="247">
        <f t="shared" si="13"/>
        <v>0</v>
      </c>
      <c r="M109" s="247">
        <f t="shared" si="14"/>
        <v>0</v>
      </c>
      <c r="N109" s="352"/>
      <c r="O109" s="352"/>
      <c r="P109" s="352"/>
      <c r="Q109" s="355"/>
      <c r="R109" s="247">
        <f>IF(OR(NOT(ISNUMBER(C109)),AND(C109&lt;A_Stammdaten!$B$12,O109&lt;=0)),0,IF(C109=A_Stammdaten!$B$12,P109,(M109+N109)/O109*(O109-1)+P109))</f>
        <v>0</v>
      </c>
      <c r="S109" s="247">
        <f t="shared" si="10"/>
        <v>0</v>
      </c>
      <c r="T109" s="354">
        <f t="shared" si="11"/>
        <v>0</v>
      </c>
    </row>
    <row r="110" spans="1:20" x14ac:dyDescent="0.25">
      <c r="A110" s="215" t="b">
        <f t="shared" si="12"/>
        <v>0</v>
      </c>
      <c r="B110" s="64"/>
      <c r="C110" s="75"/>
      <c r="D110" s="75"/>
      <c r="E110" s="75"/>
      <c r="F110" s="344" t="str">
        <f>IFERROR(IF(VLOOKUP(B110,A_Stammdaten!$I$6:$K$105,3,FALSE)="ja","übernommen","neu"),"")</f>
        <v/>
      </c>
      <c r="G110" s="351"/>
      <c r="H110" s="351"/>
      <c r="I110" s="351"/>
      <c r="J110" s="247">
        <f>IF(OR(C110&gt;A_Stammdaten!$B$13,K110=0,NOT(ISNUMBER(C110))),0,SUM(G110:$H110)-$I110)</f>
        <v>0</v>
      </c>
      <c r="K110" s="353"/>
      <c r="L110" s="247">
        <f t="shared" si="13"/>
        <v>0</v>
      </c>
      <c r="M110" s="247">
        <f t="shared" si="14"/>
        <v>0</v>
      </c>
      <c r="N110" s="352"/>
      <c r="O110" s="352"/>
      <c r="P110" s="352"/>
      <c r="Q110" s="355"/>
      <c r="R110" s="247">
        <f>IF(OR(NOT(ISNUMBER(C110)),AND(C110&lt;A_Stammdaten!$B$12,O110&lt;=0)),0,IF(C110=A_Stammdaten!$B$12,P110,(M110+N110)/O110*(O110-1)+P110))</f>
        <v>0</v>
      </c>
      <c r="S110" s="247">
        <f t="shared" si="10"/>
        <v>0</v>
      </c>
      <c r="T110" s="354">
        <f t="shared" si="11"/>
        <v>0</v>
      </c>
    </row>
    <row r="111" spans="1:20" x14ac:dyDescent="0.25">
      <c r="A111" s="215" t="b">
        <f t="shared" si="12"/>
        <v>0</v>
      </c>
      <c r="B111" s="64"/>
      <c r="C111" s="75"/>
      <c r="D111" s="75"/>
      <c r="E111" s="75"/>
      <c r="F111" s="344" t="str">
        <f>IFERROR(IF(VLOOKUP(B111,A_Stammdaten!$I$6:$K$105,3,FALSE)="ja","übernommen","neu"),"")</f>
        <v/>
      </c>
      <c r="G111" s="351"/>
      <c r="H111" s="351"/>
      <c r="I111" s="351"/>
      <c r="J111" s="247">
        <f>IF(OR(C111&gt;A_Stammdaten!$B$13,K111=0,NOT(ISNUMBER(C111))),0,SUM(G111:$H111)-$I111)</f>
        <v>0</v>
      </c>
      <c r="K111" s="353"/>
      <c r="L111" s="247">
        <f t="shared" si="13"/>
        <v>0</v>
      </c>
      <c r="M111" s="247">
        <f t="shared" si="14"/>
        <v>0</v>
      </c>
      <c r="N111" s="352"/>
      <c r="O111" s="352"/>
      <c r="P111" s="352"/>
      <c r="Q111" s="355"/>
      <c r="R111" s="247">
        <f>IF(OR(NOT(ISNUMBER(C111)),AND(C111&lt;A_Stammdaten!$B$12,O111&lt;=0)),0,IF(C111=A_Stammdaten!$B$12,P111,(M111+N111)/O111*(O111-1)+P111))</f>
        <v>0</v>
      </c>
      <c r="S111" s="247">
        <f t="shared" si="10"/>
        <v>0</v>
      </c>
      <c r="T111" s="354">
        <f t="shared" si="11"/>
        <v>0</v>
      </c>
    </row>
    <row r="112" spans="1:20" x14ac:dyDescent="0.25">
      <c r="A112" s="215" t="b">
        <f t="shared" si="12"/>
        <v>0</v>
      </c>
      <c r="B112" s="64"/>
      <c r="C112" s="75"/>
      <c r="D112" s="75"/>
      <c r="E112" s="75"/>
      <c r="F112" s="344" t="str">
        <f>IFERROR(IF(VLOOKUP(B112,A_Stammdaten!$I$6:$K$105,3,FALSE)="ja","übernommen","neu"),"")</f>
        <v/>
      </c>
      <c r="G112" s="351"/>
      <c r="H112" s="351"/>
      <c r="I112" s="351"/>
      <c r="J112" s="247">
        <f>IF(OR(C112&gt;A_Stammdaten!$B$13,K112=0,NOT(ISNUMBER(C112))),0,SUM(G112:$H112)-$I112)</f>
        <v>0</v>
      </c>
      <c r="K112" s="353"/>
      <c r="L112" s="247">
        <f t="shared" si="13"/>
        <v>0</v>
      </c>
      <c r="M112" s="247">
        <f t="shared" si="14"/>
        <v>0</v>
      </c>
      <c r="N112" s="352"/>
      <c r="O112" s="352"/>
      <c r="P112" s="352"/>
      <c r="Q112" s="355"/>
      <c r="R112" s="247">
        <f>IF(OR(NOT(ISNUMBER(C112)),AND(C112&lt;A_Stammdaten!$B$12,O112&lt;=0)),0,IF(C112=A_Stammdaten!$B$12,P112,(M112+N112)/O112*(O112-1)+P112))</f>
        <v>0</v>
      </c>
      <c r="S112" s="247">
        <f t="shared" si="10"/>
        <v>0</v>
      </c>
      <c r="T112" s="354">
        <f t="shared" si="11"/>
        <v>0</v>
      </c>
    </row>
    <row r="113" spans="1:20" x14ac:dyDescent="0.25">
      <c r="A113" s="215" t="b">
        <f t="shared" si="12"/>
        <v>0</v>
      </c>
      <c r="B113" s="64"/>
      <c r="C113" s="75"/>
      <c r="D113" s="75"/>
      <c r="E113" s="75"/>
      <c r="F113" s="344" t="str">
        <f>IFERROR(IF(VLOOKUP(B113,A_Stammdaten!$I$6:$K$105,3,FALSE)="ja","übernommen","neu"),"")</f>
        <v/>
      </c>
      <c r="G113" s="351"/>
      <c r="H113" s="351"/>
      <c r="I113" s="351"/>
      <c r="J113" s="247">
        <f>IF(OR(C113&gt;A_Stammdaten!$B$13,K113=0,NOT(ISNUMBER(C113))),0,SUM(G113:$H113)-$I113)</f>
        <v>0</v>
      </c>
      <c r="K113" s="353"/>
      <c r="L113" s="247">
        <f t="shared" si="13"/>
        <v>0</v>
      </c>
      <c r="M113" s="247">
        <f t="shared" si="14"/>
        <v>0</v>
      </c>
      <c r="N113" s="352"/>
      <c r="O113" s="352"/>
      <c r="P113" s="352"/>
      <c r="Q113" s="355"/>
      <c r="R113" s="247">
        <f>IF(OR(NOT(ISNUMBER(C113)),AND(C113&lt;A_Stammdaten!$B$12,O113&lt;=0)),0,IF(C113=A_Stammdaten!$B$12,P113,(M113+N113)/O113*(O113-1)+P113))</f>
        <v>0</v>
      </c>
      <c r="S113" s="247">
        <f t="shared" si="10"/>
        <v>0</v>
      </c>
      <c r="T113" s="354">
        <f t="shared" si="11"/>
        <v>0</v>
      </c>
    </row>
    <row r="114" spans="1:20" x14ac:dyDescent="0.25">
      <c r="A114" s="215" t="b">
        <f t="shared" si="12"/>
        <v>0</v>
      </c>
      <c r="B114" s="64"/>
      <c r="C114" s="75"/>
      <c r="D114" s="75"/>
      <c r="E114" s="75"/>
      <c r="F114" s="344" t="str">
        <f>IFERROR(IF(VLOOKUP(B114,A_Stammdaten!$I$6:$K$105,3,FALSE)="ja","übernommen","neu"),"")</f>
        <v/>
      </c>
      <c r="G114" s="351"/>
      <c r="H114" s="351"/>
      <c r="I114" s="351"/>
      <c r="J114" s="247">
        <f>IF(OR(C114&gt;A_Stammdaten!$B$13,K114=0,NOT(ISNUMBER(C114))),0,SUM(G114:$H114)-$I114)</f>
        <v>0</v>
      </c>
      <c r="K114" s="353"/>
      <c r="L114" s="247">
        <f t="shared" si="13"/>
        <v>0</v>
      </c>
      <c r="M114" s="247">
        <f t="shared" si="14"/>
        <v>0</v>
      </c>
      <c r="N114" s="352"/>
      <c r="O114" s="352"/>
      <c r="P114" s="352"/>
      <c r="Q114" s="355"/>
      <c r="R114" s="247">
        <f>IF(OR(NOT(ISNUMBER(C114)),AND(C114&lt;A_Stammdaten!$B$12,O114&lt;=0)),0,IF(C114=A_Stammdaten!$B$12,P114,(M114+N114)/O114*(O114-1)+P114))</f>
        <v>0</v>
      </c>
      <c r="S114" s="247">
        <f t="shared" si="10"/>
        <v>0</v>
      </c>
      <c r="T114" s="354">
        <f t="shared" si="11"/>
        <v>0</v>
      </c>
    </row>
    <row r="115" spans="1:20" x14ac:dyDescent="0.25">
      <c r="A115" s="215" t="b">
        <f t="shared" si="12"/>
        <v>0</v>
      </c>
      <c r="B115" s="64"/>
      <c r="C115" s="75"/>
      <c r="D115" s="75"/>
      <c r="E115" s="75"/>
      <c r="F115" s="344" t="str">
        <f>IFERROR(IF(VLOOKUP(B115,A_Stammdaten!$I$6:$K$105,3,FALSE)="ja","übernommen","neu"),"")</f>
        <v/>
      </c>
      <c r="G115" s="351"/>
      <c r="H115" s="351"/>
      <c r="I115" s="351"/>
      <c r="J115" s="247">
        <f>IF(OR(C115&gt;A_Stammdaten!$B$13,K115=0,NOT(ISNUMBER(C115))),0,SUM(G115:$H115)-$I115)</f>
        <v>0</v>
      </c>
      <c r="K115" s="353"/>
      <c r="L115" s="247">
        <f t="shared" si="13"/>
        <v>0</v>
      </c>
      <c r="M115" s="247">
        <f t="shared" si="14"/>
        <v>0</v>
      </c>
      <c r="N115" s="352"/>
      <c r="O115" s="352"/>
      <c r="P115" s="352"/>
      <c r="Q115" s="355"/>
      <c r="R115" s="247">
        <f>IF(OR(NOT(ISNUMBER(C115)),AND(C115&lt;A_Stammdaten!$B$12,O115&lt;=0)),0,IF(C115=A_Stammdaten!$B$12,P115,(M115+N115)/O115*(O115-1)+P115))</f>
        <v>0</v>
      </c>
      <c r="S115" s="247">
        <f t="shared" si="10"/>
        <v>0</v>
      </c>
      <c r="T115" s="354">
        <f t="shared" si="11"/>
        <v>0</v>
      </c>
    </row>
    <row r="116" spans="1:20" x14ac:dyDescent="0.25">
      <c r="A116" s="215" t="b">
        <f t="shared" si="12"/>
        <v>0</v>
      </c>
      <c r="B116" s="64"/>
      <c r="C116" s="75"/>
      <c r="D116" s="75"/>
      <c r="E116" s="75"/>
      <c r="F116" s="344" t="str">
        <f>IFERROR(IF(VLOOKUP(B116,A_Stammdaten!$I$6:$K$105,3,FALSE)="ja","übernommen","neu"),"")</f>
        <v/>
      </c>
      <c r="G116" s="351"/>
      <c r="H116" s="351"/>
      <c r="I116" s="351"/>
      <c r="J116" s="247">
        <f>IF(OR(C116&gt;A_Stammdaten!$B$13,K116=0,NOT(ISNUMBER(C116))),0,SUM(G116:$H116)-$I116)</f>
        <v>0</v>
      </c>
      <c r="K116" s="353"/>
      <c r="L116" s="247">
        <f t="shared" si="13"/>
        <v>0</v>
      </c>
      <c r="M116" s="247">
        <f t="shared" si="14"/>
        <v>0</v>
      </c>
      <c r="N116" s="352"/>
      <c r="O116" s="352"/>
      <c r="P116" s="352"/>
      <c r="Q116" s="355"/>
      <c r="R116" s="247">
        <f>IF(OR(NOT(ISNUMBER(C116)),AND(C116&lt;A_Stammdaten!$B$12,O116&lt;=0)),0,IF(C116=A_Stammdaten!$B$12,P116,(M116+N116)/O116*(O116-1)+P116))</f>
        <v>0</v>
      </c>
      <c r="S116" s="247">
        <f t="shared" si="10"/>
        <v>0</v>
      </c>
      <c r="T116" s="354">
        <f t="shared" si="11"/>
        <v>0</v>
      </c>
    </row>
    <row r="117" spans="1:20" x14ac:dyDescent="0.25">
      <c r="A117" s="215" t="b">
        <f t="shared" si="12"/>
        <v>0</v>
      </c>
      <c r="B117" s="64"/>
      <c r="C117" s="75"/>
      <c r="D117" s="75"/>
      <c r="E117" s="75"/>
      <c r="F117" s="344" t="str">
        <f>IFERROR(IF(VLOOKUP(B117,A_Stammdaten!$I$6:$K$105,3,FALSE)="ja","übernommen","neu"),"")</f>
        <v/>
      </c>
      <c r="G117" s="351"/>
      <c r="H117" s="351"/>
      <c r="I117" s="351"/>
      <c r="J117" s="247">
        <f>IF(OR(C117&gt;A_Stammdaten!$B$13,K117=0,NOT(ISNUMBER(C117))),0,SUM(G117:$H117)-$I117)</f>
        <v>0</v>
      </c>
      <c r="K117" s="353"/>
      <c r="L117" s="247">
        <f t="shared" si="13"/>
        <v>0</v>
      </c>
      <c r="M117" s="247">
        <f t="shared" si="14"/>
        <v>0</v>
      </c>
      <c r="N117" s="352"/>
      <c r="O117" s="352"/>
      <c r="P117" s="352"/>
      <c r="Q117" s="355"/>
      <c r="R117" s="247">
        <f>IF(OR(NOT(ISNUMBER(C117)),AND(C117&lt;A_Stammdaten!$B$12,O117&lt;=0)),0,IF(C117=A_Stammdaten!$B$12,P117,(M117+N117)/O117*(O117-1)+P117))</f>
        <v>0</v>
      </c>
      <c r="S117" s="247">
        <f t="shared" si="10"/>
        <v>0</v>
      </c>
      <c r="T117" s="354">
        <f t="shared" si="11"/>
        <v>0</v>
      </c>
    </row>
    <row r="118" spans="1:20" x14ac:dyDescent="0.25">
      <c r="A118" s="215" t="b">
        <f t="shared" si="12"/>
        <v>0</v>
      </c>
      <c r="B118" s="64"/>
      <c r="C118" s="75"/>
      <c r="D118" s="75"/>
      <c r="E118" s="75"/>
      <c r="F118" s="344" t="str">
        <f>IFERROR(IF(VLOOKUP(B118,A_Stammdaten!$I$6:$K$105,3,FALSE)="ja","übernommen","neu"),"")</f>
        <v/>
      </c>
      <c r="G118" s="351"/>
      <c r="H118" s="351"/>
      <c r="I118" s="351"/>
      <c r="J118" s="247">
        <f>IF(OR(C118&gt;A_Stammdaten!$B$13,K118=0,NOT(ISNUMBER(C118))),0,SUM(G118:$H118)-$I118)</f>
        <v>0</v>
      </c>
      <c r="K118" s="353"/>
      <c r="L118" s="247">
        <f t="shared" si="13"/>
        <v>0</v>
      </c>
      <c r="M118" s="247">
        <f t="shared" si="14"/>
        <v>0</v>
      </c>
      <c r="N118" s="352"/>
      <c r="O118" s="352"/>
      <c r="P118" s="352"/>
      <c r="Q118" s="355"/>
      <c r="R118" s="247">
        <f>IF(OR(NOT(ISNUMBER(C118)),AND(C118&lt;A_Stammdaten!$B$12,O118&lt;=0)),0,IF(C118=A_Stammdaten!$B$12,P118,(M118+N118)/O118*(O118-1)+P118))</f>
        <v>0</v>
      </c>
      <c r="S118" s="247">
        <f t="shared" si="10"/>
        <v>0</v>
      </c>
      <c r="T118" s="354">
        <f t="shared" si="11"/>
        <v>0</v>
      </c>
    </row>
    <row r="119" spans="1:20" x14ac:dyDescent="0.25">
      <c r="A119" s="215" t="b">
        <f t="shared" si="12"/>
        <v>0</v>
      </c>
      <c r="B119" s="64"/>
      <c r="C119" s="75"/>
      <c r="D119" s="75"/>
      <c r="E119" s="75"/>
      <c r="F119" s="344" t="str">
        <f>IFERROR(IF(VLOOKUP(B119,A_Stammdaten!$I$6:$K$105,3,FALSE)="ja","übernommen","neu"),"")</f>
        <v/>
      </c>
      <c r="G119" s="351"/>
      <c r="H119" s="351"/>
      <c r="I119" s="351"/>
      <c r="J119" s="247">
        <f>IF(OR(C119&gt;A_Stammdaten!$B$13,K119=0,NOT(ISNUMBER(C119))),0,SUM(G119:$H119)-$I119)</f>
        <v>0</v>
      </c>
      <c r="K119" s="353"/>
      <c r="L119" s="247">
        <f t="shared" si="13"/>
        <v>0</v>
      </c>
      <c r="M119" s="247">
        <f t="shared" si="14"/>
        <v>0</v>
      </c>
      <c r="N119" s="352"/>
      <c r="O119" s="352"/>
      <c r="P119" s="352"/>
      <c r="Q119" s="355"/>
      <c r="R119" s="247">
        <f>IF(OR(NOT(ISNUMBER(C119)),AND(C119&lt;A_Stammdaten!$B$12,O119&lt;=0)),0,IF(C119=A_Stammdaten!$B$12,P119,(M119+N119)/O119*(O119-1)+P119))</f>
        <v>0</v>
      </c>
      <c r="S119" s="247">
        <f t="shared" si="10"/>
        <v>0</v>
      </c>
      <c r="T119" s="354">
        <f t="shared" si="11"/>
        <v>0</v>
      </c>
    </row>
    <row r="120" spans="1:20" x14ac:dyDescent="0.25">
      <c r="A120" s="215" t="b">
        <f t="shared" si="12"/>
        <v>0</v>
      </c>
      <c r="B120" s="64"/>
      <c r="C120" s="75"/>
      <c r="D120" s="75"/>
      <c r="E120" s="75"/>
      <c r="F120" s="344" t="str">
        <f>IFERROR(IF(VLOOKUP(B120,A_Stammdaten!$I$6:$K$105,3,FALSE)="ja","übernommen","neu"),"")</f>
        <v/>
      </c>
      <c r="G120" s="351"/>
      <c r="H120" s="351"/>
      <c r="I120" s="351"/>
      <c r="J120" s="247">
        <f>IF(OR(C120&gt;A_Stammdaten!$B$13,K120=0,NOT(ISNUMBER(C120))),0,SUM(G120:$H120)-$I120)</f>
        <v>0</v>
      </c>
      <c r="K120" s="353"/>
      <c r="L120" s="247">
        <f t="shared" si="13"/>
        <v>0</v>
      </c>
      <c r="M120" s="247">
        <f t="shared" si="14"/>
        <v>0</v>
      </c>
      <c r="N120" s="352"/>
      <c r="O120" s="352"/>
      <c r="P120" s="352"/>
      <c r="Q120" s="355"/>
      <c r="R120" s="247">
        <f>IF(OR(NOT(ISNUMBER(C120)),AND(C120&lt;A_Stammdaten!$B$12,O120&lt;=0)),0,IF(C120=A_Stammdaten!$B$12,P120,(M120+N120)/O120*(O120-1)+P120))</f>
        <v>0</v>
      </c>
      <c r="S120" s="247">
        <f t="shared" si="10"/>
        <v>0</v>
      </c>
      <c r="T120" s="354">
        <f t="shared" si="11"/>
        <v>0</v>
      </c>
    </row>
    <row r="121" spans="1:20" x14ac:dyDescent="0.25">
      <c r="A121" s="215" t="b">
        <f t="shared" si="12"/>
        <v>0</v>
      </c>
      <c r="B121" s="64"/>
      <c r="C121" s="75"/>
      <c r="D121" s="75"/>
      <c r="E121" s="75"/>
      <c r="F121" s="344" t="str">
        <f>IFERROR(IF(VLOOKUP(B121,A_Stammdaten!$I$6:$K$105,3,FALSE)="ja","übernommen","neu"),"")</f>
        <v/>
      </c>
      <c r="G121" s="351"/>
      <c r="H121" s="351"/>
      <c r="I121" s="351"/>
      <c r="J121" s="247">
        <f>IF(OR(C121&gt;A_Stammdaten!$B$13,K121=0,NOT(ISNUMBER(C121))),0,SUM(G121:$H121)-$I121)</f>
        <v>0</v>
      </c>
      <c r="K121" s="353"/>
      <c r="L121" s="247">
        <f t="shared" si="13"/>
        <v>0</v>
      </c>
      <c r="M121" s="247">
        <f t="shared" si="14"/>
        <v>0</v>
      </c>
      <c r="N121" s="352"/>
      <c r="O121" s="352"/>
      <c r="P121" s="352"/>
      <c r="Q121" s="355"/>
      <c r="R121" s="247">
        <f>IF(OR(NOT(ISNUMBER(C121)),AND(C121&lt;A_Stammdaten!$B$12,O121&lt;=0)),0,IF(C121=A_Stammdaten!$B$12,P121,(M121+N121)/O121*(O121-1)+P121))</f>
        <v>0</v>
      </c>
      <c r="S121" s="247">
        <f t="shared" si="10"/>
        <v>0</v>
      </c>
      <c r="T121" s="354">
        <f t="shared" si="11"/>
        <v>0</v>
      </c>
    </row>
    <row r="122" spans="1:20" x14ac:dyDescent="0.25">
      <c r="A122" s="215" t="b">
        <f t="shared" si="12"/>
        <v>0</v>
      </c>
      <c r="B122" s="64"/>
      <c r="C122" s="75"/>
      <c r="D122" s="75"/>
      <c r="E122" s="75"/>
      <c r="F122" s="344" t="str">
        <f>IFERROR(IF(VLOOKUP(B122,A_Stammdaten!$I$6:$K$105,3,FALSE)="ja","übernommen","neu"),"")</f>
        <v/>
      </c>
      <c r="G122" s="351"/>
      <c r="H122" s="351"/>
      <c r="I122" s="351"/>
      <c r="J122" s="247">
        <f>IF(OR(C122&gt;A_Stammdaten!$B$13,K122=0,NOT(ISNUMBER(C122))),0,SUM(G122:$H122)-$I122)</f>
        <v>0</v>
      </c>
      <c r="K122" s="353"/>
      <c r="L122" s="247">
        <f t="shared" si="13"/>
        <v>0</v>
      </c>
      <c r="M122" s="247">
        <f t="shared" si="14"/>
        <v>0</v>
      </c>
      <c r="N122" s="352"/>
      <c r="O122" s="352"/>
      <c r="P122" s="352"/>
      <c r="Q122" s="355"/>
      <c r="R122" s="247">
        <f>IF(OR(NOT(ISNUMBER(C122)),AND(C122&lt;A_Stammdaten!$B$12,O122&lt;=0)),0,IF(C122=A_Stammdaten!$B$12,P122,(M122+N122)/O122*(O122-1)+P122))</f>
        <v>0</v>
      </c>
      <c r="S122" s="247">
        <f t="shared" si="10"/>
        <v>0</v>
      </c>
      <c r="T122" s="354">
        <f t="shared" si="11"/>
        <v>0</v>
      </c>
    </row>
    <row r="123" spans="1:20" x14ac:dyDescent="0.25">
      <c r="A123" s="215" t="b">
        <f t="shared" si="12"/>
        <v>0</v>
      </c>
      <c r="B123" s="64"/>
      <c r="C123" s="75"/>
      <c r="D123" s="75"/>
      <c r="E123" s="75"/>
      <c r="F123" s="344" t="str">
        <f>IFERROR(IF(VLOOKUP(B123,A_Stammdaten!$I$6:$K$105,3,FALSE)="ja","übernommen","neu"),"")</f>
        <v/>
      </c>
      <c r="G123" s="351"/>
      <c r="H123" s="351"/>
      <c r="I123" s="351"/>
      <c r="J123" s="247">
        <f>IF(OR(C123&gt;A_Stammdaten!$B$13,K123=0,NOT(ISNUMBER(C123))),0,SUM(G123:$H123)-$I123)</f>
        <v>0</v>
      </c>
      <c r="K123" s="353"/>
      <c r="L123" s="247">
        <f t="shared" si="13"/>
        <v>0</v>
      </c>
      <c r="M123" s="247">
        <f t="shared" si="14"/>
        <v>0</v>
      </c>
      <c r="N123" s="352"/>
      <c r="O123" s="352"/>
      <c r="P123" s="352"/>
      <c r="Q123" s="355"/>
      <c r="R123" s="247">
        <f>IF(OR(NOT(ISNUMBER(C123)),AND(C123&lt;A_Stammdaten!$B$12,O123&lt;=0)),0,IF(C123=A_Stammdaten!$B$12,P123,(M123+N123)/O123*(O123-1)+P123))</f>
        <v>0</v>
      </c>
      <c r="S123" s="247">
        <f t="shared" si="10"/>
        <v>0</v>
      </c>
      <c r="T123" s="354">
        <f t="shared" si="11"/>
        <v>0</v>
      </c>
    </row>
    <row r="124" spans="1:20" x14ac:dyDescent="0.25">
      <c r="A124" s="215" t="b">
        <f t="shared" si="12"/>
        <v>0</v>
      </c>
      <c r="B124" s="64"/>
      <c r="C124" s="75"/>
      <c r="D124" s="75"/>
      <c r="E124" s="75"/>
      <c r="F124" s="344" t="str">
        <f>IFERROR(IF(VLOOKUP(B124,A_Stammdaten!$I$6:$K$105,3,FALSE)="ja","übernommen","neu"),"")</f>
        <v/>
      </c>
      <c r="G124" s="351"/>
      <c r="H124" s="351"/>
      <c r="I124" s="351"/>
      <c r="J124" s="247">
        <f>IF(OR(C124&gt;A_Stammdaten!$B$13,K124=0,NOT(ISNUMBER(C124))),0,SUM(G124:$H124)-$I124)</f>
        <v>0</v>
      </c>
      <c r="K124" s="353"/>
      <c r="L124" s="247">
        <f t="shared" si="13"/>
        <v>0</v>
      </c>
      <c r="M124" s="247">
        <f t="shared" si="14"/>
        <v>0</v>
      </c>
      <c r="N124" s="352"/>
      <c r="O124" s="352"/>
      <c r="P124" s="352"/>
      <c r="Q124" s="355"/>
      <c r="R124" s="247">
        <f>IF(OR(NOT(ISNUMBER(C124)),AND(C124&lt;A_Stammdaten!$B$12,O124&lt;=0)),0,IF(C124=A_Stammdaten!$B$12,P124,(M124+N124)/O124*(O124-1)+P124))</f>
        <v>0</v>
      </c>
      <c r="S124" s="247">
        <f t="shared" si="10"/>
        <v>0</v>
      </c>
      <c r="T124" s="354">
        <f t="shared" si="11"/>
        <v>0</v>
      </c>
    </row>
    <row r="125" spans="1:20" x14ac:dyDescent="0.25">
      <c r="A125" s="215" t="b">
        <f t="shared" si="12"/>
        <v>0</v>
      </c>
      <c r="B125" s="64"/>
      <c r="C125" s="75"/>
      <c r="D125" s="75"/>
      <c r="E125" s="75"/>
      <c r="F125" s="344" t="str">
        <f>IFERROR(IF(VLOOKUP(B125,A_Stammdaten!$I$6:$K$105,3,FALSE)="ja","übernommen","neu"),"")</f>
        <v/>
      </c>
      <c r="G125" s="351"/>
      <c r="H125" s="351"/>
      <c r="I125" s="351"/>
      <c r="J125" s="247">
        <f>IF(OR(C125&gt;A_Stammdaten!$B$13,K125=0,NOT(ISNUMBER(C125))),0,SUM(G125:$H125)-$I125)</f>
        <v>0</v>
      </c>
      <c r="K125" s="353"/>
      <c r="L125" s="247">
        <f t="shared" si="13"/>
        <v>0</v>
      </c>
      <c r="M125" s="247">
        <f t="shared" si="14"/>
        <v>0</v>
      </c>
      <c r="N125" s="352"/>
      <c r="O125" s="352"/>
      <c r="P125" s="352"/>
      <c r="Q125" s="355"/>
      <c r="R125" s="247">
        <f>IF(OR(NOT(ISNUMBER(C125)),AND(C125&lt;A_Stammdaten!$B$12,O125&lt;=0)),0,IF(C125=A_Stammdaten!$B$12,P125,(M125+N125)/O125*(O125-1)+P125))</f>
        <v>0</v>
      </c>
      <c r="S125" s="247">
        <f t="shared" si="10"/>
        <v>0</v>
      </c>
      <c r="T125" s="354">
        <f t="shared" si="11"/>
        <v>0</v>
      </c>
    </row>
    <row r="126" spans="1:20" x14ac:dyDescent="0.25">
      <c r="A126" s="215" t="b">
        <f t="shared" si="12"/>
        <v>0</v>
      </c>
      <c r="B126" s="64"/>
      <c r="C126" s="75"/>
      <c r="D126" s="75"/>
      <c r="E126" s="75"/>
      <c r="F126" s="344" t="str">
        <f>IFERROR(IF(VLOOKUP(B126,A_Stammdaten!$I$6:$K$105,3,FALSE)="ja","übernommen","neu"),"")</f>
        <v/>
      </c>
      <c r="G126" s="351"/>
      <c r="H126" s="351"/>
      <c r="I126" s="351"/>
      <c r="J126" s="247">
        <f>IF(OR(C126&gt;A_Stammdaten!$B$13,K126=0,NOT(ISNUMBER(C126))),0,SUM(G126:$H126)-$I126)</f>
        <v>0</v>
      </c>
      <c r="K126" s="353"/>
      <c r="L126" s="247">
        <f t="shared" si="13"/>
        <v>0</v>
      </c>
      <c r="M126" s="247">
        <f t="shared" si="14"/>
        <v>0</v>
      </c>
      <c r="N126" s="352"/>
      <c r="O126" s="352"/>
      <c r="P126" s="352"/>
      <c r="Q126" s="355"/>
      <c r="R126" s="247">
        <f>IF(OR(NOT(ISNUMBER(C126)),AND(C126&lt;A_Stammdaten!$B$12,O126&lt;=0)),0,IF(C126=A_Stammdaten!$B$12,P126,(M126+N126)/O126*(O126-1)+P126))</f>
        <v>0</v>
      </c>
      <c r="S126" s="247">
        <f t="shared" si="10"/>
        <v>0</v>
      </c>
      <c r="T126" s="354">
        <f t="shared" si="11"/>
        <v>0</v>
      </c>
    </row>
    <row r="127" spans="1:20" x14ac:dyDescent="0.25">
      <c r="A127" s="215" t="b">
        <f t="shared" si="12"/>
        <v>0</v>
      </c>
      <c r="B127" s="64"/>
      <c r="C127" s="75"/>
      <c r="D127" s="75"/>
      <c r="E127" s="75"/>
      <c r="F127" s="344" t="str">
        <f>IFERROR(IF(VLOOKUP(B127,A_Stammdaten!$I$6:$K$105,3,FALSE)="ja","übernommen","neu"),"")</f>
        <v/>
      </c>
      <c r="G127" s="351"/>
      <c r="H127" s="351"/>
      <c r="I127" s="351"/>
      <c r="J127" s="247">
        <f>IF(OR(C127&gt;A_Stammdaten!$B$13,K127=0,NOT(ISNUMBER(C127))),0,SUM(G127:$H127)-$I127)</f>
        <v>0</v>
      </c>
      <c r="K127" s="353"/>
      <c r="L127" s="247">
        <f t="shared" si="13"/>
        <v>0</v>
      </c>
      <c r="M127" s="247">
        <f t="shared" si="14"/>
        <v>0</v>
      </c>
      <c r="N127" s="352"/>
      <c r="O127" s="352"/>
      <c r="P127" s="352"/>
      <c r="Q127" s="355"/>
      <c r="R127" s="247">
        <f>IF(OR(NOT(ISNUMBER(C127)),AND(C127&lt;A_Stammdaten!$B$12,O127&lt;=0)),0,IF(C127=A_Stammdaten!$B$12,P127,(M127+N127)/O127*(O127-1)+P127))</f>
        <v>0</v>
      </c>
      <c r="S127" s="247">
        <f t="shared" si="10"/>
        <v>0</v>
      </c>
      <c r="T127" s="354">
        <f t="shared" si="11"/>
        <v>0</v>
      </c>
    </row>
    <row r="128" spans="1:20" x14ac:dyDescent="0.25">
      <c r="A128" s="215" t="b">
        <f t="shared" si="12"/>
        <v>0</v>
      </c>
      <c r="B128" s="64"/>
      <c r="C128" s="75"/>
      <c r="D128" s="75"/>
      <c r="E128" s="75"/>
      <c r="F128" s="344" t="str">
        <f>IFERROR(IF(VLOOKUP(B128,A_Stammdaten!$I$6:$K$105,3,FALSE)="ja","übernommen","neu"),"")</f>
        <v/>
      </c>
      <c r="G128" s="351"/>
      <c r="H128" s="351"/>
      <c r="I128" s="351"/>
      <c r="J128" s="247">
        <f>IF(OR(C128&gt;A_Stammdaten!$B$13,K128=0,NOT(ISNUMBER(C128))),0,SUM(G128:$H128)-$I128)</f>
        <v>0</v>
      </c>
      <c r="K128" s="353"/>
      <c r="L128" s="247">
        <f t="shared" si="13"/>
        <v>0</v>
      </c>
      <c r="M128" s="247">
        <f t="shared" si="14"/>
        <v>0</v>
      </c>
      <c r="N128" s="352"/>
      <c r="O128" s="352"/>
      <c r="P128" s="352"/>
      <c r="Q128" s="355"/>
      <c r="R128" s="247">
        <f>IF(OR(NOT(ISNUMBER(C128)),AND(C128&lt;A_Stammdaten!$B$12,O128&lt;=0)),0,IF(C128=A_Stammdaten!$B$12,P128,(M128+N128)/O128*(O128-1)+P128))</f>
        <v>0</v>
      </c>
      <c r="S128" s="247">
        <f t="shared" si="10"/>
        <v>0</v>
      </c>
      <c r="T128" s="354">
        <f t="shared" si="11"/>
        <v>0</v>
      </c>
    </row>
    <row r="129" spans="1:20" x14ac:dyDescent="0.25">
      <c r="A129" s="215" t="b">
        <f t="shared" si="12"/>
        <v>0</v>
      </c>
      <c r="B129" s="64"/>
      <c r="C129" s="75"/>
      <c r="D129" s="75"/>
      <c r="E129" s="75"/>
      <c r="F129" s="344" t="str">
        <f>IFERROR(IF(VLOOKUP(B129,A_Stammdaten!$I$6:$K$105,3,FALSE)="ja","übernommen","neu"),"")</f>
        <v/>
      </c>
      <c r="G129" s="351"/>
      <c r="H129" s="351"/>
      <c r="I129" s="351"/>
      <c r="J129" s="247">
        <f>IF(OR(C129&gt;A_Stammdaten!$B$13,K129=0,NOT(ISNUMBER(C129))),0,SUM(G129:$H129)-$I129)</f>
        <v>0</v>
      </c>
      <c r="K129" s="353"/>
      <c r="L129" s="247">
        <f t="shared" si="13"/>
        <v>0</v>
      </c>
      <c r="M129" s="247">
        <f t="shared" si="14"/>
        <v>0</v>
      </c>
      <c r="N129" s="352"/>
      <c r="O129" s="352"/>
      <c r="P129" s="352"/>
      <c r="Q129" s="355"/>
      <c r="R129" s="247">
        <f>IF(OR(NOT(ISNUMBER(C129)),AND(C129&lt;A_Stammdaten!$B$12,O129&lt;=0)),0,IF(C129=A_Stammdaten!$B$12,P129,(M129+N129)/O129*(O129-1)+P129))</f>
        <v>0</v>
      </c>
      <c r="S129" s="247">
        <f t="shared" si="10"/>
        <v>0</v>
      </c>
      <c r="T129" s="354">
        <f t="shared" si="11"/>
        <v>0</v>
      </c>
    </row>
    <row r="130" spans="1:20" x14ac:dyDescent="0.25">
      <c r="A130" s="215" t="b">
        <f t="shared" si="12"/>
        <v>0</v>
      </c>
      <c r="B130" s="64"/>
      <c r="C130" s="75"/>
      <c r="D130" s="75"/>
      <c r="E130" s="75"/>
      <c r="F130" s="344" t="str">
        <f>IFERROR(IF(VLOOKUP(B130,A_Stammdaten!$I$6:$K$105,3,FALSE)="ja","übernommen","neu"),"")</f>
        <v/>
      </c>
      <c r="G130" s="351"/>
      <c r="H130" s="351"/>
      <c r="I130" s="351"/>
      <c r="J130" s="247">
        <f>IF(OR(C130&gt;A_Stammdaten!$B$13,K130=0,NOT(ISNUMBER(C130))),0,SUM(G130:$H130)-$I130)</f>
        <v>0</v>
      </c>
      <c r="K130" s="353"/>
      <c r="L130" s="247">
        <f t="shared" si="13"/>
        <v>0</v>
      </c>
      <c r="M130" s="247">
        <f t="shared" si="14"/>
        <v>0</v>
      </c>
      <c r="N130" s="352"/>
      <c r="O130" s="352"/>
      <c r="P130" s="352"/>
      <c r="Q130" s="355"/>
      <c r="R130" s="247">
        <f>IF(OR(NOT(ISNUMBER(C130)),AND(C130&lt;A_Stammdaten!$B$12,O130&lt;=0)),0,IF(C130=A_Stammdaten!$B$12,P130,(M130+N130)/O130*(O130-1)+P130))</f>
        <v>0</v>
      </c>
      <c r="S130" s="247">
        <f t="shared" si="10"/>
        <v>0</v>
      </c>
      <c r="T130" s="354">
        <f t="shared" si="11"/>
        <v>0</v>
      </c>
    </row>
    <row r="131" spans="1:20" x14ac:dyDescent="0.25">
      <c r="A131" s="215" t="b">
        <f t="shared" si="12"/>
        <v>0</v>
      </c>
      <c r="B131" s="64"/>
      <c r="C131" s="75"/>
      <c r="D131" s="75"/>
      <c r="E131" s="75"/>
      <c r="F131" s="344" t="str">
        <f>IFERROR(IF(VLOOKUP(B131,A_Stammdaten!$I$6:$K$105,3,FALSE)="ja","übernommen","neu"),"")</f>
        <v/>
      </c>
      <c r="G131" s="351"/>
      <c r="H131" s="351"/>
      <c r="I131" s="351"/>
      <c r="J131" s="247">
        <f>IF(OR(C131&gt;A_Stammdaten!$B$13,K131=0,NOT(ISNUMBER(C131))),0,SUM(G131:$H131)-$I131)</f>
        <v>0</v>
      </c>
      <c r="K131" s="353"/>
      <c r="L131" s="247">
        <f t="shared" si="13"/>
        <v>0</v>
      </c>
      <c r="M131" s="247">
        <f t="shared" si="14"/>
        <v>0</v>
      </c>
      <c r="N131" s="352"/>
      <c r="O131" s="352"/>
      <c r="P131" s="352"/>
      <c r="Q131" s="355"/>
      <c r="R131" s="247">
        <f>IF(OR(NOT(ISNUMBER(C131)),AND(C131&lt;A_Stammdaten!$B$12,O131&lt;=0)),0,IF(C131=A_Stammdaten!$B$12,P131,(M131+N131)/O131*(O131-1)+P131))</f>
        <v>0</v>
      </c>
      <c r="S131" s="247">
        <f t="shared" si="10"/>
        <v>0</v>
      </c>
      <c r="T131" s="354">
        <f t="shared" si="11"/>
        <v>0</v>
      </c>
    </row>
    <row r="132" spans="1:20" x14ac:dyDescent="0.25">
      <c r="A132" s="215" t="b">
        <f t="shared" si="12"/>
        <v>0</v>
      </c>
      <c r="B132" s="64"/>
      <c r="C132" s="75"/>
      <c r="D132" s="75"/>
      <c r="E132" s="75"/>
      <c r="F132" s="344" t="str">
        <f>IFERROR(IF(VLOOKUP(B132,A_Stammdaten!$I$6:$K$105,3,FALSE)="ja","übernommen","neu"),"")</f>
        <v/>
      </c>
      <c r="G132" s="351"/>
      <c r="H132" s="351"/>
      <c r="I132" s="351"/>
      <c r="J132" s="247">
        <f>IF(OR(C132&gt;A_Stammdaten!$B$13,K132=0,NOT(ISNUMBER(C132))),0,SUM(G132:$H132)-$I132)</f>
        <v>0</v>
      </c>
      <c r="K132" s="353"/>
      <c r="L132" s="247">
        <f t="shared" si="13"/>
        <v>0</v>
      </c>
      <c r="M132" s="247">
        <f t="shared" si="14"/>
        <v>0</v>
      </c>
      <c r="N132" s="352"/>
      <c r="O132" s="352"/>
      <c r="P132" s="352"/>
      <c r="Q132" s="355"/>
      <c r="R132" s="247">
        <f>IF(OR(NOT(ISNUMBER(C132)),AND(C132&lt;A_Stammdaten!$B$12,O132&lt;=0)),0,IF(C132=A_Stammdaten!$B$12,P132,(M132+N132)/O132*(O132-1)+P132))</f>
        <v>0</v>
      </c>
      <c r="S132" s="247">
        <f t="shared" si="10"/>
        <v>0</v>
      </c>
      <c r="T132" s="354">
        <f t="shared" si="11"/>
        <v>0</v>
      </c>
    </row>
    <row r="133" spans="1:20" x14ac:dyDescent="0.25">
      <c r="A133" s="215" t="b">
        <f t="shared" si="12"/>
        <v>0</v>
      </c>
      <c r="B133" s="64"/>
      <c r="C133" s="75"/>
      <c r="D133" s="75"/>
      <c r="E133" s="75"/>
      <c r="F133" s="344" t="str">
        <f>IFERROR(IF(VLOOKUP(B133,A_Stammdaten!$I$6:$K$105,3,FALSE)="ja","übernommen","neu"),"")</f>
        <v/>
      </c>
      <c r="G133" s="351"/>
      <c r="H133" s="351"/>
      <c r="I133" s="351"/>
      <c r="J133" s="247">
        <f>IF(OR(C133&gt;A_Stammdaten!$B$13,K133=0,NOT(ISNUMBER(C133))),0,SUM(G133:$H133)-$I133)</f>
        <v>0</v>
      </c>
      <c r="K133" s="353"/>
      <c r="L133" s="247">
        <f t="shared" si="13"/>
        <v>0</v>
      </c>
      <c r="M133" s="247">
        <f t="shared" si="14"/>
        <v>0</v>
      </c>
      <c r="N133" s="352"/>
      <c r="O133" s="352"/>
      <c r="P133" s="352"/>
      <c r="Q133" s="355"/>
      <c r="R133" s="247">
        <f>IF(OR(NOT(ISNUMBER(C133)),AND(C133&lt;A_Stammdaten!$B$12,O133&lt;=0)),0,IF(C133=A_Stammdaten!$B$12,P133,(M133+N133)/O133*(O133-1)+P133))</f>
        <v>0</v>
      </c>
      <c r="S133" s="247">
        <f t="shared" si="10"/>
        <v>0</v>
      </c>
      <c r="T133" s="354">
        <f t="shared" si="11"/>
        <v>0</v>
      </c>
    </row>
    <row r="134" spans="1:20" x14ac:dyDescent="0.25">
      <c r="A134" s="215" t="b">
        <f t="shared" si="12"/>
        <v>0</v>
      </c>
      <c r="B134" s="64"/>
      <c r="C134" s="75"/>
      <c r="D134" s="75"/>
      <c r="E134" s="75"/>
      <c r="F134" s="344" t="str">
        <f>IFERROR(IF(VLOOKUP(B134,A_Stammdaten!$I$6:$K$105,3,FALSE)="ja","übernommen","neu"),"")</f>
        <v/>
      </c>
      <c r="G134" s="351"/>
      <c r="H134" s="351"/>
      <c r="I134" s="351"/>
      <c r="J134" s="247">
        <f>IF(OR(C134&gt;A_Stammdaten!$B$13,K134=0,NOT(ISNUMBER(C134))),0,SUM(G134:$H134)-$I134)</f>
        <v>0</v>
      </c>
      <c r="K134" s="353"/>
      <c r="L134" s="247">
        <f t="shared" si="13"/>
        <v>0</v>
      </c>
      <c r="M134" s="247">
        <f t="shared" si="14"/>
        <v>0</v>
      </c>
      <c r="N134" s="352"/>
      <c r="O134" s="352"/>
      <c r="P134" s="352"/>
      <c r="Q134" s="355"/>
      <c r="R134" s="247">
        <f>IF(OR(NOT(ISNUMBER(C134)),AND(C134&lt;A_Stammdaten!$B$12,O134&lt;=0)),0,IF(C134=A_Stammdaten!$B$12,P134,(M134+N134)/O134*(O134-1)+P134))</f>
        <v>0</v>
      </c>
      <c r="S134" s="247">
        <f t="shared" ref="S134:S197" si="15">R134-T134</f>
        <v>0</v>
      </c>
      <c r="T134" s="354">
        <f t="shared" ref="T134:T197" si="16">IF(Q134=0,0,IF(Q134="keine",R134,R134/Q134*(Q134-1)))</f>
        <v>0</v>
      </c>
    </row>
    <row r="135" spans="1:20" x14ac:dyDescent="0.25">
      <c r="A135" s="215" t="b">
        <f t="shared" si="12"/>
        <v>0</v>
      </c>
      <c r="B135" s="64"/>
      <c r="C135" s="75"/>
      <c r="D135" s="75"/>
      <c r="E135" s="75"/>
      <c r="F135" s="344" t="str">
        <f>IFERROR(IF(VLOOKUP(B135,A_Stammdaten!$I$6:$K$105,3,FALSE)="ja","übernommen","neu"),"")</f>
        <v/>
      </c>
      <c r="G135" s="351"/>
      <c r="H135" s="351"/>
      <c r="I135" s="351"/>
      <c r="J135" s="247">
        <f>IF(OR(C135&gt;A_Stammdaten!$B$13,K135=0,NOT(ISNUMBER(C135))),0,SUM(G135:$H135)-$I135)</f>
        <v>0</v>
      </c>
      <c r="K135" s="353"/>
      <c r="L135" s="247">
        <f t="shared" si="13"/>
        <v>0</v>
      </c>
      <c r="M135" s="247">
        <f t="shared" si="14"/>
        <v>0</v>
      </c>
      <c r="N135" s="352"/>
      <c r="O135" s="352"/>
      <c r="P135" s="352"/>
      <c r="Q135" s="355"/>
      <c r="R135" s="247">
        <f>IF(OR(NOT(ISNUMBER(C135)),AND(C135&lt;A_Stammdaten!$B$12,O135&lt;=0)),0,IF(C135=A_Stammdaten!$B$12,P135,(M135+N135)/O135*(O135-1)+P135))</f>
        <v>0</v>
      </c>
      <c r="S135" s="247">
        <f t="shared" si="15"/>
        <v>0</v>
      </c>
      <c r="T135" s="354">
        <f t="shared" si="16"/>
        <v>0</v>
      </c>
    </row>
    <row r="136" spans="1:20" x14ac:dyDescent="0.25">
      <c r="A136" s="215" t="b">
        <f t="shared" si="12"/>
        <v>0</v>
      </c>
      <c r="B136" s="64"/>
      <c r="C136" s="75"/>
      <c r="D136" s="75"/>
      <c r="E136" s="75"/>
      <c r="F136" s="344" t="str">
        <f>IFERROR(IF(VLOOKUP(B136,A_Stammdaten!$I$6:$K$105,3,FALSE)="ja","übernommen","neu"),"")</f>
        <v/>
      </c>
      <c r="G136" s="351"/>
      <c r="H136" s="351"/>
      <c r="I136" s="351"/>
      <c r="J136" s="247">
        <f>IF(OR(C136&gt;A_Stammdaten!$B$13,K136=0,NOT(ISNUMBER(C136))),0,SUM(G136:$H136)-$I136)</f>
        <v>0</v>
      </c>
      <c r="K136" s="353"/>
      <c r="L136" s="247">
        <f t="shared" si="13"/>
        <v>0</v>
      </c>
      <c r="M136" s="247">
        <f t="shared" si="14"/>
        <v>0</v>
      </c>
      <c r="N136" s="352"/>
      <c r="O136" s="352"/>
      <c r="P136" s="352"/>
      <c r="Q136" s="355"/>
      <c r="R136" s="247">
        <f>IF(OR(NOT(ISNUMBER(C136)),AND(C136&lt;A_Stammdaten!$B$12,O136&lt;=0)),0,IF(C136=A_Stammdaten!$B$12,P136,(M136+N136)/O136*(O136-1)+P136))</f>
        <v>0</v>
      </c>
      <c r="S136" s="247">
        <f t="shared" si="15"/>
        <v>0</v>
      </c>
      <c r="T136" s="354">
        <f t="shared" si="16"/>
        <v>0</v>
      </c>
    </row>
    <row r="137" spans="1:20" x14ac:dyDescent="0.25">
      <c r="A137" s="215" t="b">
        <f t="shared" si="12"/>
        <v>0</v>
      </c>
      <c r="B137" s="64"/>
      <c r="C137" s="75"/>
      <c r="D137" s="75"/>
      <c r="E137" s="75"/>
      <c r="F137" s="344" t="str">
        <f>IFERROR(IF(VLOOKUP(B137,A_Stammdaten!$I$6:$K$105,3,FALSE)="ja","übernommen","neu"),"")</f>
        <v/>
      </c>
      <c r="G137" s="351"/>
      <c r="H137" s="351"/>
      <c r="I137" s="351"/>
      <c r="J137" s="247">
        <f>IF(OR(C137&gt;A_Stammdaten!$B$13,K137=0,NOT(ISNUMBER(C137))),0,SUM(G137:$H137)-$I137)</f>
        <v>0</v>
      </c>
      <c r="K137" s="353"/>
      <c r="L137" s="247">
        <f t="shared" si="13"/>
        <v>0</v>
      </c>
      <c r="M137" s="247">
        <f t="shared" si="14"/>
        <v>0</v>
      </c>
      <c r="N137" s="352"/>
      <c r="O137" s="352"/>
      <c r="P137" s="352"/>
      <c r="Q137" s="355"/>
      <c r="R137" s="247">
        <f>IF(OR(NOT(ISNUMBER(C137)),AND(C137&lt;A_Stammdaten!$B$12,O137&lt;=0)),0,IF(C137=A_Stammdaten!$B$12,P137,(M137+N137)/O137*(O137-1)+P137))</f>
        <v>0</v>
      </c>
      <c r="S137" s="247">
        <f t="shared" si="15"/>
        <v>0</v>
      </c>
      <c r="T137" s="354">
        <f t="shared" si="16"/>
        <v>0</v>
      </c>
    </row>
    <row r="138" spans="1:20" x14ac:dyDescent="0.25">
      <c r="A138" s="215" t="b">
        <f t="shared" ref="A138:A201" si="17">IF(AND(B138&lt;&gt;0,C138&lt;&gt;0),IF(D138&lt;&gt;0,CONCATENATE(B138,"-",C138,"-",D138),CONCATENATE(B138,"-",C138)))</f>
        <v>0</v>
      </c>
      <c r="B138" s="64"/>
      <c r="C138" s="75"/>
      <c r="D138" s="75"/>
      <c r="E138" s="75"/>
      <c r="F138" s="344" t="str">
        <f>IFERROR(IF(VLOOKUP(B138,A_Stammdaten!$I$6:$K$105,3,FALSE)="ja","übernommen","neu"),"")</f>
        <v/>
      </c>
      <c r="G138" s="351"/>
      <c r="H138" s="351"/>
      <c r="I138" s="351"/>
      <c r="J138" s="247">
        <f>IF(OR(C138&gt;A_Stammdaten!$B$13,K138=0,NOT(ISNUMBER(C138))),0,SUM(G138:$H138)-$I138)</f>
        <v>0</v>
      </c>
      <c r="K138" s="353"/>
      <c r="L138" s="247">
        <f t="shared" ref="L138:L201" si="18">J138-M138</f>
        <v>0</v>
      </c>
      <c r="M138" s="247">
        <f t="shared" ref="M138:M201" si="19">IF(K138=0,0,IF(K138="keine",J138,J138/K138*(K138-1)))</f>
        <v>0</v>
      </c>
      <c r="N138" s="352"/>
      <c r="O138" s="352"/>
      <c r="P138" s="352"/>
      <c r="Q138" s="355"/>
      <c r="R138" s="247">
        <f>IF(OR(NOT(ISNUMBER(C138)),AND(C138&lt;A_Stammdaten!$B$12,O138&lt;=0)),0,IF(C138=A_Stammdaten!$B$12,P138,(M138+N138)/O138*(O138-1)+P138))</f>
        <v>0</v>
      </c>
      <c r="S138" s="247">
        <f t="shared" si="15"/>
        <v>0</v>
      </c>
      <c r="T138" s="354">
        <f t="shared" si="16"/>
        <v>0</v>
      </c>
    </row>
    <row r="139" spans="1:20" x14ac:dyDescent="0.25">
      <c r="A139" s="215" t="b">
        <f t="shared" si="17"/>
        <v>0</v>
      </c>
      <c r="B139" s="64"/>
      <c r="C139" s="75"/>
      <c r="D139" s="75"/>
      <c r="E139" s="75"/>
      <c r="F139" s="344" t="str">
        <f>IFERROR(IF(VLOOKUP(B139,A_Stammdaten!$I$6:$K$105,3,FALSE)="ja","übernommen","neu"),"")</f>
        <v/>
      </c>
      <c r="G139" s="351"/>
      <c r="H139" s="351"/>
      <c r="I139" s="351"/>
      <c r="J139" s="247">
        <f>IF(OR(C139&gt;A_Stammdaten!$B$13,K139=0,NOT(ISNUMBER(C139))),0,SUM(G139:$H139)-$I139)</f>
        <v>0</v>
      </c>
      <c r="K139" s="353"/>
      <c r="L139" s="247">
        <f t="shared" si="18"/>
        <v>0</v>
      </c>
      <c r="M139" s="247">
        <f t="shared" si="19"/>
        <v>0</v>
      </c>
      <c r="N139" s="352"/>
      <c r="O139" s="352"/>
      <c r="P139" s="352"/>
      <c r="Q139" s="355"/>
      <c r="R139" s="247">
        <f>IF(OR(NOT(ISNUMBER(C139)),AND(C139&lt;A_Stammdaten!$B$12,O139&lt;=0)),0,IF(C139=A_Stammdaten!$B$12,P139,(M139+N139)/O139*(O139-1)+P139))</f>
        <v>0</v>
      </c>
      <c r="S139" s="247">
        <f t="shared" si="15"/>
        <v>0</v>
      </c>
      <c r="T139" s="354">
        <f t="shared" si="16"/>
        <v>0</v>
      </c>
    </row>
    <row r="140" spans="1:20" x14ac:dyDescent="0.25">
      <c r="A140" s="215" t="b">
        <f t="shared" si="17"/>
        <v>0</v>
      </c>
      <c r="B140" s="64"/>
      <c r="C140" s="75"/>
      <c r="D140" s="75"/>
      <c r="E140" s="75"/>
      <c r="F140" s="344" t="str">
        <f>IFERROR(IF(VLOOKUP(B140,A_Stammdaten!$I$6:$K$105,3,FALSE)="ja","übernommen","neu"),"")</f>
        <v/>
      </c>
      <c r="G140" s="351"/>
      <c r="H140" s="351"/>
      <c r="I140" s="351"/>
      <c r="J140" s="247">
        <f>IF(OR(C140&gt;A_Stammdaten!$B$13,K140=0,NOT(ISNUMBER(C140))),0,SUM(G140:$H140)-$I140)</f>
        <v>0</v>
      </c>
      <c r="K140" s="353"/>
      <c r="L140" s="247">
        <f t="shared" si="18"/>
        <v>0</v>
      </c>
      <c r="M140" s="247">
        <f t="shared" si="19"/>
        <v>0</v>
      </c>
      <c r="N140" s="352"/>
      <c r="O140" s="352"/>
      <c r="P140" s="352"/>
      <c r="Q140" s="355"/>
      <c r="R140" s="247">
        <f>IF(OR(NOT(ISNUMBER(C140)),AND(C140&lt;A_Stammdaten!$B$12,O140&lt;=0)),0,IF(C140=A_Stammdaten!$B$12,P140,(M140+N140)/O140*(O140-1)+P140))</f>
        <v>0</v>
      </c>
      <c r="S140" s="247">
        <f t="shared" si="15"/>
        <v>0</v>
      </c>
      <c r="T140" s="354">
        <f t="shared" si="16"/>
        <v>0</v>
      </c>
    </row>
    <row r="141" spans="1:20" x14ac:dyDescent="0.25">
      <c r="A141" s="215" t="b">
        <f t="shared" si="17"/>
        <v>0</v>
      </c>
      <c r="B141" s="64"/>
      <c r="C141" s="75"/>
      <c r="D141" s="75"/>
      <c r="E141" s="75"/>
      <c r="F141" s="344" t="str">
        <f>IFERROR(IF(VLOOKUP(B141,A_Stammdaten!$I$6:$K$105,3,FALSE)="ja","übernommen","neu"),"")</f>
        <v/>
      </c>
      <c r="G141" s="351"/>
      <c r="H141" s="351"/>
      <c r="I141" s="351"/>
      <c r="J141" s="247">
        <f>IF(OR(C141&gt;A_Stammdaten!$B$13,K141=0,NOT(ISNUMBER(C141))),0,SUM(G141:$H141)-$I141)</f>
        <v>0</v>
      </c>
      <c r="K141" s="353"/>
      <c r="L141" s="247">
        <f t="shared" si="18"/>
        <v>0</v>
      </c>
      <c r="M141" s="247">
        <f t="shared" si="19"/>
        <v>0</v>
      </c>
      <c r="N141" s="352"/>
      <c r="O141" s="352"/>
      <c r="P141" s="352"/>
      <c r="Q141" s="355"/>
      <c r="R141" s="247">
        <f>IF(OR(NOT(ISNUMBER(C141)),AND(C141&lt;A_Stammdaten!$B$12,O141&lt;=0)),0,IF(C141=A_Stammdaten!$B$12,P141,(M141+N141)/O141*(O141-1)+P141))</f>
        <v>0</v>
      </c>
      <c r="S141" s="247">
        <f t="shared" si="15"/>
        <v>0</v>
      </c>
      <c r="T141" s="354">
        <f t="shared" si="16"/>
        <v>0</v>
      </c>
    </row>
    <row r="142" spans="1:20" x14ac:dyDescent="0.25">
      <c r="A142" s="215" t="b">
        <f t="shared" si="17"/>
        <v>0</v>
      </c>
      <c r="B142" s="64"/>
      <c r="C142" s="75"/>
      <c r="D142" s="75"/>
      <c r="E142" s="75"/>
      <c r="F142" s="344" t="str">
        <f>IFERROR(IF(VLOOKUP(B142,A_Stammdaten!$I$6:$K$105,3,FALSE)="ja","übernommen","neu"),"")</f>
        <v/>
      </c>
      <c r="G142" s="351"/>
      <c r="H142" s="351"/>
      <c r="I142" s="351"/>
      <c r="J142" s="247">
        <f>IF(OR(C142&gt;A_Stammdaten!$B$13,K142=0,NOT(ISNUMBER(C142))),0,SUM(G142:$H142)-$I142)</f>
        <v>0</v>
      </c>
      <c r="K142" s="353"/>
      <c r="L142" s="247">
        <f t="shared" si="18"/>
        <v>0</v>
      </c>
      <c r="M142" s="247">
        <f t="shared" si="19"/>
        <v>0</v>
      </c>
      <c r="N142" s="352"/>
      <c r="O142" s="352"/>
      <c r="P142" s="352"/>
      <c r="Q142" s="355"/>
      <c r="R142" s="247">
        <f>IF(OR(NOT(ISNUMBER(C142)),AND(C142&lt;A_Stammdaten!$B$12,O142&lt;=0)),0,IF(C142=A_Stammdaten!$B$12,P142,(M142+N142)/O142*(O142-1)+P142))</f>
        <v>0</v>
      </c>
      <c r="S142" s="247">
        <f t="shared" si="15"/>
        <v>0</v>
      </c>
      <c r="T142" s="354">
        <f t="shared" si="16"/>
        <v>0</v>
      </c>
    </row>
    <row r="143" spans="1:20" x14ac:dyDescent="0.25">
      <c r="A143" s="215" t="b">
        <f t="shared" si="17"/>
        <v>0</v>
      </c>
      <c r="B143" s="64"/>
      <c r="C143" s="75"/>
      <c r="D143" s="75"/>
      <c r="E143" s="75"/>
      <c r="F143" s="344" t="str">
        <f>IFERROR(IF(VLOOKUP(B143,A_Stammdaten!$I$6:$K$105,3,FALSE)="ja","übernommen","neu"),"")</f>
        <v/>
      </c>
      <c r="G143" s="351"/>
      <c r="H143" s="351"/>
      <c r="I143" s="351"/>
      <c r="J143" s="247">
        <f>IF(OR(C143&gt;A_Stammdaten!$B$13,K143=0,NOT(ISNUMBER(C143))),0,SUM(G143:$H143)-$I143)</f>
        <v>0</v>
      </c>
      <c r="K143" s="353"/>
      <c r="L143" s="247">
        <f t="shared" si="18"/>
        <v>0</v>
      </c>
      <c r="M143" s="247">
        <f t="shared" si="19"/>
        <v>0</v>
      </c>
      <c r="N143" s="352"/>
      <c r="O143" s="352"/>
      <c r="P143" s="352"/>
      <c r="Q143" s="355"/>
      <c r="R143" s="247">
        <f>IF(OR(NOT(ISNUMBER(C143)),AND(C143&lt;A_Stammdaten!$B$12,O143&lt;=0)),0,IF(C143=A_Stammdaten!$B$12,P143,(M143+N143)/O143*(O143-1)+P143))</f>
        <v>0</v>
      </c>
      <c r="S143" s="247">
        <f t="shared" si="15"/>
        <v>0</v>
      </c>
      <c r="T143" s="354">
        <f t="shared" si="16"/>
        <v>0</v>
      </c>
    </row>
    <row r="144" spans="1:20" x14ac:dyDescent="0.25">
      <c r="A144" s="215" t="b">
        <f t="shared" si="17"/>
        <v>0</v>
      </c>
      <c r="B144" s="64"/>
      <c r="C144" s="75"/>
      <c r="D144" s="75"/>
      <c r="E144" s="75"/>
      <c r="F144" s="344" t="str">
        <f>IFERROR(IF(VLOOKUP(B144,A_Stammdaten!$I$6:$K$105,3,FALSE)="ja","übernommen","neu"),"")</f>
        <v/>
      </c>
      <c r="G144" s="351"/>
      <c r="H144" s="351"/>
      <c r="I144" s="351"/>
      <c r="J144" s="247">
        <f>IF(OR(C144&gt;A_Stammdaten!$B$13,K144=0,NOT(ISNUMBER(C144))),0,SUM(G144:$H144)-$I144)</f>
        <v>0</v>
      </c>
      <c r="K144" s="353"/>
      <c r="L144" s="247">
        <f t="shared" si="18"/>
        <v>0</v>
      </c>
      <c r="M144" s="247">
        <f t="shared" si="19"/>
        <v>0</v>
      </c>
      <c r="N144" s="352"/>
      <c r="O144" s="352"/>
      <c r="P144" s="352"/>
      <c r="Q144" s="355"/>
      <c r="R144" s="247">
        <f>IF(OR(NOT(ISNUMBER(C144)),AND(C144&lt;A_Stammdaten!$B$12,O144&lt;=0)),0,IF(C144=A_Stammdaten!$B$12,P144,(M144+N144)/O144*(O144-1)+P144))</f>
        <v>0</v>
      </c>
      <c r="S144" s="247">
        <f t="shared" si="15"/>
        <v>0</v>
      </c>
      <c r="T144" s="354">
        <f t="shared" si="16"/>
        <v>0</v>
      </c>
    </row>
    <row r="145" spans="1:20" x14ac:dyDescent="0.25">
      <c r="A145" s="215" t="b">
        <f t="shared" si="17"/>
        <v>0</v>
      </c>
      <c r="B145" s="64"/>
      <c r="C145" s="75"/>
      <c r="D145" s="75"/>
      <c r="E145" s="75"/>
      <c r="F145" s="344" t="str">
        <f>IFERROR(IF(VLOOKUP(B145,A_Stammdaten!$I$6:$K$105,3,FALSE)="ja","übernommen","neu"),"")</f>
        <v/>
      </c>
      <c r="G145" s="351"/>
      <c r="H145" s="351"/>
      <c r="I145" s="351"/>
      <c r="J145" s="247">
        <f>IF(OR(C145&gt;A_Stammdaten!$B$13,K145=0,NOT(ISNUMBER(C145))),0,SUM(G145:$H145)-$I145)</f>
        <v>0</v>
      </c>
      <c r="K145" s="353"/>
      <c r="L145" s="247">
        <f t="shared" si="18"/>
        <v>0</v>
      </c>
      <c r="M145" s="247">
        <f t="shared" si="19"/>
        <v>0</v>
      </c>
      <c r="N145" s="352"/>
      <c r="O145" s="352"/>
      <c r="P145" s="352"/>
      <c r="Q145" s="355"/>
      <c r="R145" s="247">
        <f>IF(OR(NOT(ISNUMBER(C145)),AND(C145&lt;A_Stammdaten!$B$12,O145&lt;=0)),0,IF(C145=A_Stammdaten!$B$12,P145,(M145+N145)/O145*(O145-1)+P145))</f>
        <v>0</v>
      </c>
      <c r="S145" s="247">
        <f t="shared" si="15"/>
        <v>0</v>
      </c>
      <c r="T145" s="354">
        <f t="shared" si="16"/>
        <v>0</v>
      </c>
    </row>
    <row r="146" spans="1:20" x14ac:dyDescent="0.25">
      <c r="A146" s="215" t="b">
        <f t="shared" si="17"/>
        <v>0</v>
      </c>
      <c r="B146" s="64"/>
      <c r="C146" s="75"/>
      <c r="D146" s="75"/>
      <c r="E146" s="75"/>
      <c r="F146" s="344" t="str">
        <f>IFERROR(IF(VLOOKUP(B146,A_Stammdaten!$I$6:$K$105,3,FALSE)="ja","übernommen","neu"),"")</f>
        <v/>
      </c>
      <c r="G146" s="351"/>
      <c r="H146" s="351"/>
      <c r="I146" s="351"/>
      <c r="J146" s="247">
        <f>IF(OR(C146&gt;A_Stammdaten!$B$13,K146=0,NOT(ISNUMBER(C146))),0,SUM(G146:$H146)-$I146)</f>
        <v>0</v>
      </c>
      <c r="K146" s="353"/>
      <c r="L146" s="247">
        <f t="shared" si="18"/>
        <v>0</v>
      </c>
      <c r="M146" s="247">
        <f t="shared" si="19"/>
        <v>0</v>
      </c>
      <c r="N146" s="352"/>
      <c r="O146" s="352"/>
      <c r="P146" s="352"/>
      <c r="Q146" s="355"/>
      <c r="R146" s="247">
        <f>IF(OR(NOT(ISNUMBER(C146)),AND(C146&lt;A_Stammdaten!$B$12,O146&lt;=0)),0,IF(C146=A_Stammdaten!$B$12,P146,(M146+N146)/O146*(O146-1)+P146))</f>
        <v>0</v>
      </c>
      <c r="S146" s="247">
        <f t="shared" si="15"/>
        <v>0</v>
      </c>
      <c r="T146" s="354">
        <f t="shared" si="16"/>
        <v>0</v>
      </c>
    </row>
    <row r="147" spans="1:20" x14ac:dyDescent="0.25">
      <c r="A147" s="215" t="b">
        <f t="shared" si="17"/>
        <v>0</v>
      </c>
      <c r="B147" s="64"/>
      <c r="C147" s="75"/>
      <c r="D147" s="75"/>
      <c r="E147" s="75"/>
      <c r="F147" s="344" t="str">
        <f>IFERROR(IF(VLOOKUP(B147,A_Stammdaten!$I$6:$K$105,3,FALSE)="ja","übernommen","neu"),"")</f>
        <v/>
      </c>
      <c r="G147" s="351"/>
      <c r="H147" s="351"/>
      <c r="I147" s="351"/>
      <c r="J147" s="247">
        <f>IF(OR(C147&gt;A_Stammdaten!$B$13,K147=0,NOT(ISNUMBER(C147))),0,SUM(G147:$H147)-$I147)</f>
        <v>0</v>
      </c>
      <c r="K147" s="353"/>
      <c r="L147" s="247">
        <f t="shared" si="18"/>
        <v>0</v>
      </c>
      <c r="M147" s="247">
        <f t="shared" si="19"/>
        <v>0</v>
      </c>
      <c r="N147" s="352"/>
      <c r="O147" s="352"/>
      <c r="P147" s="352"/>
      <c r="Q147" s="355"/>
      <c r="R147" s="247">
        <f>IF(OR(NOT(ISNUMBER(C147)),AND(C147&lt;A_Stammdaten!$B$12,O147&lt;=0)),0,IF(C147=A_Stammdaten!$B$12,P147,(M147+N147)/O147*(O147-1)+P147))</f>
        <v>0</v>
      </c>
      <c r="S147" s="247">
        <f t="shared" si="15"/>
        <v>0</v>
      </c>
      <c r="T147" s="354">
        <f t="shared" si="16"/>
        <v>0</v>
      </c>
    </row>
    <row r="148" spans="1:20" x14ac:dyDescent="0.25">
      <c r="A148" s="215" t="b">
        <f t="shared" si="17"/>
        <v>0</v>
      </c>
      <c r="B148" s="64"/>
      <c r="C148" s="75"/>
      <c r="D148" s="75"/>
      <c r="E148" s="75"/>
      <c r="F148" s="344" t="str">
        <f>IFERROR(IF(VLOOKUP(B148,A_Stammdaten!$I$6:$K$105,3,FALSE)="ja","übernommen","neu"),"")</f>
        <v/>
      </c>
      <c r="G148" s="351"/>
      <c r="H148" s="351"/>
      <c r="I148" s="351"/>
      <c r="J148" s="247">
        <f>IF(OR(C148&gt;A_Stammdaten!$B$13,K148=0,NOT(ISNUMBER(C148))),0,SUM(G148:$H148)-$I148)</f>
        <v>0</v>
      </c>
      <c r="K148" s="353"/>
      <c r="L148" s="247">
        <f t="shared" si="18"/>
        <v>0</v>
      </c>
      <c r="M148" s="247">
        <f t="shared" si="19"/>
        <v>0</v>
      </c>
      <c r="N148" s="352"/>
      <c r="O148" s="352"/>
      <c r="P148" s="352"/>
      <c r="Q148" s="355"/>
      <c r="R148" s="247">
        <f>IF(OR(NOT(ISNUMBER(C148)),AND(C148&lt;A_Stammdaten!$B$12,O148&lt;=0)),0,IF(C148=A_Stammdaten!$B$12,P148,(M148+N148)/O148*(O148-1)+P148))</f>
        <v>0</v>
      </c>
      <c r="S148" s="247">
        <f t="shared" si="15"/>
        <v>0</v>
      </c>
      <c r="T148" s="354">
        <f t="shared" si="16"/>
        <v>0</v>
      </c>
    </row>
    <row r="149" spans="1:20" x14ac:dyDescent="0.25">
      <c r="A149" s="215" t="b">
        <f t="shared" si="17"/>
        <v>0</v>
      </c>
      <c r="B149" s="64"/>
      <c r="C149" s="75"/>
      <c r="D149" s="75"/>
      <c r="E149" s="75"/>
      <c r="F149" s="344" t="str">
        <f>IFERROR(IF(VLOOKUP(B149,A_Stammdaten!$I$6:$K$105,3,FALSE)="ja","übernommen","neu"),"")</f>
        <v/>
      </c>
      <c r="G149" s="351"/>
      <c r="H149" s="351"/>
      <c r="I149" s="351"/>
      <c r="J149" s="247">
        <f>IF(OR(C149&gt;A_Stammdaten!$B$13,K149=0,NOT(ISNUMBER(C149))),0,SUM(G149:$H149)-$I149)</f>
        <v>0</v>
      </c>
      <c r="K149" s="353"/>
      <c r="L149" s="247">
        <f t="shared" si="18"/>
        <v>0</v>
      </c>
      <c r="M149" s="247">
        <f t="shared" si="19"/>
        <v>0</v>
      </c>
      <c r="N149" s="352"/>
      <c r="O149" s="352"/>
      <c r="P149" s="352"/>
      <c r="Q149" s="355"/>
      <c r="R149" s="247">
        <f>IF(OR(NOT(ISNUMBER(C149)),AND(C149&lt;A_Stammdaten!$B$12,O149&lt;=0)),0,IF(C149=A_Stammdaten!$B$12,P149,(M149+N149)/O149*(O149-1)+P149))</f>
        <v>0</v>
      </c>
      <c r="S149" s="247">
        <f t="shared" si="15"/>
        <v>0</v>
      </c>
      <c r="T149" s="354">
        <f t="shared" si="16"/>
        <v>0</v>
      </c>
    </row>
    <row r="150" spans="1:20" x14ac:dyDescent="0.25">
      <c r="A150" s="215" t="b">
        <f t="shared" si="17"/>
        <v>0</v>
      </c>
      <c r="B150" s="64"/>
      <c r="C150" s="75"/>
      <c r="D150" s="75"/>
      <c r="E150" s="75"/>
      <c r="F150" s="344" t="str">
        <f>IFERROR(IF(VLOOKUP(B150,A_Stammdaten!$I$6:$K$105,3,FALSE)="ja","übernommen","neu"),"")</f>
        <v/>
      </c>
      <c r="G150" s="351"/>
      <c r="H150" s="351"/>
      <c r="I150" s="351"/>
      <c r="J150" s="247">
        <f>IF(OR(C150&gt;A_Stammdaten!$B$13,K150=0,NOT(ISNUMBER(C150))),0,SUM(G150:$H150)-$I150)</f>
        <v>0</v>
      </c>
      <c r="K150" s="353"/>
      <c r="L150" s="247">
        <f t="shared" si="18"/>
        <v>0</v>
      </c>
      <c r="M150" s="247">
        <f t="shared" si="19"/>
        <v>0</v>
      </c>
      <c r="N150" s="352"/>
      <c r="O150" s="352"/>
      <c r="P150" s="352"/>
      <c r="Q150" s="355"/>
      <c r="R150" s="247">
        <f>IF(OR(NOT(ISNUMBER(C150)),AND(C150&lt;A_Stammdaten!$B$12,O150&lt;=0)),0,IF(C150=A_Stammdaten!$B$12,P150,(M150+N150)/O150*(O150-1)+P150))</f>
        <v>0</v>
      </c>
      <c r="S150" s="247">
        <f t="shared" si="15"/>
        <v>0</v>
      </c>
      <c r="T150" s="354">
        <f t="shared" si="16"/>
        <v>0</v>
      </c>
    </row>
    <row r="151" spans="1:20" x14ac:dyDescent="0.25">
      <c r="A151" s="215" t="b">
        <f t="shared" si="17"/>
        <v>0</v>
      </c>
      <c r="B151" s="64"/>
      <c r="C151" s="75"/>
      <c r="D151" s="75"/>
      <c r="E151" s="75"/>
      <c r="F151" s="344" t="str">
        <f>IFERROR(IF(VLOOKUP(B151,A_Stammdaten!$I$6:$K$105,3,FALSE)="ja","übernommen","neu"),"")</f>
        <v/>
      </c>
      <c r="G151" s="351"/>
      <c r="H151" s="351"/>
      <c r="I151" s="351"/>
      <c r="J151" s="247">
        <f>IF(OR(C151&gt;A_Stammdaten!$B$13,K151=0,NOT(ISNUMBER(C151))),0,SUM(G151:$H151)-$I151)</f>
        <v>0</v>
      </c>
      <c r="K151" s="353"/>
      <c r="L151" s="247">
        <f t="shared" si="18"/>
        <v>0</v>
      </c>
      <c r="M151" s="247">
        <f t="shared" si="19"/>
        <v>0</v>
      </c>
      <c r="N151" s="352"/>
      <c r="O151" s="352"/>
      <c r="P151" s="352"/>
      <c r="Q151" s="355"/>
      <c r="R151" s="247">
        <f>IF(OR(NOT(ISNUMBER(C151)),AND(C151&lt;A_Stammdaten!$B$12,O151&lt;=0)),0,IF(C151=A_Stammdaten!$B$12,P151,(M151+N151)/O151*(O151-1)+P151))</f>
        <v>0</v>
      </c>
      <c r="S151" s="247">
        <f t="shared" si="15"/>
        <v>0</v>
      </c>
      <c r="T151" s="354">
        <f t="shared" si="16"/>
        <v>0</v>
      </c>
    </row>
    <row r="152" spans="1:20" x14ac:dyDescent="0.25">
      <c r="A152" s="215" t="b">
        <f t="shared" si="17"/>
        <v>0</v>
      </c>
      <c r="B152" s="64"/>
      <c r="C152" s="75"/>
      <c r="D152" s="75"/>
      <c r="E152" s="75"/>
      <c r="F152" s="344" t="str">
        <f>IFERROR(IF(VLOOKUP(B152,A_Stammdaten!$I$6:$K$105,3,FALSE)="ja","übernommen","neu"),"")</f>
        <v/>
      </c>
      <c r="G152" s="351"/>
      <c r="H152" s="351"/>
      <c r="I152" s="351"/>
      <c r="J152" s="247">
        <f>IF(OR(C152&gt;A_Stammdaten!$B$13,K152=0,NOT(ISNUMBER(C152))),0,SUM(G152:$H152)-$I152)</f>
        <v>0</v>
      </c>
      <c r="K152" s="353"/>
      <c r="L152" s="247">
        <f t="shared" si="18"/>
        <v>0</v>
      </c>
      <c r="M152" s="247">
        <f t="shared" si="19"/>
        <v>0</v>
      </c>
      <c r="N152" s="352"/>
      <c r="O152" s="352"/>
      <c r="P152" s="352"/>
      <c r="Q152" s="355"/>
      <c r="R152" s="247">
        <f>IF(OR(NOT(ISNUMBER(C152)),AND(C152&lt;A_Stammdaten!$B$12,O152&lt;=0)),0,IF(C152=A_Stammdaten!$B$12,P152,(M152+N152)/O152*(O152-1)+P152))</f>
        <v>0</v>
      </c>
      <c r="S152" s="247">
        <f t="shared" si="15"/>
        <v>0</v>
      </c>
      <c r="T152" s="354">
        <f t="shared" si="16"/>
        <v>0</v>
      </c>
    </row>
    <row r="153" spans="1:20" x14ac:dyDescent="0.25">
      <c r="A153" s="215" t="b">
        <f t="shared" si="17"/>
        <v>0</v>
      </c>
      <c r="B153" s="64"/>
      <c r="C153" s="75"/>
      <c r="D153" s="75"/>
      <c r="E153" s="75"/>
      <c r="F153" s="344" t="str">
        <f>IFERROR(IF(VLOOKUP(B153,A_Stammdaten!$I$6:$K$105,3,FALSE)="ja","übernommen","neu"),"")</f>
        <v/>
      </c>
      <c r="G153" s="351"/>
      <c r="H153" s="351"/>
      <c r="I153" s="351"/>
      <c r="J153" s="247">
        <f>IF(OR(C153&gt;A_Stammdaten!$B$13,K153=0,NOT(ISNUMBER(C153))),0,SUM(G153:$H153)-$I153)</f>
        <v>0</v>
      </c>
      <c r="K153" s="353"/>
      <c r="L153" s="247">
        <f t="shared" si="18"/>
        <v>0</v>
      </c>
      <c r="M153" s="247">
        <f t="shared" si="19"/>
        <v>0</v>
      </c>
      <c r="N153" s="352"/>
      <c r="O153" s="352"/>
      <c r="P153" s="352"/>
      <c r="Q153" s="355"/>
      <c r="R153" s="247">
        <f>IF(OR(NOT(ISNUMBER(C153)),AND(C153&lt;A_Stammdaten!$B$12,O153&lt;=0)),0,IF(C153=A_Stammdaten!$B$12,P153,(M153+N153)/O153*(O153-1)+P153))</f>
        <v>0</v>
      </c>
      <c r="S153" s="247">
        <f t="shared" si="15"/>
        <v>0</v>
      </c>
      <c r="T153" s="354">
        <f t="shared" si="16"/>
        <v>0</v>
      </c>
    </row>
    <row r="154" spans="1:20" x14ac:dyDescent="0.25">
      <c r="A154" s="215" t="b">
        <f t="shared" si="17"/>
        <v>0</v>
      </c>
      <c r="B154" s="64"/>
      <c r="C154" s="75"/>
      <c r="D154" s="75"/>
      <c r="E154" s="75"/>
      <c r="F154" s="344" t="str">
        <f>IFERROR(IF(VLOOKUP(B154,A_Stammdaten!$I$6:$K$105,3,FALSE)="ja","übernommen","neu"),"")</f>
        <v/>
      </c>
      <c r="G154" s="351"/>
      <c r="H154" s="351"/>
      <c r="I154" s="351"/>
      <c r="J154" s="247">
        <f>IF(OR(C154&gt;A_Stammdaten!$B$13,K154=0,NOT(ISNUMBER(C154))),0,SUM(G154:$H154)-$I154)</f>
        <v>0</v>
      </c>
      <c r="K154" s="353"/>
      <c r="L154" s="247">
        <f t="shared" si="18"/>
        <v>0</v>
      </c>
      <c r="M154" s="247">
        <f t="shared" si="19"/>
        <v>0</v>
      </c>
      <c r="N154" s="352"/>
      <c r="O154" s="352"/>
      <c r="P154" s="352"/>
      <c r="Q154" s="355"/>
      <c r="R154" s="247">
        <f>IF(OR(NOT(ISNUMBER(C154)),AND(C154&lt;A_Stammdaten!$B$12,O154&lt;=0)),0,IF(C154=A_Stammdaten!$B$12,P154,(M154+N154)/O154*(O154-1)+P154))</f>
        <v>0</v>
      </c>
      <c r="S154" s="247">
        <f t="shared" si="15"/>
        <v>0</v>
      </c>
      <c r="T154" s="354">
        <f t="shared" si="16"/>
        <v>0</v>
      </c>
    </row>
    <row r="155" spans="1:20" x14ac:dyDescent="0.25">
      <c r="A155" s="215" t="b">
        <f t="shared" si="17"/>
        <v>0</v>
      </c>
      <c r="B155" s="64"/>
      <c r="C155" s="75"/>
      <c r="D155" s="75"/>
      <c r="E155" s="75"/>
      <c r="F155" s="344" t="str">
        <f>IFERROR(IF(VLOOKUP(B155,A_Stammdaten!$I$6:$K$105,3,FALSE)="ja","übernommen","neu"),"")</f>
        <v/>
      </c>
      <c r="G155" s="351"/>
      <c r="H155" s="351"/>
      <c r="I155" s="351"/>
      <c r="J155" s="247">
        <f>IF(OR(C155&gt;A_Stammdaten!$B$13,K155=0,NOT(ISNUMBER(C155))),0,SUM(G155:$H155)-$I155)</f>
        <v>0</v>
      </c>
      <c r="K155" s="353"/>
      <c r="L155" s="247">
        <f t="shared" si="18"/>
        <v>0</v>
      </c>
      <c r="M155" s="247">
        <f t="shared" si="19"/>
        <v>0</v>
      </c>
      <c r="N155" s="352"/>
      <c r="O155" s="352"/>
      <c r="P155" s="352"/>
      <c r="Q155" s="355"/>
      <c r="R155" s="247">
        <f>IF(OR(NOT(ISNUMBER(C155)),AND(C155&lt;A_Stammdaten!$B$12,O155&lt;=0)),0,IF(C155=A_Stammdaten!$B$12,P155,(M155+N155)/O155*(O155-1)+P155))</f>
        <v>0</v>
      </c>
      <c r="S155" s="247">
        <f t="shared" si="15"/>
        <v>0</v>
      </c>
      <c r="T155" s="354">
        <f t="shared" si="16"/>
        <v>0</v>
      </c>
    </row>
    <row r="156" spans="1:20" x14ac:dyDescent="0.25">
      <c r="A156" s="215" t="b">
        <f t="shared" si="17"/>
        <v>0</v>
      </c>
      <c r="B156" s="64"/>
      <c r="C156" s="75"/>
      <c r="D156" s="75"/>
      <c r="E156" s="75"/>
      <c r="F156" s="344" t="str">
        <f>IFERROR(IF(VLOOKUP(B156,A_Stammdaten!$I$6:$K$105,3,FALSE)="ja","übernommen","neu"),"")</f>
        <v/>
      </c>
      <c r="G156" s="351"/>
      <c r="H156" s="351"/>
      <c r="I156" s="351"/>
      <c r="J156" s="247">
        <f>IF(OR(C156&gt;A_Stammdaten!$B$13,K156=0,NOT(ISNUMBER(C156))),0,SUM(G156:$H156)-$I156)</f>
        <v>0</v>
      </c>
      <c r="K156" s="353"/>
      <c r="L156" s="247">
        <f t="shared" si="18"/>
        <v>0</v>
      </c>
      <c r="M156" s="247">
        <f t="shared" si="19"/>
        <v>0</v>
      </c>
      <c r="N156" s="352"/>
      <c r="O156" s="352"/>
      <c r="P156" s="352"/>
      <c r="Q156" s="355"/>
      <c r="R156" s="247">
        <f>IF(OR(NOT(ISNUMBER(C156)),AND(C156&lt;A_Stammdaten!$B$12,O156&lt;=0)),0,IF(C156=A_Stammdaten!$B$12,P156,(M156+N156)/O156*(O156-1)+P156))</f>
        <v>0</v>
      </c>
      <c r="S156" s="247">
        <f t="shared" si="15"/>
        <v>0</v>
      </c>
      <c r="T156" s="354">
        <f t="shared" si="16"/>
        <v>0</v>
      </c>
    </row>
    <row r="157" spans="1:20" x14ac:dyDescent="0.25">
      <c r="A157" s="215" t="b">
        <f t="shared" si="17"/>
        <v>0</v>
      </c>
      <c r="B157" s="64"/>
      <c r="C157" s="75"/>
      <c r="D157" s="75"/>
      <c r="E157" s="75"/>
      <c r="F157" s="344" t="str">
        <f>IFERROR(IF(VLOOKUP(B157,A_Stammdaten!$I$6:$K$105,3,FALSE)="ja","übernommen","neu"),"")</f>
        <v/>
      </c>
      <c r="G157" s="351"/>
      <c r="H157" s="351"/>
      <c r="I157" s="351"/>
      <c r="J157" s="247">
        <f>IF(OR(C157&gt;A_Stammdaten!$B$13,K157=0,NOT(ISNUMBER(C157))),0,SUM(G157:$H157)-$I157)</f>
        <v>0</v>
      </c>
      <c r="K157" s="353"/>
      <c r="L157" s="247">
        <f t="shared" si="18"/>
        <v>0</v>
      </c>
      <c r="M157" s="247">
        <f t="shared" si="19"/>
        <v>0</v>
      </c>
      <c r="N157" s="352"/>
      <c r="O157" s="352"/>
      <c r="P157" s="352"/>
      <c r="Q157" s="355"/>
      <c r="R157" s="247">
        <f>IF(OR(NOT(ISNUMBER(C157)),AND(C157&lt;A_Stammdaten!$B$12,O157&lt;=0)),0,IF(C157=A_Stammdaten!$B$12,P157,(M157+N157)/O157*(O157-1)+P157))</f>
        <v>0</v>
      </c>
      <c r="S157" s="247">
        <f t="shared" si="15"/>
        <v>0</v>
      </c>
      <c r="T157" s="354">
        <f t="shared" si="16"/>
        <v>0</v>
      </c>
    </row>
    <row r="158" spans="1:20" x14ac:dyDescent="0.25">
      <c r="A158" s="215" t="b">
        <f t="shared" si="17"/>
        <v>0</v>
      </c>
      <c r="B158" s="64"/>
      <c r="C158" s="75"/>
      <c r="D158" s="75"/>
      <c r="E158" s="75"/>
      <c r="F158" s="344" t="str">
        <f>IFERROR(IF(VLOOKUP(B158,A_Stammdaten!$I$6:$K$105,3,FALSE)="ja","übernommen","neu"),"")</f>
        <v/>
      </c>
      <c r="G158" s="351"/>
      <c r="H158" s="351"/>
      <c r="I158" s="351"/>
      <c r="J158" s="247">
        <f>IF(OR(C158&gt;A_Stammdaten!$B$13,K158=0,NOT(ISNUMBER(C158))),0,SUM(G158:$H158)-$I158)</f>
        <v>0</v>
      </c>
      <c r="K158" s="353"/>
      <c r="L158" s="247">
        <f t="shared" si="18"/>
        <v>0</v>
      </c>
      <c r="M158" s="247">
        <f t="shared" si="19"/>
        <v>0</v>
      </c>
      <c r="N158" s="352"/>
      <c r="O158" s="352"/>
      <c r="P158" s="352"/>
      <c r="Q158" s="355"/>
      <c r="R158" s="247">
        <f>IF(OR(NOT(ISNUMBER(C158)),AND(C158&lt;A_Stammdaten!$B$12,O158&lt;=0)),0,IF(C158=A_Stammdaten!$B$12,P158,(M158+N158)/O158*(O158-1)+P158))</f>
        <v>0</v>
      </c>
      <c r="S158" s="247">
        <f t="shared" si="15"/>
        <v>0</v>
      </c>
      <c r="T158" s="354">
        <f t="shared" si="16"/>
        <v>0</v>
      </c>
    </row>
    <row r="159" spans="1:20" x14ac:dyDescent="0.25">
      <c r="A159" s="215" t="b">
        <f t="shared" si="17"/>
        <v>0</v>
      </c>
      <c r="B159" s="64"/>
      <c r="C159" s="75"/>
      <c r="D159" s="75"/>
      <c r="E159" s="75"/>
      <c r="F159" s="344" t="str">
        <f>IFERROR(IF(VLOOKUP(B159,A_Stammdaten!$I$6:$K$105,3,FALSE)="ja","übernommen","neu"),"")</f>
        <v/>
      </c>
      <c r="G159" s="351"/>
      <c r="H159" s="351"/>
      <c r="I159" s="351"/>
      <c r="J159" s="247">
        <f>IF(OR(C159&gt;A_Stammdaten!$B$13,K159=0,NOT(ISNUMBER(C159))),0,SUM(G159:$H159)-$I159)</f>
        <v>0</v>
      </c>
      <c r="K159" s="353"/>
      <c r="L159" s="247">
        <f t="shared" si="18"/>
        <v>0</v>
      </c>
      <c r="M159" s="247">
        <f t="shared" si="19"/>
        <v>0</v>
      </c>
      <c r="N159" s="352"/>
      <c r="O159" s="352"/>
      <c r="P159" s="352"/>
      <c r="Q159" s="355"/>
      <c r="R159" s="247">
        <f>IF(OR(NOT(ISNUMBER(C159)),AND(C159&lt;A_Stammdaten!$B$12,O159&lt;=0)),0,IF(C159=A_Stammdaten!$B$12,P159,(M159+N159)/O159*(O159-1)+P159))</f>
        <v>0</v>
      </c>
      <c r="S159" s="247">
        <f t="shared" si="15"/>
        <v>0</v>
      </c>
      <c r="T159" s="354">
        <f t="shared" si="16"/>
        <v>0</v>
      </c>
    </row>
    <row r="160" spans="1:20" x14ac:dyDescent="0.25">
      <c r="A160" s="215" t="b">
        <f t="shared" si="17"/>
        <v>0</v>
      </c>
      <c r="B160" s="64"/>
      <c r="C160" s="75"/>
      <c r="D160" s="75"/>
      <c r="E160" s="75"/>
      <c r="F160" s="344" t="str">
        <f>IFERROR(IF(VLOOKUP(B160,A_Stammdaten!$I$6:$K$105,3,FALSE)="ja","übernommen","neu"),"")</f>
        <v/>
      </c>
      <c r="G160" s="351"/>
      <c r="H160" s="351"/>
      <c r="I160" s="351"/>
      <c r="J160" s="247">
        <f>IF(OR(C160&gt;A_Stammdaten!$B$13,K160=0,NOT(ISNUMBER(C160))),0,SUM(G160:$H160)-$I160)</f>
        <v>0</v>
      </c>
      <c r="K160" s="353"/>
      <c r="L160" s="247">
        <f t="shared" si="18"/>
        <v>0</v>
      </c>
      <c r="M160" s="247">
        <f t="shared" si="19"/>
        <v>0</v>
      </c>
      <c r="N160" s="352"/>
      <c r="O160" s="352"/>
      <c r="P160" s="352"/>
      <c r="Q160" s="355"/>
      <c r="R160" s="247">
        <f>IF(OR(NOT(ISNUMBER(C160)),AND(C160&lt;A_Stammdaten!$B$12,O160&lt;=0)),0,IF(C160=A_Stammdaten!$B$12,P160,(M160+N160)/O160*(O160-1)+P160))</f>
        <v>0</v>
      </c>
      <c r="S160" s="247">
        <f t="shared" si="15"/>
        <v>0</v>
      </c>
      <c r="T160" s="354">
        <f t="shared" si="16"/>
        <v>0</v>
      </c>
    </row>
    <row r="161" spans="1:20" x14ac:dyDescent="0.25">
      <c r="A161" s="215" t="b">
        <f t="shared" si="17"/>
        <v>0</v>
      </c>
      <c r="B161" s="64"/>
      <c r="C161" s="75"/>
      <c r="D161" s="75"/>
      <c r="E161" s="75"/>
      <c r="F161" s="344" t="str">
        <f>IFERROR(IF(VLOOKUP(B161,A_Stammdaten!$I$6:$K$105,3,FALSE)="ja","übernommen","neu"),"")</f>
        <v/>
      </c>
      <c r="G161" s="351"/>
      <c r="H161" s="351"/>
      <c r="I161" s="351"/>
      <c r="J161" s="247">
        <f>IF(OR(C161&gt;A_Stammdaten!$B$13,K161=0,NOT(ISNUMBER(C161))),0,SUM(G161:$H161)-$I161)</f>
        <v>0</v>
      </c>
      <c r="K161" s="353"/>
      <c r="L161" s="247">
        <f t="shared" si="18"/>
        <v>0</v>
      </c>
      <c r="M161" s="247">
        <f t="shared" si="19"/>
        <v>0</v>
      </c>
      <c r="N161" s="352"/>
      <c r="O161" s="352"/>
      <c r="P161" s="352"/>
      <c r="Q161" s="355"/>
      <c r="R161" s="247">
        <f>IF(OR(NOT(ISNUMBER(C161)),AND(C161&lt;A_Stammdaten!$B$12,O161&lt;=0)),0,IF(C161=A_Stammdaten!$B$12,P161,(M161+N161)/O161*(O161-1)+P161))</f>
        <v>0</v>
      </c>
      <c r="S161" s="247">
        <f t="shared" si="15"/>
        <v>0</v>
      </c>
      <c r="T161" s="354">
        <f t="shared" si="16"/>
        <v>0</v>
      </c>
    </row>
    <row r="162" spans="1:20" x14ac:dyDescent="0.25">
      <c r="A162" s="215" t="b">
        <f t="shared" si="17"/>
        <v>0</v>
      </c>
      <c r="B162" s="64"/>
      <c r="C162" s="75"/>
      <c r="D162" s="75"/>
      <c r="E162" s="75"/>
      <c r="F162" s="344" t="str">
        <f>IFERROR(IF(VLOOKUP(B162,A_Stammdaten!$I$6:$K$105,3,FALSE)="ja","übernommen","neu"),"")</f>
        <v/>
      </c>
      <c r="G162" s="351"/>
      <c r="H162" s="351"/>
      <c r="I162" s="351"/>
      <c r="J162" s="247">
        <f>IF(OR(C162&gt;A_Stammdaten!$B$13,K162=0,NOT(ISNUMBER(C162))),0,SUM(G162:$H162)-$I162)</f>
        <v>0</v>
      </c>
      <c r="K162" s="353"/>
      <c r="L162" s="247">
        <f t="shared" si="18"/>
        <v>0</v>
      </c>
      <c r="M162" s="247">
        <f t="shared" si="19"/>
        <v>0</v>
      </c>
      <c r="N162" s="352"/>
      <c r="O162" s="352"/>
      <c r="P162" s="352"/>
      <c r="Q162" s="355"/>
      <c r="R162" s="247">
        <f>IF(OR(NOT(ISNUMBER(C162)),AND(C162&lt;A_Stammdaten!$B$12,O162&lt;=0)),0,IF(C162=A_Stammdaten!$B$12,P162,(M162+N162)/O162*(O162-1)+P162))</f>
        <v>0</v>
      </c>
      <c r="S162" s="247">
        <f t="shared" si="15"/>
        <v>0</v>
      </c>
      <c r="T162" s="354">
        <f t="shared" si="16"/>
        <v>0</v>
      </c>
    </row>
    <row r="163" spans="1:20" x14ac:dyDescent="0.25">
      <c r="A163" s="215" t="b">
        <f t="shared" si="17"/>
        <v>0</v>
      </c>
      <c r="B163" s="64"/>
      <c r="C163" s="75"/>
      <c r="D163" s="75"/>
      <c r="E163" s="75"/>
      <c r="F163" s="344" t="str">
        <f>IFERROR(IF(VLOOKUP(B163,A_Stammdaten!$I$6:$K$105,3,FALSE)="ja","übernommen","neu"),"")</f>
        <v/>
      </c>
      <c r="G163" s="351"/>
      <c r="H163" s="351"/>
      <c r="I163" s="351"/>
      <c r="J163" s="247">
        <f>IF(OR(C163&gt;A_Stammdaten!$B$13,K163=0,NOT(ISNUMBER(C163))),0,SUM(G163:$H163)-$I163)</f>
        <v>0</v>
      </c>
      <c r="K163" s="353"/>
      <c r="L163" s="247">
        <f t="shared" si="18"/>
        <v>0</v>
      </c>
      <c r="M163" s="247">
        <f t="shared" si="19"/>
        <v>0</v>
      </c>
      <c r="N163" s="352"/>
      <c r="O163" s="352"/>
      <c r="P163" s="352"/>
      <c r="Q163" s="355"/>
      <c r="R163" s="247">
        <f>IF(OR(NOT(ISNUMBER(C163)),AND(C163&lt;A_Stammdaten!$B$12,O163&lt;=0)),0,IF(C163=A_Stammdaten!$B$12,P163,(M163+N163)/O163*(O163-1)+P163))</f>
        <v>0</v>
      </c>
      <c r="S163" s="247">
        <f t="shared" si="15"/>
        <v>0</v>
      </c>
      <c r="T163" s="354">
        <f t="shared" si="16"/>
        <v>0</v>
      </c>
    </row>
    <row r="164" spans="1:20" x14ac:dyDescent="0.25">
      <c r="A164" s="215" t="b">
        <f t="shared" si="17"/>
        <v>0</v>
      </c>
      <c r="B164" s="64"/>
      <c r="C164" s="75"/>
      <c r="D164" s="75"/>
      <c r="E164" s="75"/>
      <c r="F164" s="344" t="str">
        <f>IFERROR(IF(VLOOKUP(B164,A_Stammdaten!$I$6:$K$105,3,FALSE)="ja","übernommen","neu"),"")</f>
        <v/>
      </c>
      <c r="G164" s="351"/>
      <c r="H164" s="351"/>
      <c r="I164" s="351"/>
      <c r="J164" s="247">
        <f>IF(OR(C164&gt;A_Stammdaten!$B$13,K164=0,NOT(ISNUMBER(C164))),0,SUM(G164:$H164)-$I164)</f>
        <v>0</v>
      </c>
      <c r="K164" s="353"/>
      <c r="L164" s="247">
        <f t="shared" si="18"/>
        <v>0</v>
      </c>
      <c r="M164" s="247">
        <f t="shared" si="19"/>
        <v>0</v>
      </c>
      <c r="N164" s="352"/>
      <c r="O164" s="352"/>
      <c r="P164" s="352"/>
      <c r="Q164" s="355"/>
      <c r="R164" s="247">
        <f>IF(OR(NOT(ISNUMBER(C164)),AND(C164&lt;A_Stammdaten!$B$12,O164&lt;=0)),0,IF(C164=A_Stammdaten!$B$12,P164,(M164+N164)/O164*(O164-1)+P164))</f>
        <v>0</v>
      </c>
      <c r="S164" s="247">
        <f t="shared" si="15"/>
        <v>0</v>
      </c>
      <c r="T164" s="354">
        <f t="shared" si="16"/>
        <v>0</v>
      </c>
    </row>
    <row r="165" spans="1:20" x14ac:dyDescent="0.25">
      <c r="A165" s="215" t="b">
        <f t="shared" si="17"/>
        <v>0</v>
      </c>
      <c r="B165" s="64"/>
      <c r="C165" s="75"/>
      <c r="D165" s="75"/>
      <c r="E165" s="75"/>
      <c r="F165" s="344" t="str">
        <f>IFERROR(IF(VLOOKUP(B165,A_Stammdaten!$I$6:$K$105,3,FALSE)="ja","übernommen","neu"),"")</f>
        <v/>
      </c>
      <c r="G165" s="351"/>
      <c r="H165" s="351"/>
      <c r="I165" s="351"/>
      <c r="J165" s="247">
        <f>IF(OR(C165&gt;A_Stammdaten!$B$13,K165=0,NOT(ISNUMBER(C165))),0,SUM(G165:$H165)-$I165)</f>
        <v>0</v>
      </c>
      <c r="K165" s="353"/>
      <c r="L165" s="247">
        <f t="shared" si="18"/>
        <v>0</v>
      </c>
      <c r="M165" s="247">
        <f t="shared" si="19"/>
        <v>0</v>
      </c>
      <c r="N165" s="352"/>
      <c r="O165" s="352"/>
      <c r="P165" s="352"/>
      <c r="Q165" s="355"/>
      <c r="R165" s="247">
        <f>IF(OR(NOT(ISNUMBER(C165)),AND(C165&lt;A_Stammdaten!$B$12,O165&lt;=0)),0,IF(C165=A_Stammdaten!$B$12,P165,(M165+N165)/O165*(O165-1)+P165))</f>
        <v>0</v>
      </c>
      <c r="S165" s="247">
        <f t="shared" si="15"/>
        <v>0</v>
      </c>
      <c r="T165" s="354">
        <f t="shared" si="16"/>
        <v>0</v>
      </c>
    </row>
    <row r="166" spans="1:20" x14ac:dyDescent="0.25">
      <c r="A166" s="215" t="b">
        <f t="shared" si="17"/>
        <v>0</v>
      </c>
      <c r="B166" s="64"/>
      <c r="C166" s="75"/>
      <c r="D166" s="75"/>
      <c r="E166" s="75"/>
      <c r="F166" s="344" t="str">
        <f>IFERROR(IF(VLOOKUP(B166,A_Stammdaten!$I$6:$K$105,3,FALSE)="ja","übernommen","neu"),"")</f>
        <v/>
      </c>
      <c r="G166" s="351"/>
      <c r="H166" s="351"/>
      <c r="I166" s="351"/>
      <c r="J166" s="247">
        <f>IF(OR(C166&gt;A_Stammdaten!$B$13,K166=0,NOT(ISNUMBER(C166))),0,SUM(G166:$H166)-$I166)</f>
        <v>0</v>
      </c>
      <c r="K166" s="353"/>
      <c r="L166" s="247">
        <f t="shared" si="18"/>
        <v>0</v>
      </c>
      <c r="M166" s="247">
        <f t="shared" si="19"/>
        <v>0</v>
      </c>
      <c r="N166" s="352"/>
      <c r="O166" s="352"/>
      <c r="P166" s="352"/>
      <c r="Q166" s="355"/>
      <c r="R166" s="247">
        <f>IF(OR(NOT(ISNUMBER(C166)),AND(C166&lt;A_Stammdaten!$B$12,O166&lt;=0)),0,IF(C166=A_Stammdaten!$B$12,P166,(M166+N166)/O166*(O166-1)+P166))</f>
        <v>0</v>
      </c>
      <c r="S166" s="247">
        <f t="shared" si="15"/>
        <v>0</v>
      </c>
      <c r="T166" s="354">
        <f t="shared" si="16"/>
        <v>0</v>
      </c>
    </row>
    <row r="167" spans="1:20" x14ac:dyDescent="0.25">
      <c r="A167" s="215" t="b">
        <f t="shared" si="17"/>
        <v>0</v>
      </c>
      <c r="B167" s="64"/>
      <c r="C167" s="75"/>
      <c r="D167" s="75"/>
      <c r="E167" s="75"/>
      <c r="F167" s="344" t="str">
        <f>IFERROR(IF(VLOOKUP(B167,A_Stammdaten!$I$6:$K$105,3,FALSE)="ja","übernommen","neu"),"")</f>
        <v/>
      </c>
      <c r="G167" s="351"/>
      <c r="H167" s="351"/>
      <c r="I167" s="351"/>
      <c r="J167" s="247">
        <f>IF(OR(C167&gt;A_Stammdaten!$B$13,K167=0,NOT(ISNUMBER(C167))),0,SUM(G167:$H167)-$I167)</f>
        <v>0</v>
      </c>
      <c r="K167" s="353"/>
      <c r="L167" s="247">
        <f t="shared" si="18"/>
        <v>0</v>
      </c>
      <c r="M167" s="247">
        <f t="shared" si="19"/>
        <v>0</v>
      </c>
      <c r="N167" s="352"/>
      <c r="O167" s="352"/>
      <c r="P167" s="352"/>
      <c r="Q167" s="355"/>
      <c r="R167" s="247">
        <f>IF(OR(NOT(ISNUMBER(C167)),AND(C167&lt;A_Stammdaten!$B$12,O167&lt;=0)),0,IF(C167=A_Stammdaten!$B$12,P167,(M167+N167)/O167*(O167-1)+P167))</f>
        <v>0</v>
      </c>
      <c r="S167" s="247">
        <f t="shared" si="15"/>
        <v>0</v>
      </c>
      <c r="T167" s="354">
        <f t="shared" si="16"/>
        <v>0</v>
      </c>
    </row>
    <row r="168" spans="1:20" x14ac:dyDescent="0.25">
      <c r="A168" s="215" t="b">
        <f t="shared" si="17"/>
        <v>0</v>
      </c>
      <c r="B168" s="64"/>
      <c r="C168" s="75"/>
      <c r="D168" s="75"/>
      <c r="E168" s="75"/>
      <c r="F168" s="344" t="str">
        <f>IFERROR(IF(VLOOKUP(B168,A_Stammdaten!$I$6:$K$105,3,FALSE)="ja","übernommen","neu"),"")</f>
        <v/>
      </c>
      <c r="G168" s="351"/>
      <c r="H168" s="351"/>
      <c r="I168" s="351"/>
      <c r="J168" s="247">
        <f>IF(OR(C168&gt;A_Stammdaten!$B$13,K168=0,NOT(ISNUMBER(C168))),0,SUM(G168:$H168)-$I168)</f>
        <v>0</v>
      </c>
      <c r="K168" s="353"/>
      <c r="L168" s="247">
        <f t="shared" si="18"/>
        <v>0</v>
      </c>
      <c r="M168" s="247">
        <f t="shared" si="19"/>
        <v>0</v>
      </c>
      <c r="N168" s="352"/>
      <c r="O168" s="352"/>
      <c r="P168" s="352"/>
      <c r="Q168" s="355"/>
      <c r="R168" s="247">
        <f>IF(OR(NOT(ISNUMBER(C168)),AND(C168&lt;A_Stammdaten!$B$12,O168&lt;=0)),0,IF(C168=A_Stammdaten!$B$12,P168,(M168+N168)/O168*(O168-1)+P168))</f>
        <v>0</v>
      </c>
      <c r="S168" s="247">
        <f t="shared" si="15"/>
        <v>0</v>
      </c>
      <c r="T168" s="354">
        <f t="shared" si="16"/>
        <v>0</v>
      </c>
    </row>
    <row r="169" spans="1:20" x14ac:dyDescent="0.25">
      <c r="A169" s="215" t="b">
        <f t="shared" si="17"/>
        <v>0</v>
      </c>
      <c r="B169" s="64"/>
      <c r="C169" s="75"/>
      <c r="D169" s="75"/>
      <c r="E169" s="75"/>
      <c r="F169" s="344" t="str">
        <f>IFERROR(IF(VLOOKUP(B169,A_Stammdaten!$I$6:$K$105,3,FALSE)="ja","übernommen","neu"),"")</f>
        <v/>
      </c>
      <c r="G169" s="351"/>
      <c r="H169" s="351"/>
      <c r="I169" s="351"/>
      <c r="J169" s="247">
        <f>IF(OR(C169&gt;A_Stammdaten!$B$13,K169=0,NOT(ISNUMBER(C169))),0,SUM(G169:$H169)-$I169)</f>
        <v>0</v>
      </c>
      <c r="K169" s="353"/>
      <c r="L169" s="247">
        <f t="shared" si="18"/>
        <v>0</v>
      </c>
      <c r="M169" s="247">
        <f t="shared" si="19"/>
        <v>0</v>
      </c>
      <c r="N169" s="352"/>
      <c r="O169" s="352"/>
      <c r="P169" s="352"/>
      <c r="Q169" s="355"/>
      <c r="R169" s="247">
        <f>IF(OR(NOT(ISNUMBER(C169)),AND(C169&lt;A_Stammdaten!$B$12,O169&lt;=0)),0,IF(C169=A_Stammdaten!$B$12,P169,(M169+N169)/O169*(O169-1)+P169))</f>
        <v>0</v>
      </c>
      <c r="S169" s="247">
        <f t="shared" si="15"/>
        <v>0</v>
      </c>
      <c r="T169" s="354">
        <f t="shared" si="16"/>
        <v>0</v>
      </c>
    </row>
    <row r="170" spans="1:20" x14ac:dyDescent="0.25">
      <c r="A170" s="215" t="b">
        <f t="shared" si="17"/>
        <v>0</v>
      </c>
      <c r="B170" s="64"/>
      <c r="C170" s="75"/>
      <c r="D170" s="75"/>
      <c r="E170" s="75"/>
      <c r="F170" s="344" t="str">
        <f>IFERROR(IF(VLOOKUP(B170,A_Stammdaten!$I$6:$K$105,3,FALSE)="ja","übernommen","neu"),"")</f>
        <v/>
      </c>
      <c r="G170" s="351"/>
      <c r="H170" s="351"/>
      <c r="I170" s="351"/>
      <c r="J170" s="247">
        <f>IF(OR(C170&gt;A_Stammdaten!$B$13,K170=0,NOT(ISNUMBER(C170))),0,SUM(G170:$H170)-$I170)</f>
        <v>0</v>
      </c>
      <c r="K170" s="353"/>
      <c r="L170" s="247">
        <f t="shared" si="18"/>
        <v>0</v>
      </c>
      <c r="M170" s="247">
        <f t="shared" si="19"/>
        <v>0</v>
      </c>
      <c r="N170" s="352"/>
      <c r="O170" s="352"/>
      <c r="P170" s="352"/>
      <c r="Q170" s="355"/>
      <c r="R170" s="247">
        <f>IF(OR(NOT(ISNUMBER(C170)),AND(C170&lt;A_Stammdaten!$B$12,O170&lt;=0)),0,IF(C170=A_Stammdaten!$B$12,P170,(M170+N170)/O170*(O170-1)+P170))</f>
        <v>0</v>
      </c>
      <c r="S170" s="247">
        <f t="shared" si="15"/>
        <v>0</v>
      </c>
      <c r="T170" s="354">
        <f t="shared" si="16"/>
        <v>0</v>
      </c>
    </row>
    <row r="171" spans="1:20" x14ac:dyDescent="0.25">
      <c r="A171" s="215" t="b">
        <f t="shared" si="17"/>
        <v>0</v>
      </c>
      <c r="B171" s="64"/>
      <c r="C171" s="75"/>
      <c r="D171" s="75"/>
      <c r="E171" s="75"/>
      <c r="F171" s="344" t="str">
        <f>IFERROR(IF(VLOOKUP(B171,A_Stammdaten!$I$6:$K$105,3,FALSE)="ja","übernommen","neu"),"")</f>
        <v/>
      </c>
      <c r="G171" s="351"/>
      <c r="H171" s="351"/>
      <c r="I171" s="351"/>
      <c r="J171" s="247">
        <f>IF(OR(C171&gt;A_Stammdaten!$B$13,K171=0,NOT(ISNUMBER(C171))),0,SUM(G171:$H171)-$I171)</f>
        <v>0</v>
      </c>
      <c r="K171" s="353"/>
      <c r="L171" s="247">
        <f t="shared" si="18"/>
        <v>0</v>
      </c>
      <c r="M171" s="247">
        <f t="shared" si="19"/>
        <v>0</v>
      </c>
      <c r="N171" s="352"/>
      <c r="O171" s="352"/>
      <c r="P171" s="352"/>
      <c r="Q171" s="355"/>
      <c r="R171" s="247">
        <f>IF(OR(NOT(ISNUMBER(C171)),AND(C171&lt;A_Stammdaten!$B$12,O171&lt;=0)),0,IF(C171=A_Stammdaten!$B$12,P171,(M171+N171)/O171*(O171-1)+P171))</f>
        <v>0</v>
      </c>
      <c r="S171" s="247">
        <f t="shared" si="15"/>
        <v>0</v>
      </c>
      <c r="T171" s="354">
        <f t="shared" si="16"/>
        <v>0</v>
      </c>
    </row>
    <row r="172" spans="1:20" x14ac:dyDescent="0.25">
      <c r="A172" s="215" t="b">
        <f t="shared" si="17"/>
        <v>0</v>
      </c>
      <c r="B172" s="64"/>
      <c r="C172" s="75"/>
      <c r="D172" s="75"/>
      <c r="E172" s="75"/>
      <c r="F172" s="344" t="str">
        <f>IFERROR(IF(VLOOKUP(B172,A_Stammdaten!$I$6:$K$105,3,FALSE)="ja","übernommen","neu"),"")</f>
        <v/>
      </c>
      <c r="G172" s="351"/>
      <c r="H172" s="351"/>
      <c r="I172" s="351"/>
      <c r="J172" s="247">
        <f>IF(OR(C172&gt;A_Stammdaten!$B$13,K172=0,NOT(ISNUMBER(C172))),0,SUM(G172:$H172)-$I172)</f>
        <v>0</v>
      </c>
      <c r="K172" s="353"/>
      <c r="L172" s="247">
        <f t="shared" si="18"/>
        <v>0</v>
      </c>
      <c r="M172" s="247">
        <f t="shared" si="19"/>
        <v>0</v>
      </c>
      <c r="N172" s="352"/>
      <c r="O172" s="352"/>
      <c r="P172" s="352"/>
      <c r="Q172" s="355"/>
      <c r="R172" s="247">
        <f>IF(OR(NOT(ISNUMBER(C172)),AND(C172&lt;A_Stammdaten!$B$12,O172&lt;=0)),0,IF(C172=A_Stammdaten!$B$12,P172,(M172+N172)/O172*(O172-1)+P172))</f>
        <v>0</v>
      </c>
      <c r="S172" s="247">
        <f t="shared" si="15"/>
        <v>0</v>
      </c>
      <c r="T172" s="354">
        <f t="shared" si="16"/>
        <v>0</v>
      </c>
    </row>
    <row r="173" spans="1:20" x14ac:dyDescent="0.25">
      <c r="A173" s="215" t="b">
        <f t="shared" si="17"/>
        <v>0</v>
      </c>
      <c r="B173" s="64"/>
      <c r="C173" s="75"/>
      <c r="D173" s="75"/>
      <c r="E173" s="75"/>
      <c r="F173" s="344" t="str">
        <f>IFERROR(IF(VLOOKUP(B173,A_Stammdaten!$I$6:$K$105,3,FALSE)="ja","übernommen","neu"),"")</f>
        <v/>
      </c>
      <c r="G173" s="351"/>
      <c r="H173" s="351"/>
      <c r="I173" s="351"/>
      <c r="J173" s="247">
        <f>IF(OR(C173&gt;A_Stammdaten!$B$13,K173=0,NOT(ISNUMBER(C173))),0,SUM(G173:$H173)-$I173)</f>
        <v>0</v>
      </c>
      <c r="K173" s="353"/>
      <c r="L173" s="247">
        <f t="shared" si="18"/>
        <v>0</v>
      </c>
      <c r="M173" s="247">
        <f t="shared" si="19"/>
        <v>0</v>
      </c>
      <c r="N173" s="352"/>
      <c r="O173" s="352"/>
      <c r="P173" s="352"/>
      <c r="Q173" s="355"/>
      <c r="R173" s="247">
        <f>IF(OR(NOT(ISNUMBER(C173)),AND(C173&lt;A_Stammdaten!$B$12,O173&lt;=0)),0,IF(C173=A_Stammdaten!$B$12,P173,(M173+N173)/O173*(O173-1)+P173))</f>
        <v>0</v>
      </c>
      <c r="S173" s="247">
        <f t="shared" si="15"/>
        <v>0</v>
      </c>
      <c r="T173" s="354">
        <f t="shared" si="16"/>
        <v>0</v>
      </c>
    </row>
    <row r="174" spans="1:20" x14ac:dyDescent="0.25">
      <c r="A174" s="215" t="b">
        <f t="shared" si="17"/>
        <v>0</v>
      </c>
      <c r="B174" s="64"/>
      <c r="C174" s="75"/>
      <c r="D174" s="75"/>
      <c r="E174" s="75"/>
      <c r="F174" s="344" t="str">
        <f>IFERROR(IF(VLOOKUP(B174,A_Stammdaten!$I$6:$K$105,3,FALSE)="ja","übernommen","neu"),"")</f>
        <v/>
      </c>
      <c r="G174" s="351"/>
      <c r="H174" s="351"/>
      <c r="I174" s="351"/>
      <c r="J174" s="247">
        <f>IF(OR(C174&gt;A_Stammdaten!$B$13,K174=0,NOT(ISNUMBER(C174))),0,SUM(G174:$H174)-$I174)</f>
        <v>0</v>
      </c>
      <c r="K174" s="353"/>
      <c r="L174" s="247">
        <f t="shared" si="18"/>
        <v>0</v>
      </c>
      <c r="M174" s="247">
        <f t="shared" si="19"/>
        <v>0</v>
      </c>
      <c r="N174" s="352"/>
      <c r="O174" s="352"/>
      <c r="P174" s="352"/>
      <c r="Q174" s="355"/>
      <c r="R174" s="247">
        <f>IF(OR(NOT(ISNUMBER(C174)),AND(C174&lt;A_Stammdaten!$B$12,O174&lt;=0)),0,IF(C174=A_Stammdaten!$B$12,P174,(M174+N174)/O174*(O174-1)+P174))</f>
        <v>0</v>
      </c>
      <c r="S174" s="247">
        <f t="shared" si="15"/>
        <v>0</v>
      </c>
      <c r="T174" s="354">
        <f t="shared" si="16"/>
        <v>0</v>
      </c>
    </row>
    <row r="175" spans="1:20" x14ac:dyDescent="0.25">
      <c r="A175" s="215" t="b">
        <f t="shared" si="17"/>
        <v>0</v>
      </c>
      <c r="B175" s="64"/>
      <c r="C175" s="75"/>
      <c r="D175" s="75"/>
      <c r="E175" s="75"/>
      <c r="F175" s="344" t="str">
        <f>IFERROR(IF(VLOOKUP(B175,A_Stammdaten!$I$6:$K$105,3,FALSE)="ja","übernommen","neu"),"")</f>
        <v/>
      </c>
      <c r="G175" s="351"/>
      <c r="H175" s="351"/>
      <c r="I175" s="351"/>
      <c r="J175" s="247">
        <f>IF(OR(C175&gt;A_Stammdaten!$B$13,K175=0,NOT(ISNUMBER(C175))),0,SUM(G175:$H175)-$I175)</f>
        <v>0</v>
      </c>
      <c r="K175" s="353"/>
      <c r="L175" s="247">
        <f t="shared" si="18"/>
        <v>0</v>
      </c>
      <c r="M175" s="247">
        <f t="shared" si="19"/>
        <v>0</v>
      </c>
      <c r="N175" s="352"/>
      <c r="O175" s="352"/>
      <c r="P175" s="352"/>
      <c r="Q175" s="355"/>
      <c r="R175" s="247">
        <f>IF(OR(NOT(ISNUMBER(C175)),AND(C175&lt;A_Stammdaten!$B$12,O175&lt;=0)),0,IF(C175=A_Stammdaten!$B$12,P175,(M175+N175)/O175*(O175-1)+P175))</f>
        <v>0</v>
      </c>
      <c r="S175" s="247">
        <f t="shared" si="15"/>
        <v>0</v>
      </c>
      <c r="T175" s="354">
        <f t="shared" si="16"/>
        <v>0</v>
      </c>
    </row>
    <row r="176" spans="1:20" x14ac:dyDescent="0.25">
      <c r="A176" s="215" t="b">
        <f t="shared" si="17"/>
        <v>0</v>
      </c>
      <c r="B176" s="64"/>
      <c r="C176" s="75"/>
      <c r="D176" s="75"/>
      <c r="E176" s="75"/>
      <c r="F176" s="344" t="str">
        <f>IFERROR(IF(VLOOKUP(B176,A_Stammdaten!$I$6:$K$105,3,FALSE)="ja","übernommen","neu"),"")</f>
        <v/>
      </c>
      <c r="G176" s="351"/>
      <c r="H176" s="351"/>
      <c r="I176" s="351"/>
      <c r="J176" s="247">
        <f>IF(OR(C176&gt;A_Stammdaten!$B$13,K176=0,NOT(ISNUMBER(C176))),0,SUM(G176:$H176)-$I176)</f>
        <v>0</v>
      </c>
      <c r="K176" s="353"/>
      <c r="L176" s="247">
        <f t="shared" si="18"/>
        <v>0</v>
      </c>
      <c r="M176" s="247">
        <f t="shared" si="19"/>
        <v>0</v>
      </c>
      <c r="N176" s="352"/>
      <c r="O176" s="352"/>
      <c r="P176" s="352"/>
      <c r="Q176" s="355"/>
      <c r="R176" s="247">
        <f>IF(OR(NOT(ISNUMBER(C176)),AND(C176&lt;A_Stammdaten!$B$12,O176&lt;=0)),0,IF(C176=A_Stammdaten!$B$12,P176,(M176+N176)/O176*(O176-1)+P176))</f>
        <v>0</v>
      </c>
      <c r="S176" s="247">
        <f t="shared" si="15"/>
        <v>0</v>
      </c>
      <c r="T176" s="354">
        <f t="shared" si="16"/>
        <v>0</v>
      </c>
    </row>
    <row r="177" spans="1:20" x14ac:dyDescent="0.25">
      <c r="A177" s="215" t="b">
        <f t="shared" si="17"/>
        <v>0</v>
      </c>
      <c r="B177" s="64"/>
      <c r="C177" s="75"/>
      <c r="D177" s="75"/>
      <c r="E177" s="75"/>
      <c r="F177" s="344" t="str">
        <f>IFERROR(IF(VLOOKUP(B177,A_Stammdaten!$I$6:$K$105,3,FALSE)="ja","übernommen","neu"),"")</f>
        <v/>
      </c>
      <c r="G177" s="351"/>
      <c r="H177" s="351"/>
      <c r="I177" s="351"/>
      <c r="J177" s="247">
        <f>IF(OR(C177&gt;A_Stammdaten!$B$13,K177=0,NOT(ISNUMBER(C177))),0,SUM(G177:$H177)-$I177)</f>
        <v>0</v>
      </c>
      <c r="K177" s="353"/>
      <c r="L177" s="247">
        <f t="shared" si="18"/>
        <v>0</v>
      </c>
      <c r="M177" s="247">
        <f t="shared" si="19"/>
        <v>0</v>
      </c>
      <c r="N177" s="352"/>
      <c r="O177" s="352"/>
      <c r="P177" s="352"/>
      <c r="Q177" s="355"/>
      <c r="R177" s="247">
        <f>IF(OR(NOT(ISNUMBER(C177)),AND(C177&lt;A_Stammdaten!$B$12,O177&lt;=0)),0,IF(C177=A_Stammdaten!$B$12,P177,(M177+N177)/O177*(O177-1)+P177))</f>
        <v>0</v>
      </c>
      <c r="S177" s="247">
        <f t="shared" si="15"/>
        <v>0</v>
      </c>
      <c r="T177" s="354">
        <f t="shared" si="16"/>
        <v>0</v>
      </c>
    </row>
    <row r="178" spans="1:20" x14ac:dyDescent="0.25">
      <c r="A178" s="215" t="b">
        <f t="shared" si="17"/>
        <v>0</v>
      </c>
      <c r="B178" s="64"/>
      <c r="C178" s="75"/>
      <c r="D178" s="75"/>
      <c r="E178" s="75"/>
      <c r="F178" s="344" t="str">
        <f>IFERROR(IF(VLOOKUP(B178,A_Stammdaten!$I$6:$K$105,3,FALSE)="ja","übernommen","neu"),"")</f>
        <v/>
      </c>
      <c r="G178" s="351"/>
      <c r="H178" s="351"/>
      <c r="I178" s="351"/>
      <c r="J178" s="247">
        <f>IF(OR(C178&gt;A_Stammdaten!$B$13,K178=0,NOT(ISNUMBER(C178))),0,SUM(G178:$H178)-$I178)</f>
        <v>0</v>
      </c>
      <c r="K178" s="353"/>
      <c r="L178" s="247">
        <f t="shared" si="18"/>
        <v>0</v>
      </c>
      <c r="M178" s="247">
        <f t="shared" si="19"/>
        <v>0</v>
      </c>
      <c r="N178" s="352"/>
      <c r="O178" s="352"/>
      <c r="P178" s="352"/>
      <c r="Q178" s="355"/>
      <c r="R178" s="247">
        <f>IF(OR(NOT(ISNUMBER(C178)),AND(C178&lt;A_Stammdaten!$B$12,O178&lt;=0)),0,IF(C178=A_Stammdaten!$B$12,P178,(M178+N178)/O178*(O178-1)+P178))</f>
        <v>0</v>
      </c>
      <c r="S178" s="247">
        <f t="shared" si="15"/>
        <v>0</v>
      </c>
      <c r="T178" s="354">
        <f t="shared" si="16"/>
        <v>0</v>
      </c>
    </row>
    <row r="179" spans="1:20" x14ac:dyDescent="0.25">
      <c r="A179" s="215" t="b">
        <f t="shared" si="17"/>
        <v>0</v>
      </c>
      <c r="B179" s="64"/>
      <c r="C179" s="75"/>
      <c r="D179" s="75"/>
      <c r="E179" s="75"/>
      <c r="F179" s="344" t="str">
        <f>IFERROR(IF(VLOOKUP(B179,A_Stammdaten!$I$6:$K$105,3,FALSE)="ja","übernommen","neu"),"")</f>
        <v/>
      </c>
      <c r="G179" s="351"/>
      <c r="H179" s="351"/>
      <c r="I179" s="351"/>
      <c r="J179" s="247">
        <f>IF(OR(C179&gt;A_Stammdaten!$B$13,K179=0,NOT(ISNUMBER(C179))),0,SUM(G179:$H179)-$I179)</f>
        <v>0</v>
      </c>
      <c r="K179" s="353"/>
      <c r="L179" s="247">
        <f t="shared" si="18"/>
        <v>0</v>
      </c>
      <c r="M179" s="247">
        <f t="shared" si="19"/>
        <v>0</v>
      </c>
      <c r="N179" s="352"/>
      <c r="O179" s="352"/>
      <c r="P179" s="352"/>
      <c r="Q179" s="355"/>
      <c r="R179" s="247">
        <f>IF(OR(NOT(ISNUMBER(C179)),AND(C179&lt;A_Stammdaten!$B$12,O179&lt;=0)),0,IF(C179=A_Stammdaten!$B$12,P179,(M179+N179)/O179*(O179-1)+P179))</f>
        <v>0</v>
      </c>
      <c r="S179" s="247">
        <f t="shared" si="15"/>
        <v>0</v>
      </c>
      <c r="T179" s="354">
        <f t="shared" si="16"/>
        <v>0</v>
      </c>
    </row>
    <row r="180" spans="1:20" x14ac:dyDescent="0.25">
      <c r="A180" s="215" t="b">
        <f t="shared" si="17"/>
        <v>0</v>
      </c>
      <c r="B180" s="64"/>
      <c r="C180" s="75"/>
      <c r="D180" s="75"/>
      <c r="E180" s="75"/>
      <c r="F180" s="344" t="str">
        <f>IFERROR(IF(VLOOKUP(B180,A_Stammdaten!$I$6:$K$105,3,FALSE)="ja","übernommen","neu"),"")</f>
        <v/>
      </c>
      <c r="G180" s="351"/>
      <c r="H180" s="351"/>
      <c r="I180" s="351"/>
      <c r="J180" s="247">
        <f>IF(OR(C180&gt;A_Stammdaten!$B$13,K180=0,NOT(ISNUMBER(C180))),0,SUM(G180:$H180)-$I180)</f>
        <v>0</v>
      </c>
      <c r="K180" s="353"/>
      <c r="L180" s="247">
        <f t="shared" si="18"/>
        <v>0</v>
      </c>
      <c r="M180" s="247">
        <f t="shared" si="19"/>
        <v>0</v>
      </c>
      <c r="N180" s="352"/>
      <c r="O180" s="352"/>
      <c r="P180" s="352"/>
      <c r="Q180" s="355"/>
      <c r="R180" s="247">
        <f>IF(OR(NOT(ISNUMBER(C180)),AND(C180&lt;A_Stammdaten!$B$12,O180&lt;=0)),0,IF(C180=A_Stammdaten!$B$12,P180,(M180+N180)/O180*(O180-1)+P180))</f>
        <v>0</v>
      </c>
      <c r="S180" s="247">
        <f t="shared" si="15"/>
        <v>0</v>
      </c>
      <c r="T180" s="354">
        <f t="shared" si="16"/>
        <v>0</v>
      </c>
    </row>
    <row r="181" spans="1:20" x14ac:dyDescent="0.25">
      <c r="A181" s="215" t="b">
        <f t="shared" si="17"/>
        <v>0</v>
      </c>
      <c r="B181" s="64"/>
      <c r="C181" s="75"/>
      <c r="D181" s="75"/>
      <c r="E181" s="75"/>
      <c r="F181" s="344" t="str">
        <f>IFERROR(IF(VLOOKUP(B181,A_Stammdaten!$I$6:$K$105,3,FALSE)="ja","übernommen","neu"),"")</f>
        <v/>
      </c>
      <c r="G181" s="351"/>
      <c r="H181" s="351"/>
      <c r="I181" s="351"/>
      <c r="J181" s="247">
        <f>IF(OR(C181&gt;A_Stammdaten!$B$13,K181=0,NOT(ISNUMBER(C181))),0,SUM(G181:$H181)-$I181)</f>
        <v>0</v>
      </c>
      <c r="K181" s="353"/>
      <c r="L181" s="247">
        <f t="shared" si="18"/>
        <v>0</v>
      </c>
      <c r="M181" s="247">
        <f t="shared" si="19"/>
        <v>0</v>
      </c>
      <c r="N181" s="352"/>
      <c r="O181" s="352"/>
      <c r="P181" s="352"/>
      <c r="Q181" s="355"/>
      <c r="R181" s="247">
        <f>IF(OR(NOT(ISNUMBER(C181)),AND(C181&lt;A_Stammdaten!$B$12,O181&lt;=0)),0,IF(C181=A_Stammdaten!$B$12,P181,(M181+N181)/O181*(O181-1)+P181))</f>
        <v>0</v>
      </c>
      <c r="S181" s="247">
        <f t="shared" si="15"/>
        <v>0</v>
      </c>
      <c r="T181" s="354">
        <f t="shared" si="16"/>
        <v>0</v>
      </c>
    </row>
    <row r="182" spans="1:20" x14ac:dyDescent="0.25">
      <c r="A182" s="215" t="b">
        <f t="shared" si="17"/>
        <v>0</v>
      </c>
      <c r="B182" s="64"/>
      <c r="C182" s="75"/>
      <c r="D182" s="75"/>
      <c r="E182" s="75"/>
      <c r="F182" s="344" t="str">
        <f>IFERROR(IF(VLOOKUP(B182,A_Stammdaten!$I$6:$K$105,3,FALSE)="ja","übernommen","neu"),"")</f>
        <v/>
      </c>
      <c r="G182" s="351"/>
      <c r="H182" s="351"/>
      <c r="I182" s="351"/>
      <c r="J182" s="247">
        <f>IF(OR(C182&gt;A_Stammdaten!$B$13,K182=0,NOT(ISNUMBER(C182))),0,SUM(G182:$H182)-$I182)</f>
        <v>0</v>
      </c>
      <c r="K182" s="353"/>
      <c r="L182" s="247">
        <f t="shared" si="18"/>
        <v>0</v>
      </c>
      <c r="M182" s="247">
        <f t="shared" si="19"/>
        <v>0</v>
      </c>
      <c r="N182" s="352"/>
      <c r="O182" s="352"/>
      <c r="P182" s="352"/>
      <c r="Q182" s="355"/>
      <c r="R182" s="247">
        <f>IF(OR(NOT(ISNUMBER(C182)),AND(C182&lt;A_Stammdaten!$B$12,O182&lt;=0)),0,IF(C182=A_Stammdaten!$B$12,P182,(M182+N182)/O182*(O182-1)+P182))</f>
        <v>0</v>
      </c>
      <c r="S182" s="247">
        <f t="shared" si="15"/>
        <v>0</v>
      </c>
      <c r="T182" s="354">
        <f t="shared" si="16"/>
        <v>0</v>
      </c>
    </row>
    <row r="183" spans="1:20" x14ac:dyDescent="0.25">
      <c r="A183" s="215" t="b">
        <f t="shared" si="17"/>
        <v>0</v>
      </c>
      <c r="B183" s="64"/>
      <c r="C183" s="75"/>
      <c r="D183" s="75"/>
      <c r="E183" s="75"/>
      <c r="F183" s="344" t="str">
        <f>IFERROR(IF(VLOOKUP(B183,A_Stammdaten!$I$6:$K$105,3,FALSE)="ja","übernommen","neu"),"")</f>
        <v/>
      </c>
      <c r="G183" s="351"/>
      <c r="H183" s="351"/>
      <c r="I183" s="351"/>
      <c r="J183" s="247">
        <f>IF(OR(C183&gt;A_Stammdaten!$B$13,K183=0,NOT(ISNUMBER(C183))),0,SUM(G183:$H183)-$I183)</f>
        <v>0</v>
      </c>
      <c r="K183" s="353"/>
      <c r="L183" s="247">
        <f t="shared" si="18"/>
        <v>0</v>
      </c>
      <c r="M183" s="247">
        <f t="shared" si="19"/>
        <v>0</v>
      </c>
      <c r="N183" s="352"/>
      <c r="O183" s="352"/>
      <c r="P183" s="352"/>
      <c r="Q183" s="355"/>
      <c r="R183" s="247">
        <f>IF(OR(NOT(ISNUMBER(C183)),AND(C183&lt;A_Stammdaten!$B$12,O183&lt;=0)),0,IF(C183=A_Stammdaten!$B$12,P183,(M183+N183)/O183*(O183-1)+P183))</f>
        <v>0</v>
      </c>
      <c r="S183" s="247">
        <f t="shared" si="15"/>
        <v>0</v>
      </c>
      <c r="T183" s="354">
        <f t="shared" si="16"/>
        <v>0</v>
      </c>
    </row>
    <row r="184" spans="1:20" x14ac:dyDescent="0.25">
      <c r="A184" s="215" t="b">
        <f t="shared" si="17"/>
        <v>0</v>
      </c>
      <c r="B184" s="64"/>
      <c r="C184" s="75"/>
      <c r="D184" s="75"/>
      <c r="E184" s="75"/>
      <c r="F184" s="344" t="str">
        <f>IFERROR(IF(VLOOKUP(B184,A_Stammdaten!$I$6:$K$105,3,FALSE)="ja","übernommen","neu"),"")</f>
        <v/>
      </c>
      <c r="G184" s="351"/>
      <c r="H184" s="351"/>
      <c r="I184" s="351"/>
      <c r="J184" s="247">
        <f>IF(OR(C184&gt;A_Stammdaten!$B$13,K184=0,NOT(ISNUMBER(C184))),0,SUM(G184:$H184)-$I184)</f>
        <v>0</v>
      </c>
      <c r="K184" s="353"/>
      <c r="L184" s="247">
        <f t="shared" si="18"/>
        <v>0</v>
      </c>
      <c r="M184" s="247">
        <f t="shared" si="19"/>
        <v>0</v>
      </c>
      <c r="N184" s="352"/>
      <c r="O184" s="352"/>
      <c r="P184" s="352"/>
      <c r="Q184" s="355"/>
      <c r="R184" s="247">
        <f>IF(OR(NOT(ISNUMBER(C184)),AND(C184&lt;A_Stammdaten!$B$12,O184&lt;=0)),0,IF(C184=A_Stammdaten!$B$12,P184,(M184+N184)/O184*(O184-1)+P184))</f>
        <v>0</v>
      </c>
      <c r="S184" s="247">
        <f t="shared" si="15"/>
        <v>0</v>
      </c>
      <c r="T184" s="354">
        <f t="shared" si="16"/>
        <v>0</v>
      </c>
    </row>
    <row r="185" spans="1:20" x14ac:dyDescent="0.25">
      <c r="A185" s="215" t="b">
        <f t="shared" si="17"/>
        <v>0</v>
      </c>
      <c r="B185" s="64"/>
      <c r="C185" s="75"/>
      <c r="D185" s="75"/>
      <c r="E185" s="75"/>
      <c r="F185" s="344" t="str">
        <f>IFERROR(IF(VLOOKUP(B185,A_Stammdaten!$I$6:$K$105,3,FALSE)="ja","übernommen","neu"),"")</f>
        <v/>
      </c>
      <c r="G185" s="351"/>
      <c r="H185" s="351"/>
      <c r="I185" s="351"/>
      <c r="J185" s="247">
        <f>IF(OR(C185&gt;A_Stammdaten!$B$13,K185=0,NOT(ISNUMBER(C185))),0,SUM(G185:$H185)-$I185)</f>
        <v>0</v>
      </c>
      <c r="K185" s="353"/>
      <c r="L185" s="247">
        <f t="shared" si="18"/>
        <v>0</v>
      </c>
      <c r="M185" s="247">
        <f t="shared" si="19"/>
        <v>0</v>
      </c>
      <c r="N185" s="352"/>
      <c r="O185" s="352"/>
      <c r="P185" s="352"/>
      <c r="Q185" s="355"/>
      <c r="R185" s="247">
        <f>IF(OR(NOT(ISNUMBER(C185)),AND(C185&lt;A_Stammdaten!$B$12,O185&lt;=0)),0,IF(C185=A_Stammdaten!$B$12,P185,(M185+N185)/O185*(O185-1)+P185))</f>
        <v>0</v>
      </c>
      <c r="S185" s="247">
        <f t="shared" si="15"/>
        <v>0</v>
      </c>
      <c r="T185" s="354">
        <f t="shared" si="16"/>
        <v>0</v>
      </c>
    </row>
    <row r="186" spans="1:20" x14ac:dyDescent="0.25">
      <c r="A186" s="215" t="b">
        <f t="shared" si="17"/>
        <v>0</v>
      </c>
      <c r="B186" s="64"/>
      <c r="C186" s="75"/>
      <c r="D186" s="75"/>
      <c r="E186" s="75"/>
      <c r="F186" s="344" t="str">
        <f>IFERROR(IF(VLOOKUP(B186,A_Stammdaten!$I$6:$K$105,3,FALSE)="ja","übernommen","neu"),"")</f>
        <v/>
      </c>
      <c r="G186" s="351"/>
      <c r="H186" s="351"/>
      <c r="I186" s="351"/>
      <c r="J186" s="247">
        <f>IF(OR(C186&gt;A_Stammdaten!$B$13,K186=0,NOT(ISNUMBER(C186))),0,SUM(G186:$H186)-$I186)</f>
        <v>0</v>
      </c>
      <c r="K186" s="353"/>
      <c r="L186" s="247">
        <f t="shared" si="18"/>
        <v>0</v>
      </c>
      <c r="M186" s="247">
        <f t="shared" si="19"/>
        <v>0</v>
      </c>
      <c r="N186" s="352"/>
      <c r="O186" s="352"/>
      <c r="P186" s="352"/>
      <c r="Q186" s="355"/>
      <c r="R186" s="247">
        <f>IF(OR(NOT(ISNUMBER(C186)),AND(C186&lt;A_Stammdaten!$B$12,O186&lt;=0)),0,IF(C186=A_Stammdaten!$B$12,P186,(M186+N186)/O186*(O186-1)+P186))</f>
        <v>0</v>
      </c>
      <c r="S186" s="247">
        <f t="shared" si="15"/>
        <v>0</v>
      </c>
      <c r="T186" s="354">
        <f t="shared" si="16"/>
        <v>0</v>
      </c>
    </row>
    <row r="187" spans="1:20" x14ac:dyDescent="0.25">
      <c r="A187" s="215" t="b">
        <f t="shared" si="17"/>
        <v>0</v>
      </c>
      <c r="B187" s="64"/>
      <c r="C187" s="75"/>
      <c r="D187" s="75"/>
      <c r="E187" s="75"/>
      <c r="F187" s="344" t="str">
        <f>IFERROR(IF(VLOOKUP(B187,A_Stammdaten!$I$6:$K$105,3,FALSE)="ja","übernommen","neu"),"")</f>
        <v/>
      </c>
      <c r="G187" s="351"/>
      <c r="H187" s="351"/>
      <c r="I187" s="351"/>
      <c r="J187" s="247">
        <f>IF(OR(C187&gt;A_Stammdaten!$B$13,K187=0,NOT(ISNUMBER(C187))),0,SUM(G187:$H187)-$I187)</f>
        <v>0</v>
      </c>
      <c r="K187" s="353"/>
      <c r="L187" s="247">
        <f t="shared" si="18"/>
        <v>0</v>
      </c>
      <c r="M187" s="247">
        <f t="shared" si="19"/>
        <v>0</v>
      </c>
      <c r="N187" s="352"/>
      <c r="O187" s="352"/>
      <c r="P187" s="352"/>
      <c r="Q187" s="355"/>
      <c r="R187" s="247">
        <f>IF(OR(NOT(ISNUMBER(C187)),AND(C187&lt;A_Stammdaten!$B$12,O187&lt;=0)),0,IF(C187=A_Stammdaten!$B$12,P187,(M187+N187)/O187*(O187-1)+P187))</f>
        <v>0</v>
      </c>
      <c r="S187" s="247">
        <f t="shared" si="15"/>
        <v>0</v>
      </c>
      <c r="T187" s="354">
        <f t="shared" si="16"/>
        <v>0</v>
      </c>
    </row>
    <row r="188" spans="1:20" x14ac:dyDescent="0.25">
      <c r="A188" s="215" t="b">
        <f t="shared" si="17"/>
        <v>0</v>
      </c>
      <c r="B188" s="64"/>
      <c r="C188" s="75"/>
      <c r="D188" s="75"/>
      <c r="E188" s="75"/>
      <c r="F188" s="344" t="str">
        <f>IFERROR(IF(VLOOKUP(B188,A_Stammdaten!$I$6:$K$105,3,FALSE)="ja","übernommen","neu"),"")</f>
        <v/>
      </c>
      <c r="G188" s="351"/>
      <c r="H188" s="351"/>
      <c r="I188" s="351"/>
      <c r="J188" s="247">
        <f>IF(OR(C188&gt;A_Stammdaten!$B$13,K188=0,NOT(ISNUMBER(C188))),0,SUM(G188:$H188)-$I188)</f>
        <v>0</v>
      </c>
      <c r="K188" s="353"/>
      <c r="L188" s="247">
        <f t="shared" si="18"/>
        <v>0</v>
      </c>
      <c r="M188" s="247">
        <f t="shared" si="19"/>
        <v>0</v>
      </c>
      <c r="N188" s="352"/>
      <c r="O188" s="352"/>
      <c r="P188" s="352"/>
      <c r="Q188" s="355"/>
      <c r="R188" s="247">
        <f>IF(OR(NOT(ISNUMBER(C188)),AND(C188&lt;A_Stammdaten!$B$12,O188&lt;=0)),0,IF(C188=A_Stammdaten!$B$12,P188,(M188+N188)/O188*(O188-1)+P188))</f>
        <v>0</v>
      </c>
      <c r="S188" s="247">
        <f t="shared" si="15"/>
        <v>0</v>
      </c>
      <c r="T188" s="354">
        <f t="shared" si="16"/>
        <v>0</v>
      </c>
    </row>
    <row r="189" spans="1:20" x14ac:dyDescent="0.25">
      <c r="A189" s="215" t="b">
        <f t="shared" si="17"/>
        <v>0</v>
      </c>
      <c r="B189" s="64"/>
      <c r="C189" s="75"/>
      <c r="D189" s="75"/>
      <c r="E189" s="75"/>
      <c r="F189" s="344" t="str">
        <f>IFERROR(IF(VLOOKUP(B189,A_Stammdaten!$I$6:$K$105,3,FALSE)="ja","übernommen","neu"),"")</f>
        <v/>
      </c>
      <c r="G189" s="351"/>
      <c r="H189" s="351"/>
      <c r="I189" s="351"/>
      <c r="J189" s="247">
        <f>IF(OR(C189&gt;A_Stammdaten!$B$13,K189=0,NOT(ISNUMBER(C189))),0,SUM(G189:$H189)-$I189)</f>
        <v>0</v>
      </c>
      <c r="K189" s="353"/>
      <c r="L189" s="247">
        <f t="shared" si="18"/>
        <v>0</v>
      </c>
      <c r="M189" s="247">
        <f t="shared" si="19"/>
        <v>0</v>
      </c>
      <c r="N189" s="352"/>
      <c r="O189" s="352"/>
      <c r="P189" s="352"/>
      <c r="Q189" s="355"/>
      <c r="R189" s="247">
        <f>IF(OR(NOT(ISNUMBER(C189)),AND(C189&lt;A_Stammdaten!$B$12,O189&lt;=0)),0,IF(C189=A_Stammdaten!$B$12,P189,(M189+N189)/O189*(O189-1)+P189))</f>
        <v>0</v>
      </c>
      <c r="S189" s="247">
        <f t="shared" si="15"/>
        <v>0</v>
      </c>
      <c r="T189" s="354">
        <f t="shared" si="16"/>
        <v>0</v>
      </c>
    </row>
    <row r="190" spans="1:20" x14ac:dyDescent="0.25">
      <c r="A190" s="215" t="b">
        <f t="shared" si="17"/>
        <v>0</v>
      </c>
      <c r="B190" s="64"/>
      <c r="C190" s="75"/>
      <c r="D190" s="75"/>
      <c r="E190" s="75"/>
      <c r="F190" s="344" t="str">
        <f>IFERROR(IF(VLOOKUP(B190,A_Stammdaten!$I$6:$K$105,3,FALSE)="ja","übernommen","neu"),"")</f>
        <v/>
      </c>
      <c r="G190" s="351"/>
      <c r="H190" s="351"/>
      <c r="I190" s="351"/>
      <c r="J190" s="247">
        <f>IF(OR(C190&gt;A_Stammdaten!$B$13,K190=0,NOT(ISNUMBER(C190))),0,SUM(G190:$H190)-$I190)</f>
        <v>0</v>
      </c>
      <c r="K190" s="353"/>
      <c r="L190" s="247">
        <f t="shared" si="18"/>
        <v>0</v>
      </c>
      <c r="M190" s="247">
        <f t="shared" si="19"/>
        <v>0</v>
      </c>
      <c r="N190" s="352"/>
      <c r="O190" s="352"/>
      <c r="P190" s="352"/>
      <c r="Q190" s="355"/>
      <c r="R190" s="247">
        <f>IF(OR(NOT(ISNUMBER(C190)),AND(C190&lt;A_Stammdaten!$B$12,O190&lt;=0)),0,IF(C190=A_Stammdaten!$B$12,P190,(M190+N190)/O190*(O190-1)+P190))</f>
        <v>0</v>
      </c>
      <c r="S190" s="247">
        <f t="shared" si="15"/>
        <v>0</v>
      </c>
      <c r="T190" s="354">
        <f t="shared" si="16"/>
        <v>0</v>
      </c>
    </row>
    <row r="191" spans="1:20" x14ac:dyDescent="0.25">
      <c r="A191" s="215" t="b">
        <f t="shared" si="17"/>
        <v>0</v>
      </c>
      <c r="B191" s="64"/>
      <c r="C191" s="75"/>
      <c r="D191" s="75"/>
      <c r="E191" s="75"/>
      <c r="F191" s="344" t="str">
        <f>IFERROR(IF(VLOOKUP(B191,A_Stammdaten!$I$6:$K$105,3,FALSE)="ja","übernommen","neu"),"")</f>
        <v/>
      </c>
      <c r="G191" s="351"/>
      <c r="H191" s="351"/>
      <c r="I191" s="351"/>
      <c r="J191" s="247">
        <f>IF(OR(C191&gt;A_Stammdaten!$B$13,K191=0,NOT(ISNUMBER(C191))),0,SUM(G191:$H191)-$I191)</f>
        <v>0</v>
      </c>
      <c r="K191" s="353"/>
      <c r="L191" s="247">
        <f t="shared" si="18"/>
        <v>0</v>
      </c>
      <c r="M191" s="247">
        <f t="shared" si="19"/>
        <v>0</v>
      </c>
      <c r="N191" s="352"/>
      <c r="O191" s="352"/>
      <c r="P191" s="352"/>
      <c r="Q191" s="355"/>
      <c r="R191" s="247">
        <f>IF(OR(NOT(ISNUMBER(C191)),AND(C191&lt;A_Stammdaten!$B$12,O191&lt;=0)),0,IF(C191=A_Stammdaten!$B$12,P191,(M191+N191)/O191*(O191-1)+P191))</f>
        <v>0</v>
      </c>
      <c r="S191" s="247">
        <f t="shared" si="15"/>
        <v>0</v>
      </c>
      <c r="T191" s="354">
        <f t="shared" si="16"/>
        <v>0</v>
      </c>
    </row>
    <row r="192" spans="1:20" x14ac:dyDescent="0.25">
      <c r="A192" s="215" t="b">
        <f t="shared" si="17"/>
        <v>0</v>
      </c>
      <c r="B192" s="64"/>
      <c r="C192" s="75"/>
      <c r="D192" s="75"/>
      <c r="E192" s="75"/>
      <c r="F192" s="344" t="str">
        <f>IFERROR(IF(VLOOKUP(B192,A_Stammdaten!$I$6:$K$105,3,FALSE)="ja","übernommen","neu"),"")</f>
        <v/>
      </c>
      <c r="G192" s="351"/>
      <c r="H192" s="351"/>
      <c r="I192" s="351"/>
      <c r="J192" s="247">
        <f>IF(OR(C192&gt;A_Stammdaten!$B$13,K192=0,NOT(ISNUMBER(C192))),0,SUM(G192:$H192)-$I192)</f>
        <v>0</v>
      </c>
      <c r="K192" s="353"/>
      <c r="L192" s="247">
        <f t="shared" si="18"/>
        <v>0</v>
      </c>
      <c r="M192" s="247">
        <f t="shared" si="19"/>
        <v>0</v>
      </c>
      <c r="N192" s="352"/>
      <c r="O192" s="352"/>
      <c r="P192" s="352"/>
      <c r="Q192" s="355"/>
      <c r="R192" s="247">
        <f>IF(OR(NOT(ISNUMBER(C192)),AND(C192&lt;A_Stammdaten!$B$12,O192&lt;=0)),0,IF(C192=A_Stammdaten!$B$12,P192,(M192+N192)/O192*(O192-1)+P192))</f>
        <v>0</v>
      </c>
      <c r="S192" s="247">
        <f t="shared" si="15"/>
        <v>0</v>
      </c>
      <c r="T192" s="354">
        <f t="shared" si="16"/>
        <v>0</v>
      </c>
    </row>
    <row r="193" spans="1:20" x14ac:dyDescent="0.25">
      <c r="A193" s="215" t="b">
        <f t="shared" si="17"/>
        <v>0</v>
      </c>
      <c r="B193" s="64"/>
      <c r="C193" s="75"/>
      <c r="D193" s="75"/>
      <c r="E193" s="75"/>
      <c r="F193" s="344" t="str">
        <f>IFERROR(IF(VLOOKUP(B193,A_Stammdaten!$I$6:$K$105,3,FALSE)="ja","übernommen","neu"),"")</f>
        <v/>
      </c>
      <c r="G193" s="351"/>
      <c r="H193" s="351"/>
      <c r="I193" s="351"/>
      <c r="J193" s="247">
        <f>IF(OR(C193&gt;A_Stammdaten!$B$13,K193=0,NOT(ISNUMBER(C193))),0,SUM(G193:$H193)-$I193)</f>
        <v>0</v>
      </c>
      <c r="K193" s="353"/>
      <c r="L193" s="247">
        <f t="shared" si="18"/>
        <v>0</v>
      </c>
      <c r="M193" s="247">
        <f t="shared" si="19"/>
        <v>0</v>
      </c>
      <c r="N193" s="352"/>
      <c r="O193" s="352"/>
      <c r="P193" s="352"/>
      <c r="Q193" s="355"/>
      <c r="R193" s="247">
        <f>IF(OR(NOT(ISNUMBER(C193)),AND(C193&lt;A_Stammdaten!$B$12,O193&lt;=0)),0,IF(C193=A_Stammdaten!$B$12,P193,(M193+N193)/O193*(O193-1)+P193))</f>
        <v>0</v>
      </c>
      <c r="S193" s="247">
        <f t="shared" si="15"/>
        <v>0</v>
      </c>
      <c r="T193" s="354">
        <f t="shared" si="16"/>
        <v>0</v>
      </c>
    </row>
    <row r="194" spans="1:20" x14ac:dyDescent="0.25">
      <c r="A194" s="215" t="b">
        <f t="shared" si="17"/>
        <v>0</v>
      </c>
      <c r="B194" s="64"/>
      <c r="C194" s="75"/>
      <c r="D194" s="75"/>
      <c r="E194" s="75"/>
      <c r="F194" s="344" t="str">
        <f>IFERROR(IF(VLOOKUP(B194,A_Stammdaten!$I$6:$K$105,3,FALSE)="ja","übernommen","neu"),"")</f>
        <v/>
      </c>
      <c r="G194" s="351"/>
      <c r="H194" s="351"/>
      <c r="I194" s="351"/>
      <c r="J194" s="247">
        <f>IF(OR(C194&gt;A_Stammdaten!$B$13,K194=0,NOT(ISNUMBER(C194))),0,SUM(G194:$H194)-$I194)</f>
        <v>0</v>
      </c>
      <c r="K194" s="353"/>
      <c r="L194" s="247">
        <f t="shared" si="18"/>
        <v>0</v>
      </c>
      <c r="M194" s="247">
        <f t="shared" si="19"/>
        <v>0</v>
      </c>
      <c r="N194" s="352"/>
      <c r="O194" s="352"/>
      <c r="P194" s="352"/>
      <c r="Q194" s="355"/>
      <c r="R194" s="247">
        <f>IF(OR(NOT(ISNUMBER(C194)),AND(C194&lt;A_Stammdaten!$B$12,O194&lt;=0)),0,IF(C194=A_Stammdaten!$B$12,P194,(M194+N194)/O194*(O194-1)+P194))</f>
        <v>0</v>
      </c>
      <c r="S194" s="247">
        <f t="shared" si="15"/>
        <v>0</v>
      </c>
      <c r="T194" s="354">
        <f t="shared" si="16"/>
        <v>0</v>
      </c>
    </row>
    <row r="195" spans="1:20" x14ac:dyDescent="0.25">
      <c r="A195" s="215" t="b">
        <f t="shared" si="17"/>
        <v>0</v>
      </c>
      <c r="B195" s="64"/>
      <c r="C195" s="75"/>
      <c r="D195" s="75"/>
      <c r="E195" s="75"/>
      <c r="F195" s="344" t="str">
        <f>IFERROR(IF(VLOOKUP(B195,A_Stammdaten!$I$6:$K$105,3,FALSE)="ja","übernommen","neu"),"")</f>
        <v/>
      </c>
      <c r="G195" s="351"/>
      <c r="H195" s="351"/>
      <c r="I195" s="351"/>
      <c r="J195" s="247">
        <f>IF(OR(C195&gt;A_Stammdaten!$B$13,K195=0,NOT(ISNUMBER(C195))),0,SUM(G195:$H195)-$I195)</f>
        <v>0</v>
      </c>
      <c r="K195" s="353"/>
      <c r="L195" s="247">
        <f t="shared" si="18"/>
        <v>0</v>
      </c>
      <c r="M195" s="247">
        <f t="shared" si="19"/>
        <v>0</v>
      </c>
      <c r="N195" s="352"/>
      <c r="O195" s="352"/>
      <c r="P195" s="352"/>
      <c r="Q195" s="355"/>
      <c r="R195" s="247">
        <f>IF(OR(NOT(ISNUMBER(C195)),AND(C195&lt;A_Stammdaten!$B$12,O195&lt;=0)),0,IF(C195=A_Stammdaten!$B$12,P195,(M195+N195)/O195*(O195-1)+P195))</f>
        <v>0</v>
      </c>
      <c r="S195" s="247">
        <f t="shared" si="15"/>
        <v>0</v>
      </c>
      <c r="T195" s="354">
        <f t="shared" si="16"/>
        <v>0</v>
      </c>
    </row>
    <row r="196" spans="1:20" x14ac:dyDescent="0.25">
      <c r="A196" s="215" t="b">
        <f t="shared" si="17"/>
        <v>0</v>
      </c>
      <c r="B196" s="64"/>
      <c r="C196" s="75"/>
      <c r="D196" s="75"/>
      <c r="E196" s="75"/>
      <c r="F196" s="344" t="str">
        <f>IFERROR(IF(VLOOKUP(B196,A_Stammdaten!$I$6:$K$105,3,FALSE)="ja","übernommen","neu"),"")</f>
        <v/>
      </c>
      <c r="G196" s="351"/>
      <c r="H196" s="351"/>
      <c r="I196" s="351"/>
      <c r="J196" s="247">
        <f>IF(OR(C196&gt;A_Stammdaten!$B$13,K196=0,NOT(ISNUMBER(C196))),0,SUM(G196:$H196)-$I196)</f>
        <v>0</v>
      </c>
      <c r="K196" s="353"/>
      <c r="L196" s="247">
        <f t="shared" si="18"/>
        <v>0</v>
      </c>
      <c r="M196" s="247">
        <f t="shared" si="19"/>
        <v>0</v>
      </c>
      <c r="N196" s="352"/>
      <c r="O196" s="352"/>
      <c r="P196" s="352"/>
      <c r="Q196" s="355"/>
      <c r="R196" s="247">
        <f>IF(OR(NOT(ISNUMBER(C196)),AND(C196&lt;A_Stammdaten!$B$12,O196&lt;=0)),0,IF(C196=A_Stammdaten!$B$12,P196,(M196+N196)/O196*(O196-1)+P196))</f>
        <v>0</v>
      </c>
      <c r="S196" s="247">
        <f t="shared" si="15"/>
        <v>0</v>
      </c>
      <c r="T196" s="354">
        <f t="shared" si="16"/>
        <v>0</v>
      </c>
    </row>
    <row r="197" spans="1:20" x14ac:dyDescent="0.25">
      <c r="A197" s="215" t="b">
        <f t="shared" si="17"/>
        <v>0</v>
      </c>
      <c r="B197" s="64"/>
      <c r="C197" s="75"/>
      <c r="D197" s="75"/>
      <c r="E197" s="75"/>
      <c r="F197" s="344" t="str">
        <f>IFERROR(IF(VLOOKUP(B197,A_Stammdaten!$I$6:$K$105,3,FALSE)="ja","übernommen","neu"),"")</f>
        <v/>
      </c>
      <c r="G197" s="351"/>
      <c r="H197" s="351"/>
      <c r="I197" s="351"/>
      <c r="J197" s="247">
        <f>IF(OR(C197&gt;A_Stammdaten!$B$13,K197=0,NOT(ISNUMBER(C197))),0,SUM(G197:$H197)-$I197)</f>
        <v>0</v>
      </c>
      <c r="K197" s="353"/>
      <c r="L197" s="247">
        <f t="shared" si="18"/>
        <v>0</v>
      </c>
      <c r="M197" s="247">
        <f t="shared" si="19"/>
        <v>0</v>
      </c>
      <c r="N197" s="352"/>
      <c r="O197" s="352"/>
      <c r="P197" s="352"/>
      <c r="Q197" s="355"/>
      <c r="R197" s="247">
        <f>IF(OR(NOT(ISNUMBER(C197)),AND(C197&lt;A_Stammdaten!$B$12,O197&lt;=0)),0,IF(C197=A_Stammdaten!$B$12,P197,(M197+N197)/O197*(O197-1)+P197))</f>
        <v>0</v>
      </c>
      <c r="S197" s="247">
        <f t="shared" si="15"/>
        <v>0</v>
      </c>
      <c r="T197" s="354">
        <f t="shared" si="16"/>
        <v>0</v>
      </c>
    </row>
    <row r="198" spans="1:20" x14ac:dyDescent="0.25">
      <c r="A198" s="215" t="b">
        <f t="shared" si="17"/>
        <v>0</v>
      </c>
      <c r="B198" s="64"/>
      <c r="C198" s="75"/>
      <c r="D198" s="75"/>
      <c r="E198" s="75"/>
      <c r="F198" s="344" t="str">
        <f>IFERROR(IF(VLOOKUP(B198,A_Stammdaten!$I$6:$K$105,3,FALSE)="ja","übernommen","neu"),"")</f>
        <v/>
      </c>
      <c r="G198" s="351"/>
      <c r="H198" s="351"/>
      <c r="I198" s="351"/>
      <c r="J198" s="247">
        <f>IF(OR(C198&gt;A_Stammdaten!$B$13,K198=0,NOT(ISNUMBER(C198))),0,SUM(G198:$H198)-$I198)</f>
        <v>0</v>
      </c>
      <c r="K198" s="353"/>
      <c r="L198" s="247">
        <f t="shared" si="18"/>
        <v>0</v>
      </c>
      <c r="M198" s="247">
        <f t="shared" si="19"/>
        <v>0</v>
      </c>
      <c r="N198" s="352"/>
      <c r="O198" s="352"/>
      <c r="P198" s="352"/>
      <c r="Q198" s="355"/>
      <c r="R198" s="247">
        <f>IF(OR(NOT(ISNUMBER(C198)),AND(C198&lt;A_Stammdaten!$B$12,O198&lt;=0)),0,IF(C198=A_Stammdaten!$B$12,P198,(M198+N198)/O198*(O198-1)+P198))</f>
        <v>0</v>
      </c>
      <c r="S198" s="247">
        <f t="shared" ref="S198:S261" si="20">R198-T198</f>
        <v>0</v>
      </c>
      <c r="T198" s="354">
        <f t="shared" ref="T198:T261" si="21">IF(Q198=0,0,IF(Q198="keine",R198,R198/Q198*(Q198-1)))</f>
        <v>0</v>
      </c>
    </row>
    <row r="199" spans="1:20" x14ac:dyDescent="0.25">
      <c r="A199" s="215" t="b">
        <f t="shared" si="17"/>
        <v>0</v>
      </c>
      <c r="B199" s="64"/>
      <c r="C199" s="75"/>
      <c r="D199" s="75"/>
      <c r="E199" s="75"/>
      <c r="F199" s="344" t="str">
        <f>IFERROR(IF(VLOOKUP(B199,A_Stammdaten!$I$6:$K$105,3,FALSE)="ja","übernommen","neu"),"")</f>
        <v/>
      </c>
      <c r="G199" s="351"/>
      <c r="H199" s="351"/>
      <c r="I199" s="351"/>
      <c r="J199" s="247">
        <f>IF(OR(C199&gt;A_Stammdaten!$B$13,K199=0,NOT(ISNUMBER(C199))),0,SUM(G199:$H199)-$I199)</f>
        <v>0</v>
      </c>
      <c r="K199" s="353"/>
      <c r="L199" s="247">
        <f t="shared" si="18"/>
        <v>0</v>
      </c>
      <c r="M199" s="247">
        <f t="shared" si="19"/>
        <v>0</v>
      </c>
      <c r="N199" s="352"/>
      <c r="O199" s="352"/>
      <c r="P199" s="352"/>
      <c r="Q199" s="355"/>
      <c r="R199" s="247">
        <f>IF(OR(NOT(ISNUMBER(C199)),AND(C199&lt;A_Stammdaten!$B$12,O199&lt;=0)),0,IF(C199=A_Stammdaten!$B$12,P199,(M199+N199)/O199*(O199-1)+P199))</f>
        <v>0</v>
      </c>
      <c r="S199" s="247">
        <f t="shared" si="20"/>
        <v>0</v>
      </c>
      <c r="T199" s="354">
        <f t="shared" si="21"/>
        <v>0</v>
      </c>
    </row>
    <row r="200" spans="1:20" x14ac:dyDescent="0.25">
      <c r="A200" s="215" t="b">
        <f t="shared" si="17"/>
        <v>0</v>
      </c>
      <c r="B200" s="64"/>
      <c r="C200" s="75"/>
      <c r="D200" s="75"/>
      <c r="E200" s="75"/>
      <c r="F200" s="344" t="str">
        <f>IFERROR(IF(VLOOKUP(B200,A_Stammdaten!$I$6:$K$105,3,FALSE)="ja","übernommen","neu"),"")</f>
        <v/>
      </c>
      <c r="G200" s="351"/>
      <c r="H200" s="351"/>
      <c r="I200" s="351"/>
      <c r="J200" s="247">
        <f>IF(OR(C200&gt;A_Stammdaten!$B$13,K200=0,NOT(ISNUMBER(C200))),0,SUM(G200:$H200)-$I200)</f>
        <v>0</v>
      </c>
      <c r="K200" s="353"/>
      <c r="L200" s="247">
        <f t="shared" si="18"/>
        <v>0</v>
      </c>
      <c r="M200" s="247">
        <f t="shared" si="19"/>
        <v>0</v>
      </c>
      <c r="N200" s="352"/>
      <c r="O200" s="352"/>
      <c r="P200" s="352"/>
      <c r="Q200" s="355"/>
      <c r="R200" s="247">
        <f>IF(OR(NOT(ISNUMBER(C200)),AND(C200&lt;A_Stammdaten!$B$12,O200&lt;=0)),0,IF(C200=A_Stammdaten!$B$12,P200,(M200+N200)/O200*(O200-1)+P200))</f>
        <v>0</v>
      </c>
      <c r="S200" s="247">
        <f t="shared" si="20"/>
        <v>0</v>
      </c>
      <c r="T200" s="354">
        <f t="shared" si="21"/>
        <v>0</v>
      </c>
    </row>
    <row r="201" spans="1:20" x14ac:dyDescent="0.25">
      <c r="A201" s="215" t="b">
        <f t="shared" si="17"/>
        <v>0</v>
      </c>
      <c r="B201" s="64"/>
      <c r="C201" s="75"/>
      <c r="D201" s="75"/>
      <c r="E201" s="75"/>
      <c r="F201" s="344" t="str">
        <f>IFERROR(IF(VLOOKUP(B201,A_Stammdaten!$I$6:$K$105,3,FALSE)="ja","übernommen","neu"),"")</f>
        <v/>
      </c>
      <c r="G201" s="351"/>
      <c r="H201" s="351"/>
      <c r="I201" s="351"/>
      <c r="J201" s="247">
        <f>IF(OR(C201&gt;A_Stammdaten!$B$13,K201=0,NOT(ISNUMBER(C201))),0,SUM(G201:$H201)-$I201)</f>
        <v>0</v>
      </c>
      <c r="K201" s="353"/>
      <c r="L201" s="247">
        <f t="shared" si="18"/>
        <v>0</v>
      </c>
      <c r="M201" s="247">
        <f t="shared" si="19"/>
        <v>0</v>
      </c>
      <c r="N201" s="352"/>
      <c r="O201" s="352"/>
      <c r="P201" s="352"/>
      <c r="Q201" s="355"/>
      <c r="R201" s="247">
        <f>IF(OR(NOT(ISNUMBER(C201)),AND(C201&lt;A_Stammdaten!$B$12,O201&lt;=0)),0,IF(C201=A_Stammdaten!$B$12,P201,(M201+N201)/O201*(O201-1)+P201))</f>
        <v>0</v>
      </c>
      <c r="S201" s="247">
        <f t="shared" si="20"/>
        <v>0</v>
      </c>
      <c r="T201" s="354">
        <f t="shared" si="21"/>
        <v>0</v>
      </c>
    </row>
    <row r="202" spans="1:20" x14ac:dyDescent="0.25">
      <c r="A202" s="215" t="b">
        <f t="shared" ref="A202:A265" si="22">IF(AND(B202&lt;&gt;0,C202&lt;&gt;0),IF(D202&lt;&gt;0,CONCATENATE(B202,"-",C202,"-",D202),CONCATENATE(B202,"-",C202)))</f>
        <v>0</v>
      </c>
      <c r="B202" s="64"/>
      <c r="C202" s="75"/>
      <c r="D202" s="75"/>
      <c r="E202" s="75"/>
      <c r="F202" s="344" t="str">
        <f>IFERROR(IF(VLOOKUP(B202,A_Stammdaten!$I$6:$K$105,3,FALSE)="ja","übernommen","neu"),"")</f>
        <v/>
      </c>
      <c r="G202" s="351"/>
      <c r="H202" s="351"/>
      <c r="I202" s="351"/>
      <c r="J202" s="247">
        <f>IF(OR(C202&gt;A_Stammdaten!$B$13,K202=0,NOT(ISNUMBER(C202))),0,SUM(G202:$H202)-$I202)</f>
        <v>0</v>
      </c>
      <c r="K202" s="353"/>
      <c r="L202" s="247">
        <f t="shared" ref="L202:L265" si="23">J202-M202</f>
        <v>0</v>
      </c>
      <c r="M202" s="247">
        <f t="shared" ref="M202:M265" si="24">IF(K202=0,0,IF(K202="keine",J202,J202/K202*(K202-1)))</f>
        <v>0</v>
      </c>
      <c r="N202" s="352"/>
      <c r="O202" s="352"/>
      <c r="P202" s="352"/>
      <c r="Q202" s="355"/>
      <c r="R202" s="247">
        <f>IF(OR(NOT(ISNUMBER(C202)),AND(C202&lt;A_Stammdaten!$B$12,O202&lt;=0)),0,IF(C202=A_Stammdaten!$B$12,P202,(M202+N202)/O202*(O202-1)+P202))</f>
        <v>0</v>
      </c>
      <c r="S202" s="247">
        <f t="shared" si="20"/>
        <v>0</v>
      </c>
      <c r="T202" s="354">
        <f t="shared" si="21"/>
        <v>0</v>
      </c>
    </row>
    <row r="203" spans="1:20" x14ac:dyDescent="0.25">
      <c r="A203" s="215" t="b">
        <f t="shared" si="22"/>
        <v>0</v>
      </c>
      <c r="B203" s="64"/>
      <c r="C203" s="75"/>
      <c r="D203" s="75"/>
      <c r="E203" s="75"/>
      <c r="F203" s="344" t="str">
        <f>IFERROR(IF(VLOOKUP(B203,A_Stammdaten!$I$6:$K$105,3,FALSE)="ja","übernommen","neu"),"")</f>
        <v/>
      </c>
      <c r="G203" s="351"/>
      <c r="H203" s="351"/>
      <c r="I203" s="351"/>
      <c r="J203" s="247">
        <f>IF(OR(C203&gt;A_Stammdaten!$B$13,K203=0,NOT(ISNUMBER(C203))),0,SUM(G203:$H203)-$I203)</f>
        <v>0</v>
      </c>
      <c r="K203" s="353"/>
      <c r="L203" s="247">
        <f t="shared" si="23"/>
        <v>0</v>
      </c>
      <c r="M203" s="247">
        <f t="shared" si="24"/>
        <v>0</v>
      </c>
      <c r="N203" s="352"/>
      <c r="O203" s="352"/>
      <c r="P203" s="352"/>
      <c r="Q203" s="355"/>
      <c r="R203" s="247">
        <f>IF(OR(NOT(ISNUMBER(C203)),AND(C203&lt;A_Stammdaten!$B$12,O203&lt;=0)),0,IF(C203=A_Stammdaten!$B$12,P203,(M203+N203)/O203*(O203-1)+P203))</f>
        <v>0</v>
      </c>
      <c r="S203" s="247">
        <f t="shared" si="20"/>
        <v>0</v>
      </c>
      <c r="T203" s="354">
        <f t="shared" si="21"/>
        <v>0</v>
      </c>
    </row>
    <row r="204" spans="1:20" x14ac:dyDescent="0.25">
      <c r="A204" s="215" t="b">
        <f t="shared" si="22"/>
        <v>0</v>
      </c>
      <c r="B204" s="64"/>
      <c r="C204" s="75"/>
      <c r="D204" s="75"/>
      <c r="E204" s="75"/>
      <c r="F204" s="344" t="str">
        <f>IFERROR(IF(VLOOKUP(B204,A_Stammdaten!$I$6:$K$105,3,FALSE)="ja","übernommen","neu"),"")</f>
        <v/>
      </c>
      <c r="G204" s="351"/>
      <c r="H204" s="351"/>
      <c r="I204" s="351"/>
      <c r="J204" s="247">
        <f>IF(OR(C204&gt;A_Stammdaten!$B$13,K204=0,NOT(ISNUMBER(C204))),0,SUM(G204:$H204)-$I204)</f>
        <v>0</v>
      </c>
      <c r="K204" s="353"/>
      <c r="L204" s="247">
        <f t="shared" si="23"/>
        <v>0</v>
      </c>
      <c r="M204" s="247">
        <f t="shared" si="24"/>
        <v>0</v>
      </c>
      <c r="N204" s="352"/>
      <c r="O204" s="352"/>
      <c r="P204" s="352"/>
      <c r="Q204" s="355"/>
      <c r="R204" s="247">
        <f>IF(OR(NOT(ISNUMBER(C204)),AND(C204&lt;A_Stammdaten!$B$12,O204&lt;=0)),0,IF(C204=A_Stammdaten!$B$12,P204,(M204+N204)/O204*(O204-1)+P204))</f>
        <v>0</v>
      </c>
      <c r="S204" s="247">
        <f t="shared" si="20"/>
        <v>0</v>
      </c>
      <c r="T204" s="354">
        <f t="shared" si="21"/>
        <v>0</v>
      </c>
    </row>
    <row r="205" spans="1:20" x14ac:dyDescent="0.25">
      <c r="A205" s="215" t="b">
        <f t="shared" si="22"/>
        <v>0</v>
      </c>
      <c r="B205" s="64"/>
      <c r="C205" s="75"/>
      <c r="D205" s="75"/>
      <c r="E205" s="75"/>
      <c r="F205" s="344" t="str">
        <f>IFERROR(IF(VLOOKUP(B205,A_Stammdaten!$I$6:$K$105,3,FALSE)="ja","übernommen","neu"),"")</f>
        <v/>
      </c>
      <c r="G205" s="351"/>
      <c r="H205" s="351"/>
      <c r="I205" s="351"/>
      <c r="J205" s="247">
        <f>IF(OR(C205&gt;A_Stammdaten!$B$13,K205=0,NOT(ISNUMBER(C205))),0,SUM(G205:$H205)-$I205)</f>
        <v>0</v>
      </c>
      <c r="K205" s="353"/>
      <c r="L205" s="247">
        <f t="shared" si="23"/>
        <v>0</v>
      </c>
      <c r="M205" s="247">
        <f t="shared" si="24"/>
        <v>0</v>
      </c>
      <c r="N205" s="352"/>
      <c r="O205" s="352"/>
      <c r="P205" s="352"/>
      <c r="Q205" s="355"/>
      <c r="R205" s="247">
        <f>IF(OR(NOT(ISNUMBER(C205)),AND(C205&lt;A_Stammdaten!$B$12,O205&lt;=0)),0,IF(C205=A_Stammdaten!$B$12,P205,(M205+N205)/O205*(O205-1)+P205))</f>
        <v>0</v>
      </c>
      <c r="S205" s="247">
        <f t="shared" si="20"/>
        <v>0</v>
      </c>
      <c r="T205" s="354">
        <f t="shared" si="21"/>
        <v>0</v>
      </c>
    </row>
    <row r="206" spans="1:20" x14ac:dyDescent="0.25">
      <c r="A206" s="215" t="b">
        <f t="shared" si="22"/>
        <v>0</v>
      </c>
      <c r="B206" s="64"/>
      <c r="C206" s="75"/>
      <c r="D206" s="75"/>
      <c r="E206" s="75"/>
      <c r="F206" s="344" t="str">
        <f>IFERROR(IF(VLOOKUP(B206,A_Stammdaten!$I$6:$K$105,3,FALSE)="ja","übernommen","neu"),"")</f>
        <v/>
      </c>
      <c r="G206" s="351"/>
      <c r="H206" s="351"/>
      <c r="I206" s="351"/>
      <c r="J206" s="247">
        <f>IF(OR(C206&gt;A_Stammdaten!$B$13,K206=0,NOT(ISNUMBER(C206))),0,SUM(G206:$H206)-$I206)</f>
        <v>0</v>
      </c>
      <c r="K206" s="353"/>
      <c r="L206" s="247">
        <f t="shared" si="23"/>
        <v>0</v>
      </c>
      <c r="M206" s="247">
        <f t="shared" si="24"/>
        <v>0</v>
      </c>
      <c r="N206" s="352"/>
      <c r="O206" s="352"/>
      <c r="P206" s="352"/>
      <c r="Q206" s="355"/>
      <c r="R206" s="247">
        <f>IF(OR(NOT(ISNUMBER(C206)),AND(C206&lt;A_Stammdaten!$B$12,O206&lt;=0)),0,IF(C206=A_Stammdaten!$B$12,P206,(M206+N206)/O206*(O206-1)+P206))</f>
        <v>0</v>
      </c>
      <c r="S206" s="247">
        <f t="shared" si="20"/>
        <v>0</v>
      </c>
      <c r="T206" s="354">
        <f t="shared" si="21"/>
        <v>0</v>
      </c>
    </row>
    <row r="207" spans="1:20" x14ac:dyDescent="0.25">
      <c r="A207" s="215" t="b">
        <f t="shared" si="22"/>
        <v>0</v>
      </c>
      <c r="B207" s="64"/>
      <c r="C207" s="75"/>
      <c r="D207" s="75"/>
      <c r="E207" s="75"/>
      <c r="F207" s="344" t="str">
        <f>IFERROR(IF(VLOOKUP(B207,A_Stammdaten!$I$6:$K$105,3,FALSE)="ja","übernommen","neu"),"")</f>
        <v/>
      </c>
      <c r="G207" s="351"/>
      <c r="H207" s="351"/>
      <c r="I207" s="351"/>
      <c r="J207" s="247">
        <f>IF(OR(C207&gt;A_Stammdaten!$B$13,K207=0,NOT(ISNUMBER(C207))),0,SUM(G207:$H207)-$I207)</f>
        <v>0</v>
      </c>
      <c r="K207" s="353"/>
      <c r="L207" s="247">
        <f t="shared" si="23"/>
        <v>0</v>
      </c>
      <c r="M207" s="247">
        <f t="shared" si="24"/>
        <v>0</v>
      </c>
      <c r="N207" s="352"/>
      <c r="O207" s="352"/>
      <c r="P207" s="352"/>
      <c r="Q207" s="355"/>
      <c r="R207" s="247">
        <f>IF(OR(NOT(ISNUMBER(C207)),AND(C207&lt;A_Stammdaten!$B$12,O207&lt;=0)),0,IF(C207=A_Stammdaten!$B$12,P207,(M207+N207)/O207*(O207-1)+P207))</f>
        <v>0</v>
      </c>
      <c r="S207" s="247">
        <f t="shared" si="20"/>
        <v>0</v>
      </c>
      <c r="T207" s="354">
        <f t="shared" si="21"/>
        <v>0</v>
      </c>
    </row>
    <row r="208" spans="1:20" x14ac:dyDescent="0.25">
      <c r="A208" s="215" t="b">
        <f t="shared" si="22"/>
        <v>0</v>
      </c>
      <c r="B208" s="64"/>
      <c r="C208" s="75"/>
      <c r="D208" s="75"/>
      <c r="E208" s="75"/>
      <c r="F208" s="344" t="str">
        <f>IFERROR(IF(VLOOKUP(B208,A_Stammdaten!$I$6:$K$105,3,FALSE)="ja","übernommen","neu"),"")</f>
        <v/>
      </c>
      <c r="G208" s="351"/>
      <c r="H208" s="351"/>
      <c r="I208" s="351"/>
      <c r="J208" s="247">
        <f>IF(OR(C208&gt;A_Stammdaten!$B$13,K208=0,NOT(ISNUMBER(C208))),0,SUM(G208:$H208)-$I208)</f>
        <v>0</v>
      </c>
      <c r="K208" s="353"/>
      <c r="L208" s="247">
        <f t="shared" si="23"/>
        <v>0</v>
      </c>
      <c r="M208" s="247">
        <f t="shared" si="24"/>
        <v>0</v>
      </c>
      <c r="N208" s="352"/>
      <c r="O208" s="352"/>
      <c r="P208" s="352"/>
      <c r="Q208" s="355"/>
      <c r="R208" s="247">
        <f>IF(OR(NOT(ISNUMBER(C208)),AND(C208&lt;A_Stammdaten!$B$12,O208&lt;=0)),0,IF(C208=A_Stammdaten!$B$12,P208,(M208+N208)/O208*(O208-1)+P208))</f>
        <v>0</v>
      </c>
      <c r="S208" s="247">
        <f t="shared" si="20"/>
        <v>0</v>
      </c>
      <c r="T208" s="354">
        <f t="shared" si="21"/>
        <v>0</v>
      </c>
    </row>
    <row r="209" spans="1:20" x14ac:dyDescent="0.25">
      <c r="A209" s="215" t="b">
        <f t="shared" si="22"/>
        <v>0</v>
      </c>
      <c r="B209" s="64"/>
      <c r="C209" s="75"/>
      <c r="D209" s="75"/>
      <c r="E209" s="75"/>
      <c r="F209" s="344" t="str">
        <f>IFERROR(IF(VLOOKUP(B209,A_Stammdaten!$I$6:$K$105,3,FALSE)="ja","übernommen","neu"),"")</f>
        <v/>
      </c>
      <c r="G209" s="351"/>
      <c r="H209" s="351"/>
      <c r="I209" s="351"/>
      <c r="J209" s="247">
        <f>IF(OR(C209&gt;A_Stammdaten!$B$13,K209=0,NOT(ISNUMBER(C209))),0,SUM(G209:$H209)-$I209)</f>
        <v>0</v>
      </c>
      <c r="K209" s="353"/>
      <c r="L209" s="247">
        <f t="shared" si="23"/>
        <v>0</v>
      </c>
      <c r="M209" s="247">
        <f t="shared" si="24"/>
        <v>0</v>
      </c>
      <c r="N209" s="352"/>
      <c r="O209" s="352"/>
      <c r="P209" s="352"/>
      <c r="Q209" s="355"/>
      <c r="R209" s="247">
        <f>IF(OR(NOT(ISNUMBER(C209)),AND(C209&lt;A_Stammdaten!$B$12,O209&lt;=0)),0,IF(C209=A_Stammdaten!$B$12,P209,(M209+N209)/O209*(O209-1)+P209))</f>
        <v>0</v>
      </c>
      <c r="S209" s="247">
        <f t="shared" si="20"/>
        <v>0</v>
      </c>
      <c r="T209" s="354">
        <f t="shared" si="21"/>
        <v>0</v>
      </c>
    </row>
    <row r="210" spans="1:20" x14ac:dyDescent="0.25">
      <c r="A210" s="215" t="b">
        <f t="shared" si="22"/>
        <v>0</v>
      </c>
      <c r="B210" s="64"/>
      <c r="C210" s="75"/>
      <c r="D210" s="75"/>
      <c r="E210" s="75"/>
      <c r="F210" s="344" t="str">
        <f>IFERROR(IF(VLOOKUP(B210,A_Stammdaten!$I$6:$K$105,3,FALSE)="ja","übernommen","neu"),"")</f>
        <v/>
      </c>
      <c r="G210" s="351"/>
      <c r="H210" s="351"/>
      <c r="I210" s="351"/>
      <c r="J210" s="247">
        <f>IF(OR(C210&gt;A_Stammdaten!$B$13,K210=0,NOT(ISNUMBER(C210))),0,SUM(G210:$H210)-$I210)</f>
        <v>0</v>
      </c>
      <c r="K210" s="353"/>
      <c r="L210" s="247">
        <f t="shared" si="23"/>
        <v>0</v>
      </c>
      <c r="M210" s="247">
        <f t="shared" si="24"/>
        <v>0</v>
      </c>
      <c r="N210" s="352"/>
      <c r="O210" s="352"/>
      <c r="P210" s="352"/>
      <c r="Q210" s="355"/>
      <c r="R210" s="247">
        <f>IF(OR(NOT(ISNUMBER(C210)),AND(C210&lt;A_Stammdaten!$B$12,O210&lt;=0)),0,IF(C210=A_Stammdaten!$B$12,P210,(M210+N210)/O210*(O210-1)+P210))</f>
        <v>0</v>
      </c>
      <c r="S210" s="247">
        <f t="shared" si="20"/>
        <v>0</v>
      </c>
      <c r="T210" s="354">
        <f t="shared" si="21"/>
        <v>0</v>
      </c>
    </row>
    <row r="211" spans="1:20" x14ac:dyDescent="0.25">
      <c r="A211" s="215" t="b">
        <f t="shared" si="22"/>
        <v>0</v>
      </c>
      <c r="B211" s="64"/>
      <c r="C211" s="75"/>
      <c r="D211" s="75"/>
      <c r="E211" s="75"/>
      <c r="F211" s="344" t="str">
        <f>IFERROR(IF(VLOOKUP(B211,A_Stammdaten!$I$6:$K$105,3,FALSE)="ja","übernommen","neu"),"")</f>
        <v/>
      </c>
      <c r="G211" s="351"/>
      <c r="H211" s="351"/>
      <c r="I211" s="351"/>
      <c r="J211" s="247">
        <f>IF(OR(C211&gt;A_Stammdaten!$B$13,K211=0,NOT(ISNUMBER(C211))),0,SUM(G211:$H211)-$I211)</f>
        <v>0</v>
      </c>
      <c r="K211" s="353"/>
      <c r="L211" s="247">
        <f t="shared" si="23"/>
        <v>0</v>
      </c>
      <c r="M211" s="247">
        <f t="shared" si="24"/>
        <v>0</v>
      </c>
      <c r="N211" s="352"/>
      <c r="O211" s="352"/>
      <c r="P211" s="352"/>
      <c r="Q211" s="355"/>
      <c r="R211" s="247">
        <f>IF(OR(NOT(ISNUMBER(C211)),AND(C211&lt;A_Stammdaten!$B$12,O211&lt;=0)),0,IF(C211=A_Stammdaten!$B$12,P211,(M211+N211)/O211*(O211-1)+P211))</f>
        <v>0</v>
      </c>
      <c r="S211" s="247">
        <f t="shared" si="20"/>
        <v>0</v>
      </c>
      <c r="T211" s="354">
        <f t="shared" si="21"/>
        <v>0</v>
      </c>
    </row>
    <row r="212" spans="1:20" x14ac:dyDescent="0.25">
      <c r="A212" s="215" t="b">
        <f t="shared" si="22"/>
        <v>0</v>
      </c>
      <c r="B212" s="64"/>
      <c r="C212" s="75"/>
      <c r="D212" s="75"/>
      <c r="E212" s="75"/>
      <c r="F212" s="344" t="str">
        <f>IFERROR(IF(VLOOKUP(B212,A_Stammdaten!$I$6:$K$105,3,FALSE)="ja","übernommen","neu"),"")</f>
        <v/>
      </c>
      <c r="G212" s="351"/>
      <c r="H212" s="351"/>
      <c r="I212" s="351"/>
      <c r="J212" s="247">
        <f>IF(OR(C212&gt;A_Stammdaten!$B$13,K212=0,NOT(ISNUMBER(C212))),0,SUM(G212:$H212)-$I212)</f>
        <v>0</v>
      </c>
      <c r="K212" s="353"/>
      <c r="L212" s="247">
        <f t="shared" si="23"/>
        <v>0</v>
      </c>
      <c r="M212" s="247">
        <f t="shared" si="24"/>
        <v>0</v>
      </c>
      <c r="N212" s="352"/>
      <c r="O212" s="352"/>
      <c r="P212" s="352"/>
      <c r="Q212" s="355"/>
      <c r="R212" s="247">
        <f>IF(OR(NOT(ISNUMBER(C212)),AND(C212&lt;A_Stammdaten!$B$12,O212&lt;=0)),0,IF(C212=A_Stammdaten!$B$12,P212,(M212+N212)/O212*(O212-1)+P212))</f>
        <v>0</v>
      </c>
      <c r="S212" s="247">
        <f t="shared" si="20"/>
        <v>0</v>
      </c>
      <c r="T212" s="354">
        <f t="shared" si="21"/>
        <v>0</v>
      </c>
    </row>
    <row r="213" spans="1:20" x14ac:dyDescent="0.25">
      <c r="A213" s="215" t="b">
        <f t="shared" si="22"/>
        <v>0</v>
      </c>
      <c r="B213" s="64"/>
      <c r="C213" s="75"/>
      <c r="D213" s="75"/>
      <c r="E213" s="75"/>
      <c r="F213" s="344" t="str">
        <f>IFERROR(IF(VLOOKUP(B213,A_Stammdaten!$I$6:$K$105,3,FALSE)="ja","übernommen","neu"),"")</f>
        <v/>
      </c>
      <c r="G213" s="351"/>
      <c r="H213" s="351"/>
      <c r="I213" s="351"/>
      <c r="J213" s="247">
        <f>IF(OR(C213&gt;A_Stammdaten!$B$13,K213=0,NOT(ISNUMBER(C213))),0,SUM(G213:$H213)-$I213)</f>
        <v>0</v>
      </c>
      <c r="K213" s="353"/>
      <c r="L213" s="247">
        <f t="shared" si="23"/>
        <v>0</v>
      </c>
      <c r="M213" s="247">
        <f t="shared" si="24"/>
        <v>0</v>
      </c>
      <c r="N213" s="352"/>
      <c r="O213" s="352"/>
      <c r="P213" s="352"/>
      <c r="Q213" s="355"/>
      <c r="R213" s="247">
        <f>IF(OR(NOT(ISNUMBER(C213)),AND(C213&lt;A_Stammdaten!$B$12,O213&lt;=0)),0,IF(C213=A_Stammdaten!$B$12,P213,(M213+N213)/O213*(O213-1)+P213))</f>
        <v>0</v>
      </c>
      <c r="S213" s="247">
        <f t="shared" si="20"/>
        <v>0</v>
      </c>
      <c r="T213" s="354">
        <f t="shared" si="21"/>
        <v>0</v>
      </c>
    </row>
    <row r="214" spans="1:20" x14ac:dyDescent="0.25">
      <c r="A214" s="215" t="b">
        <f t="shared" si="22"/>
        <v>0</v>
      </c>
      <c r="B214" s="64"/>
      <c r="C214" s="75"/>
      <c r="D214" s="75"/>
      <c r="E214" s="75"/>
      <c r="F214" s="344" t="str">
        <f>IFERROR(IF(VLOOKUP(B214,A_Stammdaten!$I$6:$K$105,3,FALSE)="ja","übernommen","neu"),"")</f>
        <v/>
      </c>
      <c r="G214" s="351"/>
      <c r="H214" s="351"/>
      <c r="I214" s="351"/>
      <c r="J214" s="247">
        <f>IF(OR(C214&gt;A_Stammdaten!$B$13,K214=0,NOT(ISNUMBER(C214))),0,SUM(G214:$H214)-$I214)</f>
        <v>0</v>
      </c>
      <c r="K214" s="353"/>
      <c r="L214" s="247">
        <f t="shared" si="23"/>
        <v>0</v>
      </c>
      <c r="M214" s="247">
        <f t="shared" si="24"/>
        <v>0</v>
      </c>
      <c r="N214" s="352"/>
      <c r="O214" s="352"/>
      <c r="P214" s="352"/>
      <c r="Q214" s="355"/>
      <c r="R214" s="247">
        <f>IF(OR(NOT(ISNUMBER(C214)),AND(C214&lt;A_Stammdaten!$B$12,O214&lt;=0)),0,IF(C214=A_Stammdaten!$B$12,P214,(M214+N214)/O214*(O214-1)+P214))</f>
        <v>0</v>
      </c>
      <c r="S214" s="247">
        <f t="shared" si="20"/>
        <v>0</v>
      </c>
      <c r="T214" s="354">
        <f t="shared" si="21"/>
        <v>0</v>
      </c>
    </row>
    <row r="215" spans="1:20" x14ac:dyDescent="0.25">
      <c r="A215" s="215" t="b">
        <f t="shared" si="22"/>
        <v>0</v>
      </c>
      <c r="B215" s="64"/>
      <c r="C215" s="75"/>
      <c r="D215" s="75"/>
      <c r="E215" s="75"/>
      <c r="F215" s="344" t="str">
        <f>IFERROR(IF(VLOOKUP(B215,A_Stammdaten!$I$6:$K$105,3,FALSE)="ja","übernommen","neu"),"")</f>
        <v/>
      </c>
      <c r="G215" s="351"/>
      <c r="H215" s="351"/>
      <c r="I215" s="351"/>
      <c r="J215" s="247">
        <f>IF(OR(C215&gt;A_Stammdaten!$B$13,K215=0,NOT(ISNUMBER(C215))),0,SUM(G215:$H215)-$I215)</f>
        <v>0</v>
      </c>
      <c r="K215" s="353"/>
      <c r="L215" s="247">
        <f t="shared" si="23"/>
        <v>0</v>
      </c>
      <c r="M215" s="247">
        <f t="shared" si="24"/>
        <v>0</v>
      </c>
      <c r="N215" s="352"/>
      <c r="O215" s="352"/>
      <c r="P215" s="352"/>
      <c r="Q215" s="355"/>
      <c r="R215" s="247">
        <f>IF(OR(NOT(ISNUMBER(C215)),AND(C215&lt;A_Stammdaten!$B$12,O215&lt;=0)),0,IF(C215=A_Stammdaten!$B$12,P215,(M215+N215)/O215*(O215-1)+P215))</f>
        <v>0</v>
      </c>
      <c r="S215" s="247">
        <f t="shared" si="20"/>
        <v>0</v>
      </c>
      <c r="T215" s="354">
        <f t="shared" si="21"/>
        <v>0</v>
      </c>
    </row>
    <row r="216" spans="1:20" x14ac:dyDescent="0.25">
      <c r="A216" s="215" t="b">
        <f t="shared" si="22"/>
        <v>0</v>
      </c>
      <c r="B216" s="64"/>
      <c r="C216" s="75"/>
      <c r="D216" s="75"/>
      <c r="E216" s="75"/>
      <c r="F216" s="344" t="str">
        <f>IFERROR(IF(VLOOKUP(B216,A_Stammdaten!$I$6:$K$105,3,FALSE)="ja","übernommen","neu"),"")</f>
        <v/>
      </c>
      <c r="G216" s="351"/>
      <c r="H216" s="351"/>
      <c r="I216" s="351"/>
      <c r="J216" s="247">
        <f>IF(OR(C216&gt;A_Stammdaten!$B$13,K216=0,NOT(ISNUMBER(C216))),0,SUM(G216:$H216)-$I216)</f>
        <v>0</v>
      </c>
      <c r="K216" s="353"/>
      <c r="L216" s="247">
        <f t="shared" si="23"/>
        <v>0</v>
      </c>
      <c r="M216" s="247">
        <f t="shared" si="24"/>
        <v>0</v>
      </c>
      <c r="N216" s="352"/>
      <c r="O216" s="352"/>
      <c r="P216" s="352"/>
      <c r="Q216" s="355"/>
      <c r="R216" s="247">
        <f>IF(OR(NOT(ISNUMBER(C216)),AND(C216&lt;A_Stammdaten!$B$12,O216&lt;=0)),0,IF(C216=A_Stammdaten!$B$12,P216,(M216+N216)/O216*(O216-1)+P216))</f>
        <v>0</v>
      </c>
      <c r="S216" s="247">
        <f t="shared" si="20"/>
        <v>0</v>
      </c>
      <c r="T216" s="354">
        <f t="shared" si="21"/>
        <v>0</v>
      </c>
    </row>
    <row r="217" spans="1:20" x14ac:dyDescent="0.25">
      <c r="A217" s="215" t="b">
        <f t="shared" si="22"/>
        <v>0</v>
      </c>
      <c r="B217" s="64"/>
      <c r="C217" s="75"/>
      <c r="D217" s="75"/>
      <c r="E217" s="75"/>
      <c r="F217" s="344" t="str">
        <f>IFERROR(IF(VLOOKUP(B217,A_Stammdaten!$I$6:$K$105,3,FALSE)="ja","übernommen","neu"),"")</f>
        <v/>
      </c>
      <c r="G217" s="351"/>
      <c r="H217" s="351"/>
      <c r="I217" s="351"/>
      <c r="J217" s="247">
        <f>IF(OR(C217&gt;A_Stammdaten!$B$13,K217=0,NOT(ISNUMBER(C217))),0,SUM(G217:$H217)-$I217)</f>
        <v>0</v>
      </c>
      <c r="K217" s="353"/>
      <c r="L217" s="247">
        <f t="shared" si="23"/>
        <v>0</v>
      </c>
      <c r="M217" s="247">
        <f t="shared" si="24"/>
        <v>0</v>
      </c>
      <c r="N217" s="352"/>
      <c r="O217" s="352"/>
      <c r="P217" s="352"/>
      <c r="Q217" s="355"/>
      <c r="R217" s="247">
        <f>IF(OR(NOT(ISNUMBER(C217)),AND(C217&lt;A_Stammdaten!$B$12,O217&lt;=0)),0,IF(C217=A_Stammdaten!$B$12,P217,(M217+N217)/O217*(O217-1)+P217))</f>
        <v>0</v>
      </c>
      <c r="S217" s="247">
        <f t="shared" si="20"/>
        <v>0</v>
      </c>
      <c r="T217" s="354">
        <f t="shared" si="21"/>
        <v>0</v>
      </c>
    </row>
    <row r="218" spans="1:20" x14ac:dyDescent="0.25">
      <c r="A218" s="215" t="b">
        <f t="shared" si="22"/>
        <v>0</v>
      </c>
      <c r="B218" s="64"/>
      <c r="C218" s="75"/>
      <c r="D218" s="75"/>
      <c r="E218" s="75"/>
      <c r="F218" s="344" t="str">
        <f>IFERROR(IF(VLOOKUP(B218,A_Stammdaten!$I$6:$K$105,3,FALSE)="ja","übernommen","neu"),"")</f>
        <v/>
      </c>
      <c r="G218" s="351"/>
      <c r="H218" s="351"/>
      <c r="I218" s="351"/>
      <c r="J218" s="247">
        <f>IF(OR(C218&gt;A_Stammdaten!$B$13,K218=0,NOT(ISNUMBER(C218))),0,SUM(G218:$H218)-$I218)</f>
        <v>0</v>
      </c>
      <c r="K218" s="353"/>
      <c r="L218" s="247">
        <f t="shared" si="23"/>
        <v>0</v>
      </c>
      <c r="M218" s="247">
        <f t="shared" si="24"/>
        <v>0</v>
      </c>
      <c r="N218" s="352"/>
      <c r="O218" s="352"/>
      <c r="P218" s="352"/>
      <c r="Q218" s="355"/>
      <c r="R218" s="247">
        <f>IF(OR(NOT(ISNUMBER(C218)),AND(C218&lt;A_Stammdaten!$B$12,O218&lt;=0)),0,IF(C218=A_Stammdaten!$B$12,P218,(M218+N218)/O218*(O218-1)+P218))</f>
        <v>0</v>
      </c>
      <c r="S218" s="247">
        <f t="shared" si="20"/>
        <v>0</v>
      </c>
      <c r="T218" s="354">
        <f t="shared" si="21"/>
        <v>0</v>
      </c>
    </row>
    <row r="219" spans="1:20" x14ac:dyDescent="0.25">
      <c r="A219" s="215" t="b">
        <f t="shared" si="22"/>
        <v>0</v>
      </c>
      <c r="B219" s="64"/>
      <c r="C219" s="75"/>
      <c r="D219" s="75"/>
      <c r="E219" s="75"/>
      <c r="F219" s="344" t="str">
        <f>IFERROR(IF(VLOOKUP(B219,A_Stammdaten!$I$6:$K$105,3,FALSE)="ja","übernommen","neu"),"")</f>
        <v/>
      </c>
      <c r="G219" s="351"/>
      <c r="H219" s="351"/>
      <c r="I219" s="351"/>
      <c r="J219" s="247">
        <f>IF(OR(C219&gt;A_Stammdaten!$B$13,K219=0,NOT(ISNUMBER(C219))),0,SUM(G219:$H219)-$I219)</f>
        <v>0</v>
      </c>
      <c r="K219" s="353"/>
      <c r="L219" s="247">
        <f t="shared" si="23"/>
        <v>0</v>
      </c>
      <c r="M219" s="247">
        <f t="shared" si="24"/>
        <v>0</v>
      </c>
      <c r="N219" s="352"/>
      <c r="O219" s="352"/>
      <c r="P219" s="352"/>
      <c r="Q219" s="355"/>
      <c r="R219" s="247">
        <f>IF(OR(NOT(ISNUMBER(C219)),AND(C219&lt;A_Stammdaten!$B$12,O219&lt;=0)),0,IF(C219=A_Stammdaten!$B$12,P219,(M219+N219)/O219*(O219-1)+P219))</f>
        <v>0</v>
      </c>
      <c r="S219" s="247">
        <f t="shared" si="20"/>
        <v>0</v>
      </c>
      <c r="T219" s="354">
        <f t="shared" si="21"/>
        <v>0</v>
      </c>
    </row>
    <row r="220" spans="1:20" x14ac:dyDescent="0.25">
      <c r="A220" s="215" t="b">
        <f t="shared" si="22"/>
        <v>0</v>
      </c>
      <c r="B220" s="64"/>
      <c r="C220" s="75"/>
      <c r="D220" s="75"/>
      <c r="E220" s="75"/>
      <c r="F220" s="344" t="str">
        <f>IFERROR(IF(VLOOKUP(B220,A_Stammdaten!$I$6:$K$105,3,FALSE)="ja","übernommen","neu"),"")</f>
        <v/>
      </c>
      <c r="G220" s="351"/>
      <c r="H220" s="351"/>
      <c r="I220" s="351"/>
      <c r="J220" s="247">
        <f>IF(OR(C220&gt;A_Stammdaten!$B$13,K220=0,NOT(ISNUMBER(C220))),0,SUM(G220:$H220)-$I220)</f>
        <v>0</v>
      </c>
      <c r="K220" s="353"/>
      <c r="L220" s="247">
        <f t="shared" si="23"/>
        <v>0</v>
      </c>
      <c r="M220" s="247">
        <f t="shared" si="24"/>
        <v>0</v>
      </c>
      <c r="N220" s="352"/>
      <c r="O220" s="352"/>
      <c r="P220" s="352"/>
      <c r="Q220" s="355"/>
      <c r="R220" s="247">
        <f>IF(OR(NOT(ISNUMBER(C220)),AND(C220&lt;A_Stammdaten!$B$12,O220&lt;=0)),0,IF(C220=A_Stammdaten!$B$12,P220,(M220+N220)/O220*(O220-1)+P220))</f>
        <v>0</v>
      </c>
      <c r="S220" s="247">
        <f t="shared" si="20"/>
        <v>0</v>
      </c>
      <c r="T220" s="354">
        <f t="shared" si="21"/>
        <v>0</v>
      </c>
    </row>
    <row r="221" spans="1:20" x14ac:dyDescent="0.25">
      <c r="A221" s="215" t="b">
        <f t="shared" si="22"/>
        <v>0</v>
      </c>
      <c r="B221" s="64"/>
      <c r="C221" s="75"/>
      <c r="D221" s="75"/>
      <c r="E221" s="75"/>
      <c r="F221" s="344" t="str">
        <f>IFERROR(IF(VLOOKUP(B221,A_Stammdaten!$I$6:$K$105,3,FALSE)="ja","übernommen","neu"),"")</f>
        <v/>
      </c>
      <c r="G221" s="351"/>
      <c r="H221" s="351"/>
      <c r="I221" s="351"/>
      <c r="J221" s="247">
        <f>IF(OR(C221&gt;A_Stammdaten!$B$13,K221=0,NOT(ISNUMBER(C221))),0,SUM(G221:$H221)-$I221)</f>
        <v>0</v>
      </c>
      <c r="K221" s="353"/>
      <c r="L221" s="247">
        <f t="shared" si="23"/>
        <v>0</v>
      </c>
      <c r="M221" s="247">
        <f t="shared" si="24"/>
        <v>0</v>
      </c>
      <c r="N221" s="352"/>
      <c r="O221" s="352"/>
      <c r="P221" s="352"/>
      <c r="Q221" s="355"/>
      <c r="R221" s="247">
        <f>IF(OR(NOT(ISNUMBER(C221)),AND(C221&lt;A_Stammdaten!$B$12,O221&lt;=0)),0,IF(C221=A_Stammdaten!$B$12,P221,(M221+N221)/O221*(O221-1)+P221))</f>
        <v>0</v>
      </c>
      <c r="S221" s="247">
        <f t="shared" si="20"/>
        <v>0</v>
      </c>
      <c r="T221" s="354">
        <f t="shared" si="21"/>
        <v>0</v>
      </c>
    </row>
    <row r="222" spans="1:20" x14ac:dyDescent="0.25">
      <c r="A222" s="215" t="b">
        <f t="shared" si="22"/>
        <v>0</v>
      </c>
      <c r="B222" s="64"/>
      <c r="C222" s="75"/>
      <c r="D222" s="75"/>
      <c r="E222" s="75"/>
      <c r="F222" s="344" t="str">
        <f>IFERROR(IF(VLOOKUP(B222,A_Stammdaten!$I$6:$K$105,3,FALSE)="ja","übernommen","neu"),"")</f>
        <v/>
      </c>
      <c r="G222" s="351"/>
      <c r="H222" s="351"/>
      <c r="I222" s="351"/>
      <c r="J222" s="247">
        <f>IF(OR(C222&gt;A_Stammdaten!$B$13,K222=0,NOT(ISNUMBER(C222))),0,SUM(G222:$H222)-$I222)</f>
        <v>0</v>
      </c>
      <c r="K222" s="353"/>
      <c r="L222" s="247">
        <f t="shared" si="23"/>
        <v>0</v>
      </c>
      <c r="M222" s="247">
        <f t="shared" si="24"/>
        <v>0</v>
      </c>
      <c r="N222" s="352"/>
      <c r="O222" s="352"/>
      <c r="P222" s="352"/>
      <c r="Q222" s="355"/>
      <c r="R222" s="247">
        <f>IF(OR(NOT(ISNUMBER(C222)),AND(C222&lt;A_Stammdaten!$B$12,O222&lt;=0)),0,IF(C222=A_Stammdaten!$B$12,P222,(M222+N222)/O222*(O222-1)+P222))</f>
        <v>0</v>
      </c>
      <c r="S222" s="247">
        <f t="shared" si="20"/>
        <v>0</v>
      </c>
      <c r="T222" s="354">
        <f t="shared" si="21"/>
        <v>0</v>
      </c>
    </row>
    <row r="223" spans="1:20" x14ac:dyDescent="0.25">
      <c r="A223" s="215" t="b">
        <f t="shared" si="22"/>
        <v>0</v>
      </c>
      <c r="B223" s="64"/>
      <c r="C223" s="75"/>
      <c r="D223" s="75"/>
      <c r="E223" s="75"/>
      <c r="F223" s="344" t="str">
        <f>IFERROR(IF(VLOOKUP(B223,A_Stammdaten!$I$6:$K$105,3,FALSE)="ja","übernommen","neu"),"")</f>
        <v/>
      </c>
      <c r="G223" s="351"/>
      <c r="H223" s="351"/>
      <c r="I223" s="351"/>
      <c r="J223" s="247">
        <f>IF(OR(C223&gt;A_Stammdaten!$B$13,K223=0,NOT(ISNUMBER(C223))),0,SUM(G223:$H223)-$I223)</f>
        <v>0</v>
      </c>
      <c r="K223" s="353"/>
      <c r="L223" s="247">
        <f t="shared" si="23"/>
        <v>0</v>
      </c>
      <c r="M223" s="247">
        <f t="shared" si="24"/>
        <v>0</v>
      </c>
      <c r="N223" s="352"/>
      <c r="O223" s="352"/>
      <c r="P223" s="352"/>
      <c r="Q223" s="355"/>
      <c r="R223" s="247">
        <f>IF(OR(NOT(ISNUMBER(C223)),AND(C223&lt;A_Stammdaten!$B$12,O223&lt;=0)),0,IF(C223=A_Stammdaten!$B$12,P223,(M223+N223)/O223*(O223-1)+P223))</f>
        <v>0</v>
      </c>
      <c r="S223" s="247">
        <f t="shared" si="20"/>
        <v>0</v>
      </c>
      <c r="T223" s="354">
        <f t="shared" si="21"/>
        <v>0</v>
      </c>
    </row>
    <row r="224" spans="1:20" x14ac:dyDescent="0.25">
      <c r="A224" s="215" t="b">
        <f t="shared" si="22"/>
        <v>0</v>
      </c>
      <c r="B224" s="64"/>
      <c r="C224" s="75"/>
      <c r="D224" s="75"/>
      <c r="E224" s="75"/>
      <c r="F224" s="344" t="str">
        <f>IFERROR(IF(VLOOKUP(B224,A_Stammdaten!$I$6:$K$105,3,FALSE)="ja","übernommen","neu"),"")</f>
        <v/>
      </c>
      <c r="G224" s="351"/>
      <c r="H224" s="351"/>
      <c r="I224" s="351"/>
      <c r="J224" s="247">
        <f>IF(OR(C224&gt;A_Stammdaten!$B$13,K224=0,NOT(ISNUMBER(C224))),0,SUM(G224:$H224)-$I224)</f>
        <v>0</v>
      </c>
      <c r="K224" s="353"/>
      <c r="L224" s="247">
        <f t="shared" si="23"/>
        <v>0</v>
      </c>
      <c r="M224" s="247">
        <f t="shared" si="24"/>
        <v>0</v>
      </c>
      <c r="N224" s="352"/>
      <c r="O224" s="352"/>
      <c r="P224" s="352"/>
      <c r="Q224" s="355"/>
      <c r="R224" s="247">
        <f>IF(OR(NOT(ISNUMBER(C224)),AND(C224&lt;A_Stammdaten!$B$12,O224&lt;=0)),0,IF(C224=A_Stammdaten!$B$12,P224,(M224+N224)/O224*(O224-1)+P224))</f>
        <v>0</v>
      </c>
      <c r="S224" s="247">
        <f t="shared" si="20"/>
        <v>0</v>
      </c>
      <c r="T224" s="354">
        <f t="shared" si="21"/>
        <v>0</v>
      </c>
    </row>
    <row r="225" spans="1:20" x14ac:dyDescent="0.25">
      <c r="A225" s="215" t="b">
        <f t="shared" si="22"/>
        <v>0</v>
      </c>
      <c r="B225" s="64"/>
      <c r="C225" s="75"/>
      <c r="D225" s="75"/>
      <c r="E225" s="75"/>
      <c r="F225" s="344" t="str">
        <f>IFERROR(IF(VLOOKUP(B225,A_Stammdaten!$I$6:$K$105,3,FALSE)="ja","übernommen","neu"),"")</f>
        <v/>
      </c>
      <c r="G225" s="351"/>
      <c r="H225" s="351"/>
      <c r="I225" s="351"/>
      <c r="J225" s="247">
        <f>IF(OR(C225&gt;A_Stammdaten!$B$13,K225=0,NOT(ISNUMBER(C225))),0,SUM(G225:$H225)-$I225)</f>
        <v>0</v>
      </c>
      <c r="K225" s="353"/>
      <c r="L225" s="247">
        <f t="shared" si="23"/>
        <v>0</v>
      </c>
      <c r="M225" s="247">
        <f t="shared" si="24"/>
        <v>0</v>
      </c>
      <c r="N225" s="352"/>
      <c r="O225" s="352"/>
      <c r="P225" s="352"/>
      <c r="Q225" s="355"/>
      <c r="R225" s="247">
        <f>IF(OR(NOT(ISNUMBER(C225)),AND(C225&lt;A_Stammdaten!$B$12,O225&lt;=0)),0,IF(C225=A_Stammdaten!$B$12,P225,(M225+N225)/O225*(O225-1)+P225))</f>
        <v>0</v>
      </c>
      <c r="S225" s="247">
        <f t="shared" si="20"/>
        <v>0</v>
      </c>
      <c r="T225" s="354">
        <f t="shared" si="21"/>
        <v>0</v>
      </c>
    </row>
    <row r="226" spans="1:20" x14ac:dyDescent="0.25">
      <c r="A226" s="215" t="b">
        <f t="shared" si="22"/>
        <v>0</v>
      </c>
      <c r="B226" s="64"/>
      <c r="C226" s="75"/>
      <c r="D226" s="75"/>
      <c r="E226" s="75"/>
      <c r="F226" s="344" t="str">
        <f>IFERROR(IF(VLOOKUP(B226,A_Stammdaten!$I$6:$K$105,3,FALSE)="ja","übernommen","neu"),"")</f>
        <v/>
      </c>
      <c r="G226" s="351"/>
      <c r="H226" s="351"/>
      <c r="I226" s="351"/>
      <c r="J226" s="247">
        <f>IF(OR(C226&gt;A_Stammdaten!$B$13,K226=0,NOT(ISNUMBER(C226))),0,SUM(G226:$H226)-$I226)</f>
        <v>0</v>
      </c>
      <c r="K226" s="353"/>
      <c r="L226" s="247">
        <f t="shared" si="23"/>
        <v>0</v>
      </c>
      <c r="M226" s="247">
        <f t="shared" si="24"/>
        <v>0</v>
      </c>
      <c r="N226" s="352"/>
      <c r="O226" s="352"/>
      <c r="P226" s="352"/>
      <c r="Q226" s="355"/>
      <c r="R226" s="247">
        <f>IF(OR(NOT(ISNUMBER(C226)),AND(C226&lt;A_Stammdaten!$B$12,O226&lt;=0)),0,IF(C226=A_Stammdaten!$B$12,P226,(M226+N226)/O226*(O226-1)+P226))</f>
        <v>0</v>
      </c>
      <c r="S226" s="247">
        <f t="shared" si="20"/>
        <v>0</v>
      </c>
      <c r="T226" s="354">
        <f t="shared" si="21"/>
        <v>0</v>
      </c>
    </row>
    <row r="227" spans="1:20" x14ac:dyDescent="0.25">
      <c r="A227" s="215" t="b">
        <f t="shared" si="22"/>
        <v>0</v>
      </c>
      <c r="B227" s="64"/>
      <c r="C227" s="75"/>
      <c r="D227" s="75"/>
      <c r="E227" s="75"/>
      <c r="F227" s="344" t="str">
        <f>IFERROR(IF(VLOOKUP(B227,A_Stammdaten!$I$6:$K$105,3,FALSE)="ja","übernommen","neu"),"")</f>
        <v/>
      </c>
      <c r="G227" s="351"/>
      <c r="H227" s="351"/>
      <c r="I227" s="351"/>
      <c r="J227" s="247">
        <f>IF(OR(C227&gt;A_Stammdaten!$B$13,K227=0,NOT(ISNUMBER(C227))),0,SUM(G227:$H227)-$I227)</f>
        <v>0</v>
      </c>
      <c r="K227" s="353"/>
      <c r="L227" s="247">
        <f t="shared" si="23"/>
        <v>0</v>
      </c>
      <c r="M227" s="247">
        <f t="shared" si="24"/>
        <v>0</v>
      </c>
      <c r="N227" s="352"/>
      <c r="O227" s="352"/>
      <c r="P227" s="352"/>
      <c r="Q227" s="355"/>
      <c r="R227" s="247">
        <f>IF(OR(NOT(ISNUMBER(C227)),AND(C227&lt;A_Stammdaten!$B$12,O227&lt;=0)),0,IF(C227=A_Stammdaten!$B$12,P227,(M227+N227)/O227*(O227-1)+P227))</f>
        <v>0</v>
      </c>
      <c r="S227" s="247">
        <f t="shared" si="20"/>
        <v>0</v>
      </c>
      <c r="T227" s="354">
        <f t="shared" si="21"/>
        <v>0</v>
      </c>
    </row>
    <row r="228" spans="1:20" x14ac:dyDescent="0.25">
      <c r="A228" s="215" t="b">
        <f t="shared" si="22"/>
        <v>0</v>
      </c>
      <c r="B228" s="64"/>
      <c r="C228" s="75"/>
      <c r="D228" s="75"/>
      <c r="E228" s="75"/>
      <c r="F228" s="344" t="str">
        <f>IFERROR(IF(VLOOKUP(B228,A_Stammdaten!$I$6:$K$105,3,FALSE)="ja","übernommen","neu"),"")</f>
        <v/>
      </c>
      <c r="G228" s="351"/>
      <c r="H228" s="351"/>
      <c r="I228" s="351"/>
      <c r="J228" s="247">
        <f>IF(OR(C228&gt;A_Stammdaten!$B$13,K228=0,NOT(ISNUMBER(C228))),0,SUM(G228:$H228)-$I228)</f>
        <v>0</v>
      </c>
      <c r="K228" s="353"/>
      <c r="L228" s="247">
        <f t="shared" si="23"/>
        <v>0</v>
      </c>
      <c r="M228" s="247">
        <f t="shared" si="24"/>
        <v>0</v>
      </c>
      <c r="N228" s="352"/>
      <c r="O228" s="352"/>
      <c r="P228" s="352"/>
      <c r="Q228" s="355"/>
      <c r="R228" s="247">
        <f>IF(OR(NOT(ISNUMBER(C228)),AND(C228&lt;A_Stammdaten!$B$12,O228&lt;=0)),0,IF(C228=A_Stammdaten!$B$12,P228,(M228+N228)/O228*(O228-1)+P228))</f>
        <v>0</v>
      </c>
      <c r="S228" s="247">
        <f t="shared" si="20"/>
        <v>0</v>
      </c>
      <c r="T228" s="354">
        <f t="shared" si="21"/>
        <v>0</v>
      </c>
    </row>
    <row r="229" spans="1:20" x14ac:dyDescent="0.25">
      <c r="A229" s="215" t="b">
        <f t="shared" si="22"/>
        <v>0</v>
      </c>
      <c r="B229" s="64"/>
      <c r="C229" s="75"/>
      <c r="D229" s="75"/>
      <c r="E229" s="75"/>
      <c r="F229" s="344" t="str">
        <f>IFERROR(IF(VLOOKUP(B229,A_Stammdaten!$I$6:$K$105,3,FALSE)="ja","übernommen","neu"),"")</f>
        <v/>
      </c>
      <c r="G229" s="351"/>
      <c r="H229" s="351"/>
      <c r="I229" s="351"/>
      <c r="J229" s="247">
        <f>IF(OR(C229&gt;A_Stammdaten!$B$13,K229=0,NOT(ISNUMBER(C229))),0,SUM(G229:$H229)-$I229)</f>
        <v>0</v>
      </c>
      <c r="K229" s="353"/>
      <c r="L229" s="247">
        <f t="shared" si="23"/>
        <v>0</v>
      </c>
      <c r="M229" s="247">
        <f t="shared" si="24"/>
        <v>0</v>
      </c>
      <c r="N229" s="352"/>
      <c r="O229" s="352"/>
      <c r="P229" s="352"/>
      <c r="Q229" s="355"/>
      <c r="R229" s="247">
        <f>IF(OR(NOT(ISNUMBER(C229)),AND(C229&lt;A_Stammdaten!$B$12,O229&lt;=0)),0,IF(C229=A_Stammdaten!$B$12,P229,(M229+N229)/O229*(O229-1)+P229))</f>
        <v>0</v>
      </c>
      <c r="S229" s="247">
        <f t="shared" si="20"/>
        <v>0</v>
      </c>
      <c r="T229" s="354">
        <f t="shared" si="21"/>
        <v>0</v>
      </c>
    </row>
    <row r="230" spans="1:20" x14ac:dyDescent="0.25">
      <c r="A230" s="215" t="b">
        <f t="shared" si="22"/>
        <v>0</v>
      </c>
      <c r="B230" s="64"/>
      <c r="C230" s="75"/>
      <c r="D230" s="75"/>
      <c r="E230" s="75"/>
      <c r="F230" s="344" t="str">
        <f>IFERROR(IF(VLOOKUP(B230,A_Stammdaten!$I$6:$K$105,3,FALSE)="ja","übernommen","neu"),"")</f>
        <v/>
      </c>
      <c r="G230" s="351"/>
      <c r="H230" s="351"/>
      <c r="I230" s="351"/>
      <c r="J230" s="247">
        <f>IF(OR(C230&gt;A_Stammdaten!$B$13,K230=0,NOT(ISNUMBER(C230))),0,SUM(G230:$H230)-$I230)</f>
        <v>0</v>
      </c>
      <c r="K230" s="353"/>
      <c r="L230" s="247">
        <f t="shared" si="23"/>
        <v>0</v>
      </c>
      <c r="M230" s="247">
        <f t="shared" si="24"/>
        <v>0</v>
      </c>
      <c r="N230" s="352"/>
      <c r="O230" s="352"/>
      <c r="P230" s="352"/>
      <c r="Q230" s="355"/>
      <c r="R230" s="247">
        <f>IF(OR(NOT(ISNUMBER(C230)),AND(C230&lt;A_Stammdaten!$B$12,O230&lt;=0)),0,IF(C230=A_Stammdaten!$B$12,P230,(M230+N230)/O230*(O230-1)+P230))</f>
        <v>0</v>
      </c>
      <c r="S230" s="247">
        <f t="shared" si="20"/>
        <v>0</v>
      </c>
      <c r="T230" s="354">
        <f t="shared" si="21"/>
        <v>0</v>
      </c>
    </row>
    <row r="231" spans="1:20" x14ac:dyDescent="0.25">
      <c r="A231" s="215" t="b">
        <f t="shared" si="22"/>
        <v>0</v>
      </c>
      <c r="B231" s="64"/>
      <c r="C231" s="75"/>
      <c r="D231" s="75"/>
      <c r="E231" s="75"/>
      <c r="F231" s="344" t="str">
        <f>IFERROR(IF(VLOOKUP(B231,A_Stammdaten!$I$6:$K$105,3,FALSE)="ja","übernommen","neu"),"")</f>
        <v/>
      </c>
      <c r="G231" s="351"/>
      <c r="H231" s="351"/>
      <c r="I231" s="351"/>
      <c r="J231" s="247">
        <f>IF(OR(C231&gt;A_Stammdaten!$B$13,K231=0,NOT(ISNUMBER(C231))),0,SUM(G231:$H231)-$I231)</f>
        <v>0</v>
      </c>
      <c r="K231" s="353"/>
      <c r="L231" s="247">
        <f t="shared" si="23"/>
        <v>0</v>
      </c>
      <c r="M231" s="247">
        <f t="shared" si="24"/>
        <v>0</v>
      </c>
      <c r="N231" s="352"/>
      <c r="O231" s="352"/>
      <c r="P231" s="352"/>
      <c r="Q231" s="355"/>
      <c r="R231" s="247">
        <f>IF(OR(NOT(ISNUMBER(C231)),AND(C231&lt;A_Stammdaten!$B$12,O231&lt;=0)),0,IF(C231=A_Stammdaten!$B$12,P231,(M231+N231)/O231*(O231-1)+P231))</f>
        <v>0</v>
      </c>
      <c r="S231" s="247">
        <f t="shared" si="20"/>
        <v>0</v>
      </c>
      <c r="T231" s="354">
        <f t="shared" si="21"/>
        <v>0</v>
      </c>
    </row>
    <row r="232" spans="1:20" x14ac:dyDescent="0.25">
      <c r="A232" s="215" t="b">
        <f t="shared" si="22"/>
        <v>0</v>
      </c>
      <c r="B232" s="64"/>
      <c r="C232" s="75"/>
      <c r="D232" s="75"/>
      <c r="E232" s="75"/>
      <c r="F232" s="344" t="str">
        <f>IFERROR(IF(VLOOKUP(B232,A_Stammdaten!$I$6:$K$105,3,FALSE)="ja","übernommen","neu"),"")</f>
        <v/>
      </c>
      <c r="G232" s="351"/>
      <c r="H232" s="351"/>
      <c r="I232" s="351"/>
      <c r="J232" s="247">
        <f>IF(OR(C232&gt;A_Stammdaten!$B$13,K232=0,NOT(ISNUMBER(C232))),0,SUM(G232:$H232)-$I232)</f>
        <v>0</v>
      </c>
      <c r="K232" s="353"/>
      <c r="L232" s="247">
        <f t="shared" si="23"/>
        <v>0</v>
      </c>
      <c r="M232" s="247">
        <f t="shared" si="24"/>
        <v>0</v>
      </c>
      <c r="N232" s="352"/>
      <c r="O232" s="352"/>
      <c r="P232" s="352"/>
      <c r="Q232" s="355"/>
      <c r="R232" s="247">
        <f>IF(OR(NOT(ISNUMBER(C232)),AND(C232&lt;A_Stammdaten!$B$12,O232&lt;=0)),0,IF(C232=A_Stammdaten!$B$12,P232,(M232+N232)/O232*(O232-1)+P232))</f>
        <v>0</v>
      </c>
      <c r="S232" s="247">
        <f t="shared" si="20"/>
        <v>0</v>
      </c>
      <c r="T232" s="354">
        <f t="shared" si="21"/>
        <v>0</v>
      </c>
    </row>
    <row r="233" spans="1:20" x14ac:dyDescent="0.25">
      <c r="A233" s="215" t="b">
        <f t="shared" si="22"/>
        <v>0</v>
      </c>
      <c r="B233" s="64"/>
      <c r="C233" s="75"/>
      <c r="D233" s="75"/>
      <c r="E233" s="75"/>
      <c r="F233" s="344" t="str">
        <f>IFERROR(IF(VLOOKUP(B233,A_Stammdaten!$I$6:$K$105,3,FALSE)="ja","übernommen","neu"),"")</f>
        <v/>
      </c>
      <c r="G233" s="351"/>
      <c r="H233" s="351"/>
      <c r="I233" s="351"/>
      <c r="J233" s="247">
        <f>IF(OR(C233&gt;A_Stammdaten!$B$13,K233=0,NOT(ISNUMBER(C233))),0,SUM(G233:$H233)-$I233)</f>
        <v>0</v>
      </c>
      <c r="K233" s="353"/>
      <c r="L233" s="247">
        <f t="shared" si="23"/>
        <v>0</v>
      </c>
      <c r="M233" s="247">
        <f t="shared" si="24"/>
        <v>0</v>
      </c>
      <c r="N233" s="352"/>
      <c r="O233" s="352"/>
      <c r="P233" s="352"/>
      <c r="Q233" s="355"/>
      <c r="R233" s="247">
        <f>IF(OR(NOT(ISNUMBER(C233)),AND(C233&lt;A_Stammdaten!$B$12,O233&lt;=0)),0,IF(C233=A_Stammdaten!$B$12,P233,(M233+N233)/O233*(O233-1)+P233))</f>
        <v>0</v>
      </c>
      <c r="S233" s="247">
        <f t="shared" si="20"/>
        <v>0</v>
      </c>
      <c r="T233" s="354">
        <f t="shared" si="21"/>
        <v>0</v>
      </c>
    </row>
    <row r="234" spans="1:20" x14ac:dyDescent="0.25">
      <c r="A234" s="215" t="b">
        <f t="shared" si="22"/>
        <v>0</v>
      </c>
      <c r="B234" s="64"/>
      <c r="C234" s="75"/>
      <c r="D234" s="75"/>
      <c r="E234" s="75"/>
      <c r="F234" s="344" t="str">
        <f>IFERROR(IF(VLOOKUP(B234,A_Stammdaten!$I$6:$K$105,3,FALSE)="ja","übernommen","neu"),"")</f>
        <v/>
      </c>
      <c r="G234" s="351"/>
      <c r="H234" s="351"/>
      <c r="I234" s="351"/>
      <c r="J234" s="247">
        <f>IF(OR(C234&gt;A_Stammdaten!$B$13,K234=0,NOT(ISNUMBER(C234))),0,SUM(G234:$H234)-$I234)</f>
        <v>0</v>
      </c>
      <c r="K234" s="353"/>
      <c r="L234" s="247">
        <f t="shared" si="23"/>
        <v>0</v>
      </c>
      <c r="M234" s="247">
        <f t="shared" si="24"/>
        <v>0</v>
      </c>
      <c r="N234" s="352"/>
      <c r="O234" s="352"/>
      <c r="P234" s="352"/>
      <c r="Q234" s="355"/>
      <c r="R234" s="247">
        <f>IF(OR(NOT(ISNUMBER(C234)),AND(C234&lt;A_Stammdaten!$B$12,O234&lt;=0)),0,IF(C234=A_Stammdaten!$B$12,P234,(M234+N234)/O234*(O234-1)+P234))</f>
        <v>0</v>
      </c>
      <c r="S234" s="247">
        <f t="shared" si="20"/>
        <v>0</v>
      </c>
      <c r="T234" s="354">
        <f t="shared" si="21"/>
        <v>0</v>
      </c>
    </row>
    <row r="235" spans="1:20" x14ac:dyDescent="0.25">
      <c r="A235" s="215" t="b">
        <f t="shared" si="22"/>
        <v>0</v>
      </c>
      <c r="B235" s="64"/>
      <c r="C235" s="75"/>
      <c r="D235" s="75"/>
      <c r="E235" s="75"/>
      <c r="F235" s="344" t="str">
        <f>IFERROR(IF(VLOOKUP(B235,A_Stammdaten!$I$6:$K$105,3,FALSE)="ja","übernommen","neu"),"")</f>
        <v/>
      </c>
      <c r="G235" s="351"/>
      <c r="H235" s="351"/>
      <c r="I235" s="351"/>
      <c r="J235" s="247">
        <f>IF(OR(C235&gt;A_Stammdaten!$B$13,K235=0,NOT(ISNUMBER(C235))),0,SUM(G235:$H235)-$I235)</f>
        <v>0</v>
      </c>
      <c r="K235" s="353"/>
      <c r="L235" s="247">
        <f t="shared" si="23"/>
        <v>0</v>
      </c>
      <c r="M235" s="247">
        <f t="shared" si="24"/>
        <v>0</v>
      </c>
      <c r="N235" s="352"/>
      <c r="O235" s="352"/>
      <c r="P235" s="352"/>
      <c r="Q235" s="355"/>
      <c r="R235" s="247">
        <f>IF(OR(NOT(ISNUMBER(C235)),AND(C235&lt;A_Stammdaten!$B$12,O235&lt;=0)),0,IF(C235=A_Stammdaten!$B$12,P235,(M235+N235)/O235*(O235-1)+P235))</f>
        <v>0</v>
      </c>
      <c r="S235" s="247">
        <f t="shared" si="20"/>
        <v>0</v>
      </c>
      <c r="T235" s="354">
        <f t="shared" si="21"/>
        <v>0</v>
      </c>
    </row>
    <row r="236" spans="1:20" x14ac:dyDescent="0.25">
      <c r="A236" s="215" t="b">
        <f t="shared" si="22"/>
        <v>0</v>
      </c>
      <c r="B236" s="64"/>
      <c r="C236" s="75"/>
      <c r="D236" s="75"/>
      <c r="E236" s="75"/>
      <c r="F236" s="344" t="str">
        <f>IFERROR(IF(VLOOKUP(B236,A_Stammdaten!$I$6:$K$105,3,FALSE)="ja","übernommen","neu"),"")</f>
        <v/>
      </c>
      <c r="G236" s="351"/>
      <c r="H236" s="351"/>
      <c r="I236" s="351"/>
      <c r="J236" s="247">
        <f>IF(OR(C236&gt;A_Stammdaten!$B$13,K236=0,NOT(ISNUMBER(C236))),0,SUM(G236:$H236)-$I236)</f>
        <v>0</v>
      </c>
      <c r="K236" s="353"/>
      <c r="L236" s="247">
        <f t="shared" si="23"/>
        <v>0</v>
      </c>
      <c r="M236" s="247">
        <f t="shared" si="24"/>
        <v>0</v>
      </c>
      <c r="N236" s="352"/>
      <c r="O236" s="352"/>
      <c r="P236" s="352"/>
      <c r="Q236" s="355"/>
      <c r="R236" s="247">
        <f>IF(OR(NOT(ISNUMBER(C236)),AND(C236&lt;A_Stammdaten!$B$12,O236&lt;=0)),0,IF(C236=A_Stammdaten!$B$12,P236,(M236+N236)/O236*(O236-1)+P236))</f>
        <v>0</v>
      </c>
      <c r="S236" s="247">
        <f t="shared" si="20"/>
        <v>0</v>
      </c>
      <c r="T236" s="354">
        <f t="shared" si="21"/>
        <v>0</v>
      </c>
    </row>
    <row r="237" spans="1:20" x14ac:dyDescent="0.25">
      <c r="A237" s="215" t="b">
        <f t="shared" si="22"/>
        <v>0</v>
      </c>
      <c r="B237" s="64"/>
      <c r="C237" s="75"/>
      <c r="D237" s="75"/>
      <c r="E237" s="75"/>
      <c r="F237" s="344" t="str">
        <f>IFERROR(IF(VLOOKUP(B237,A_Stammdaten!$I$6:$K$105,3,FALSE)="ja","übernommen","neu"),"")</f>
        <v/>
      </c>
      <c r="G237" s="351"/>
      <c r="H237" s="351"/>
      <c r="I237" s="351"/>
      <c r="J237" s="247">
        <f>IF(OR(C237&gt;A_Stammdaten!$B$13,K237=0,NOT(ISNUMBER(C237))),0,SUM(G237:$H237)-$I237)</f>
        <v>0</v>
      </c>
      <c r="K237" s="353"/>
      <c r="L237" s="247">
        <f t="shared" si="23"/>
        <v>0</v>
      </c>
      <c r="M237" s="247">
        <f t="shared" si="24"/>
        <v>0</v>
      </c>
      <c r="N237" s="352"/>
      <c r="O237" s="352"/>
      <c r="P237" s="352"/>
      <c r="Q237" s="355"/>
      <c r="R237" s="247">
        <f>IF(OR(NOT(ISNUMBER(C237)),AND(C237&lt;A_Stammdaten!$B$12,O237&lt;=0)),0,IF(C237=A_Stammdaten!$B$12,P237,(M237+N237)/O237*(O237-1)+P237))</f>
        <v>0</v>
      </c>
      <c r="S237" s="247">
        <f t="shared" si="20"/>
        <v>0</v>
      </c>
      <c r="T237" s="354">
        <f t="shared" si="21"/>
        <v>0</v>
      </c>
    </row>
    <row r="238" spans="1:20" x14ac:dyDescent="0.25">
      <c r="A238" s="215" t="b">
        <f t="shared" si="22"/>
        <v>0</v>
      </c>
      <c r="B238" s="64"/>
      <c r="C238" s="75"/>
      <c r="D238" s="75"/>
      <c r="E238" s="75"/>
      <c r="F238" s="344" t="str">
        <f>IFERROR(IF(VLOOKUP(B238,A_Stammdaten!$I$6:$K$105,3,FALSE)="ja","übernommen","neu"),"")</f>
        <v/>
      </c>
      <c r="G238" s="351"/>
      <c r="H238" s="351"/>
      <c r="I238" s="351"/>
      <c r="J238" s="247">
        <f>IF(OR(C238&gt;A_Stammdaten!$B$13,K238=0,NOT(ISNUMBER(C238))),0,SUM(G238:$H238)-$I238)</f>
        <v>0</v>
      </c>
      <c r="K238" s="353"/>
      <c r="L238" s="247">
        <f t="shared" si="23"/>
        <v>0</v>
      </c>
      <c r="M238" s="247">
        <f t="shared" si="24"/>
        <v>0</v>
      </c>
      <c r="N238" s="352"/>
      <c r="O238" s="352"/>
      <c r="P238" s="352"/>
      <c r="Q238" s="355"/>
      <c r="R238" s="247">
        <f>IF(OR(NOT(ISNUMBER(C238)),AND(C238&lt;A_Stammdaten!$B$12,O238&lt;=0)),0,IF(C238=A_Stammdaten!$B$12,P238,(M238+N238)/O238*(O238-1)+P238))</f>
        <v>0</v>
      </c>
      <c r="S238" s="247">
        <f t="shared" si="20"/>
        <v>0</v>
      </c>
      <c r="T238" s="354">
        <f t="shared" si="21"/>
        <v>0</v>
      </c>
    </row>
    <row r="239" spans="1:20" x14ac:dyDescent="0.25">
      <c r="A239" s="215" t="b">
        <f t="shared" si="22"/>
        <v>0</v>
      </c>
      <c r="B239" s="64"/>
      <c r="C239" s="75"/>
      <c r="D239" s="75"/>
      <c r="E239" s="75"/>
      <c r="F239" s="344" t="str">
        <f>IFERROR(IF(VLOOKUP(B239,A_Stammdaten!$I$6:$K$105,3,FALSE)="ja","übernommen","neu"),"")</f>
        <v/>
      </c>
      <c r="G239" s="351"/>
      <c r="H239" s="351"/>
      <c r="I239" s="351"/>
      <c r="J239" s="247">
        <f>IF(OR(C239&gt;A_Stammdaten!$B$13,K239=0,NOT(ISNUMBER(C239))),0,SUM(G239:$H239)-$I239)</f>
        <v>0</v>
      </c>
      <c r="K239" s="353"/>
      <c r="L239" s="247">
        <f t="shared" si="23"/>
        <v>0</v>
      </c>
      <c r="M239" s="247">
        <f t="shared" si="24"/>
        <v>0</v>
      </c>
      <c r="N239" s="352"/>
      <c r="O239" s="352"/>
      <c r="P239" s="352"/>
      <c r="Q239" s="355"/>
      <c r="R239" s="247">
        <f>IF(OR(NOT(ISNUMBER(C239)),AND(C239&lt;A_Stammdaten!$B$12,O239&lt;=0)),0,IF(C239=A_Stammdaten!$B$12,P239,(M239+N239)/O239*(O239-1)+P239))</f>
        <v>0</v>
      </c>
      <c r="S239" s="247">
        <f t="shared" si="20"/>
        <v>0</v>
      </c>
      <c r="T239" s="354">
        <f t="shared" si="21"/>
        <v>0</v>
      </c>
    </row>
    <row r="240" spans="1:20" x14ac:dyDescent="0.25">
      <c r="A240" s="215" t="b">
        <f t="shared" si="22"/>
        <v>0</v>
      </c>
      <c r="B240" s="64"/>
      <c r="C240" s="75"/>
      <c r="D240" s="75"/>
      <c r="E240" s="75"/>
      <c r="F240" s="344" t="str">
        <f>IFERROR(IF(VLOOKUP(B240,A_Stammdaten!$I$6:$K$105,3,FALSE)="ja","übernommen","neu"),"")</f>
        <v/>
      </c>
      <c r="G240" s="351"/>
      <c r="H240" s="351"/>
      <c r="I240" s="351"/>
      <c r="J240" s="247">
        <f>IF(OR(C240&gt;A_Stammdaten!$B$13,K240=0,NOT(ISNUMBER(C240))),0,SUM(G240:$H240)-$I240)</f>
        <v>0</v>
      </c>
      <c r="K240" s="353"/>
      <c r="L240" s="247">
        <f t="shared" si="23"/>
        <v>0</v>
      </c>
      <c r="M240" s="247">
        <f t="shared" si="24"/>
        <v>0</v>
      </c>
      <c r="N240" s="352"/>
      <c r="O240" s="352"/>
      <c r="P240" s="352"/>
      <c r="Q240" s="355"/>
      <c r="R240" s="247">
        <f>IF(OR(NOT(ISNUMBER(C240)),AND(C240&lt;A_Stammdaten!$B$12,O240&lt;=0)),0,IF(C240=A_Stammdaten!$B$12,P240,(M240+N240)/O240*(O240-1)+P240))</f>
        <v>0</v>
      </c>
      <c r="S240" s="247">
        <f t="shared" si="20"/>
        <v>0</v>
      </c>
      <c r="T240" s="354">
        <f t="shared" si="21"/>
        <v>0</v>
      </c>
    </row>
    <row r="241" spans="1:20" x14ac:dyDescent="0.25">
      <c r="A241" s="215" t="b">
        <f t="shared" si="22"/>
        <v>0</v>
      </c>
      <c r="B241" s="64"/>
      <c r="C241" s="75"/>
      <c r="D241" s="75"/>
      <c r="E241" s="75"/>
      <c r="F241" s="344" t="str">
        <f>IFERROR(IF(VLOOKUP(B241,A_Stammdaten!$I$6:$K$105,3,FALSE)="ja","übernommen","neu"),"")</f>
        <v/>
      </c>
      <c r="G241" s="351"/>
      <c r="H241" s="351"/>
      <c r="I241" s="351"/>
      <c r="J241" s="247">
        <f>IF(OR(C241&gt;A_Stammdaten!$B$13,K241=0,NOT(ISNUMBER(C241))),0,SUM(G241:$H241)-$I241)</f>
        <v>0</v>
      </c>
      <c r="K241" s="353"/>
      <c r="L241" s="247">
        <f t="shared" si="23"/>
        <v>0</v>
      </c>
      <c r="M241" s="247">
        <f t="shared" si="24"/>
        <v>0</v>
      </c>
      <c r="N241" s="352"/>
      <c r="O241" s="352"/>
      <c r="P241" s="352"/>
      <c r="Q241" s="355"/>
      <c r="R241" s="247">
        <f>IF(OR(NOT(ISNUMBER(C241)),AND(C241&lt;A_Stammdaten!$B$12,O241&lt;=0)),0,IF(C241=A_Stammdaten!$B$12,P241,(M241+N241)/O241*(O241-1)+P241))</f>
        <v>0</v>
      </c>
      <c r="S241" s="247">
        <f t="shared" si="20"/>
        <v>0</v>
      </c>
      <c r="T241" s="354">
        <f t="shared" si="21"/>
        <v>0</v>
      </c>
    </row>
    <row r="242" spans="1:20" x14ac:dyDescent="0.25">
      <c r="A242" s="215" t="b">
        <f t="shared" si="22"/>
        <v>0</v>
      </c>
      <c r="B242" s="64"/>
      <c r="C242" s="75"/>
      <c r="D242" s="75"/>
      <c r="E242" s="75"/>
      <c r="F242" s="344" t="str">
        <f>IFERROR(IF(VLOOKUP(B242,A_Stammdaten!$I$6:$K$105,3,FALSE)="ja","übernommen","neu"),"")</f>
        <v/>
      </c>
      <c r="G242" s="351"/>
      <c r="H242" s="351"/>
      <c r="I242" s="351"/>
      <c r="J242" s="247">
        <f>IF(OR(C242&gt;A_Stammdaten!$B$13,K242=0,NOT(ISNUMBER(C242))),0,SUM(G242:$H242)-$I242)</f>
        <v>0</v>
      </c>
      <c r="K242" s="353"/>
      <c r="L242" s="247">
        <f t="shared" si="23"/>
        <v>0</v>
      </c>
      <c r="M242" s="247">
        <f t="shared" si="24"/>
        <v>0</v>
      </c>
      <c r="N242" s="352"/>
      <c r="O242" s="352"/>
      <c r="P242" s="352"/>
      <c r="Q242" s="355"/>
      <c r="R242" s="247">
        <f>IF(OR(NOT(ISNUMBER(C242)),AND(C242&lt;A_Stammdaten!$B$12,O242&lt;=0)),0,IF(C242=A_Stammdaten!$B$12,P242,(M242+N242)/O242*(O242-1)+P242))</f>
        <v>0</v>
      </c>
      <c r="S242" s="247">
        <f t="shared" si="20"/>
        <v>0</v>
      </c>
      <c r="T242" s="354">
        <f t="shared" si="21"/>
        <v>0</v>
      </c>
    </row>
    <row r="243" spans="1:20" x14ac:dyDescent="0.25">
      <c r="A243" s="215" t="b">
        <f t="shared" si="22"/>
        <v>0</v>
      </c>
      <c r="B243" s="64"/>
      <c r="C243" s="75"/>
      <c r="D243" s="75"/>
      <c r="E243" s="75"/>
      <c r="F243" s="344" t="str">
        <f>IFERROR(IF(VLOOKUP(B243,A_Stammdaten!$I$6:$K$105,3,FALSE)="ja","übernommen","neu"),"")</f>
        <v/>
      </c>
      <c r="G243" s="351"/>
      <c r="H243" s="351"/>
      <c r="I243" s="351"/>
      <c r="J243" s="247">
        <f>IF(OR(C243&gt;A_Stammdaten!$B$13,K243=0,NOT(ISNUMBER(C243))),0,SUM(G243:$H243)-$I243)</f>
        <v>0</v>
      </c>
      <c r="K243" s="353"/>
      <c r="L243" s="247">
        <f t="shared" si="23"/>
        <v>0</v>
      </c>
      <c r="M243" s="247">
        <f t="shared" si="24"/>
        <v>0</v>
      </c>
      <c r="N243" s="352"/>
      <c r="O243" s="352"/>
      <c r="P243" s="352"/>
      <c r="Q243" s="355"/>
      <c r="R243" s="247">
        <f>IF(OR(NOT(ISNUMBER(C243)),AND(C243&lt;A_Stammdaten!$B$12,O243&lt;=0)),0,IF(C243=A_Stammdaten!$B$12,P243,(M243+N243)/O243*(O243-1)+P243))</f>
        <v>0</v>
      </c>
      <c r="S243" s="247">
        <f t="shared" si="20"/>
        <v>0</v>
      </c>
      <c r="T243" s="354">
        <f t="shared" si="21"/>
        <v>0</v>
      </c>
    </row>
    <row r="244" spans="1:20" x14ac:dyDescent="0.25">
      <c r="A244" s="215" t="b">
        <f t="shared" si="22"/>
        <v>0</v>
      </c>
      <c r="B244" s="64"/>
      <c r="C244" s="75"/>
      <c r="D244" s="75"/>
      <c r="E244" s="75"/>
      <c r="F244" s="344" t="str">
        <f>IFERROR(IF(VLOOKUP(B244,A_Stammdaten!$I$6:$K$105,3,FALSE)="ja","übernommen","neu"),"")</f>
        <v/>
      </c>
      <c r="G244" s="351"/>
      <c r="H244" s="351"/>
      <c r="I244" s="351"/>
      <c r="J244" s="247">
        <f>IF(OR(C244&gt;A_Stammdaten!$B$13,K244=0,NOT(ISNUMBER(C244))),0,SUM(G244:$H244)-$I244)</f>
        <v>0</v>
      </c>
      <c r="K244" s="353"/>
      <c r="L244" s="247">
        <f t="shared" si="23"/>
        <v>0</v>
      </c>
      <c r="M244" s="247">
        <f t="shared" si="24"/>
        <v>0</v>
      </c>
      <c r="N244" s="352"/>
      <c r="O244" s="352"/>
      <c r="P244" s="352"/>
      <c r="Q244" s="355"/>
      <c r="R244" s="247">
        <f>IF(OR(NOT(ISNUMBER(C244)),AND(C244&lt;A_Stammdaten!$B$12,O244&lt;=0)),0,IF(C244=A_Stammdaten!$B$12,P244,(M244+N244)/O244*(O244-1)+P244))</f>
        <v>0</v>
      </c>
      <c r="S244" s="247">
        <f t="shared" si="20"/>
        <v>0</v>
      </c>
      <c r="T244" s="354">
        <f t="shared" si="21"/>
        <v>0</v>
      </c>
    </row>
    <row r="245" spans="1:20" x14ac:dyDescent="0.25">
      <c r="A245" s="215" t="b">
        <f t="shared" si="22"/>
        <v>0</v>
      </c>
      <c r="B245" s="64"/>
      <c r="C245" s="75"/>
      <c r="D245" s="75"/>
      <c r="E245" s="75"/>
      <c r="F245" s="344" t="str">
        <f>IFERROR(IF(VLOOKUP(B245,A_Stammdaten!$I$6:$K$105,3,FALSE)="ja","übernommen","neu"),"")</f>
        <v/>
      </c>
      <c r="G245" s="351"/>
      <c r="H245" s="351"/>
      <c r="I245" s="351"/>
      <c r="J245" s="247">
        <f>IF(OR(C245&gt;A_Stammdaten!$B$13,K245=0,NOT(ISNUMBER(C245))),0,SUM(G245:$H245)-$I245)</f>
        <v>0</v>
      </c>
      <c r="K245" s="353"/>
      <c r="L245" s="247">
        <f t="shared" si="23"/>
        <v>0</v>
      </c>
      <c r="M245" s="247">
        <f t="shared" si="24"/>
        <v>0</v>
      </c>
      <c r="N245" s="352"/>
      <c r="O245" s="352"/>
      <c r="P245" s="352"/>
      <c r="Q245" s="355"/>
      <c r="R245" s="247">
        <f>IF(OR(NOT(ISNUMBER(C245)),AND(C245&lt;A_Stammdaten!$B$12,O245&lt;=0)),0,IF(C245=A_Stammdaten!$B$12,P245,(M245+N245)/O245*(O245-1)+P245))</f>
        <v>0</v>
      </c>
      <c r="S245" s="247">
        <f t="shared" si="20"/>
        <v>0</v>
      </c>
      <c r="T245" s="354">
        <f t="shared" si="21"/>
        <v>0</v>
      </c>
    </row>
    <row r="246" spans="1:20" x14ac:dyDescent="0.25">
      <c r="A246" s="215" t="b">
        <f t="shared" si="22"/>
        <v>0</v>
      </c>
      <c r="B246" s="64"/>
      <c r="C246" s="75"/>
      <c r="D246" s="75"/>
      <c r="E246" s="75"/>
      <c r="F246" s="344" t="str">
        <f>IFERROR(IF(VLOOKUP(B246,A_Stammdaten!$I$6:$K$105,3,FALSE)="ja","übernommen","neu"),"")</f>
        <v/>
      </c>
      <c r="G246" s="351"/>
      <c r="H246" s="351"/>
      <c r="I246" s="351"/>
      <c r="J246" s="247">
        <f>IF(OR(C246&gt;A_Stammdaten!$B$13,K246=0,NOT(ISNUMBER(C246))),0,SUM(G246:$H246)-$I246)</f>
        <v>0</v>
      </c>
      <c r="K246" s="353"/>
      <c r="L246" s="247">
        <f t="shared" si="23"/>
        <v>0</v>
      </c>
      <c r="M246" s="247">
        <f t="shared" si="24"/>
        <v>0</v>
      </c>
      <c r="N246" s="352"/>
      <c r="O246" s="352"/>
      <c r="P246" s="352"/>
      <c r="Q246" s="355"/>
      <c r="R246" s="247">
        <f>IF(OR(NOT(ISNUMBER(C246)),AND(C246&lt;A_Stammdaten!$B$12,O246&lt;=0)),0,IF(C246=A_Stammdaten!$B$12,P246,(M246+N246)/O246*(O246-1)+P246))</f>
        <v>0</v>
      </c>
      <c r="S246" s="247">
        <f t="shared" si="20"/>
        <v>0</v>
      </c>
      <c r="T246" s="354">
        <f t="shared" si="21"/>
        <v>0</v>
      </c>
    </row>
    <row r="247" spans="1:20" x14ac:dyDescent="0.25">
      <c r="A247" s="215" t="b">
        <f t="shared" si="22"/>
        <v>0</v>
      </c>
      <c r="B247" s="64"/>
      <c r="C247" s="75"/>
      <c r="D247" s="75"/>
      <c r="E247" s="75"/>
      <c r="F247" s="344" t="str">
        <f>IFERROR(IF(VLOOKUP(B247,A_Stammdaten!$I$6:$K$105,3,FALSE)="ja","übernommen","neu"),"")</f>
        <v/>
      </c>
      <c r="G247" s="351"/>
      <c r="H247" s="351"/>
      <c r="I247" s="351"/>
      <c r="J247" s="247">
        <f>IF(OR(C247&gt;A_Stammdaten!$B$13,K247=0,NOT(ISNUMBER(C247))),0,SUM(G247:$H247)-$I247)</f>
        <v>0</v>
      </c>
      <c r="K247" s="353"/>
      <c r="L247" s="247">
        <f t="shared" si="23"/>
        <v>0</v>
      </c>
      <c r="M247" s="247">
        <f t="shared" si="24"/>
        <v>0</v>
      </c>
      <c r="N247" s="352"/>
      <c r="O247" s="352"/>
      <c r="P247" s="352"/>
      <c r="Q247" s="355"/>
      <c r="R247" s="247">
        <f>IF(OR(NOT(ISNUMBER(C247)),AND(C247&lt;A_Stammdaten!$B$12,O247&lt;=0)),0,IF(C247=A_Stammdaten!$B$12,P247,(M247+N247)/O247*(O247-1)+P247))</f>
        <v>0</v>
      </c>
      <c r="S247" s="247">
        <f t="shared" si="20"/>
        <v>0</v>
      </c>
      <c r="T247" s="354">
        <f t="shared" si="21"/>
        <v>0</v>
      </c>
    </row>
    <row r="248" spans="1:20" x14ac:dyDescent="0.25">
      <c r="A248" s="215" t="b">
        <f t="shared" si="22"/>
        <v>0</v>
      </c>
      <c r="B248" s="64"/>
      <c r="C248" s="75"/>
      <c r="D248" s="75"/>
      <c r="E248" s="75"/>
      <c r="F248" s="344" t="str">
        <f>IFERROR(IF(VLOOKUP(B248,A_Stammdaten!$I$6:$K$105,3,FALSE)="ja","übernommen","neu"),"")</f>
        <v/>
      </c>
      <c r="G248" s="351"/>
      <c r="H248" s="351"/>
      <c r="I248" s="351"/>
      <c r="J248" s="247">
        <f>IF(OR(C248&gt;A_Stammdaten!$B$13,K248=0,NOT(ISNUMBER(C248))),0,SUM(G248:$H248)-$I248)</f>
        <v>0</v>
      </c>
      <c r="K248" s="353"/>
      <c r="L248" s="247">
        <f t="shared" si="23"/>
        <v>0</v>
      </c>
      <c r="M248" s="247">
        <f t="shared" si="24"/>
        <v>0</v>
      </c>
      <c r="N248" s="352"/>
      <c r="O248" s="352"/>
      <c r="P248" s="352"/>
      <c r="Q248" s="355"/>
      <c r="R248" s="247">
        <f>IF(OR(NOT(ISNUMBER(C248)),AND(C248&lt;A_Stammdaten!$B$12,O248&lt;=0)),0,IF(C248=A_Stammdaten!$B$12,P248,(M248+N248)/O248*(O248-1)+P248))</f>
        <v>0</v>
      </c>
      <c r="S248" s="247">
        <f t="shared" si="20"/>
        <v>0</v>
      </c>
      <c r="T248" s="354">
        <f t="shared" si="21"/>
        <v>0</v>
      </c>
    </row>
    <row r="249" spans="1:20" x14ac:dyDescent="0.25">
      <c r="A249" s="215" t="b">
        <f t="shared" si="22"/>
        <v>0</v>
      </c>
      <c r="B249" s="64"/>
      <c r="C249" s="75"/>
      <c r="D249" s="75"/>
      <c r="E249" s="75"/>
      <c r="F249" s="344" t="str">
        <f>IFERROR(IF(VLOOKUP(B249,A_Stammdaten!$I$6:$K$105,3,FALSE)="ja","übernommen","neu"),"")</f>
        <v/>
      </c>
      <c r="G249" s="351"/>
      <c r="H249" s="351"/>
      <c r="I249" s="351"/>
      <c r="J249" s="247">
        <f>IF(OR(C249&gt;A_Stammdaten!$B$13,K249=0,NOT(ISNUMBER(C249))),0,SUM(G249:$H249)-$I249)</f>
        <v>0</v>
      </c>
      <c r="K249" s="353"/>
      <c r="L249" s="247">
        <f t="shared" si="23"/>
        <v>0</v>
      </c>
      <c r="M249" s="247">
        <f t="shared" si="24"/>
        <v>0</v>
      </c>
      <c r="N249" s="352"/>
      <c r="O249" s="352"/>
      <c r="P249" s="352"/>
      <c r="Q249" s="355"/>
      <c r="R249" s="247">
        <f>IF(OR(NOT(ISNUMBER(C249)),AND(C249&lt;A_Stammdaten!$B$12,O249&lt;=0)),0,IF(C249=A_Stammdaten!$B$12,P249,(M249+N249)/O249*(O249-1)+P249))</f>
        <v>0</v>
      </c>
      <c r="S249" s="247">
        <f t="shared" si="20"/>
        <v>0</v>
      </c>
      <c r="T249" s="354">
        <f t="shared" si="21"/>
        <v>0</v>
      </c>
    </row>
    <row r="250" spans="1:20" x14ac:dyDescent="0.25">
      <c r="A250" s="215" t="b">
        <f t="shared" si="22"/>
        <v>0</v>
      </c>
      <c r="B250" s="64"/>
      <c r="C250" s="75"/>
      <c r="D250" s="75"/>
      <c r="E250" s="75"/>
      <c r="F250" s="344" t="str">
        <f>IFERROR(IF(VLOOKUP(B250,A_Stammdaten!$I$6:$K$105,3,FALSE)="ja","übernommen","neu"),"")</f>
        <v/>
      </c>
      <c r="G250" s="351"/>
      <c r="H250" s="351"/>
      <c r="I250" s="351"/>
      <c r="J250" s="247">
        <f>IF(OR(C250&gt;A_Stammdaten!$B$13,K250=0,NOT(ISNUMBER(C250))),0,SUM(G250:$H250)-$I250)</f>
        <v>0</v>
      </c>
      <c r="K250" s="353"/>
      <c r="L250" s="247">
        <f t="shared" si="23"/>
        <v>0</v>
      </c>
      <c r="M250" s="247">
        <f t="shared" si="24"/>
        <v>0</v>
      </c>
      <c r="N250" s="352"/>
      <c r="O250" s="352"/>
      <c r="P250" s="352"/>
      <c r="Q250" s="355"/>
      <c r="R250" s="247">
        <f>IF(OR(NOT(ISNUMBER(C250)),AND(C250&lt;A_Stammdaten!$B$12,O250&lt;=0)),0,IF(C250=A_Stammdaten!$B$12,P250,(M250+N250)/O250*(O250-1)+P250))</f>
        <v>0</v>
      </c>
      <c r="S250" s="247">
        <f t="shared" si="20"/>
        <v>0</v>
      </c>
      <c r="T250" s="354">
        <f t="shared" si="21"/>
        <v>0</v>
      </c>
    </row>
    <row r="251" spans="1:20" x14ac:dyDescent="0.25">
      <c r="A251" s="215" t="b">
        <f t="shared" si="22"/>
        <v>0</v>
      </c>
      <c r="B251" s="64"/>
      <c r="C251" s="75"/>
      <c r="D251" s="75"/>
      <c r="E251" s="75"/>
      <c r="F251" s="344" t="str">
        <f>IFERROR(IF(VLOOKUP(B251,A_Stammdaten!$I$6:$K$105,3,FALSE)="ja","übernommen","neu"),"")</f>
        <v/>
      </c>
      <c r="G251" s="351"/>
      <c r="H251" s="351"/>
      <c r="I251" s="351"/>
      <c r="J251" s="247">
        <f>IF(OR(C251&gt;A_Stammdaten!$B$13,K251=0,NOT(ISNUMBER(C251))),0,SUM(G251:$H251)-$I251)</f>
        <v>0</v>
      </c>
      <c r="K251" s="353"/>
      <c r="L251" s="247">
        <f t="shared" si="23"/>
        <v>0</v>
      </c>
      <c r="M251" s="247">
        <f t="shared" si="24"/>
        <v>0</v>
      </c>
      <c r="N251" s="352"/>
      <c r="O251" s="352"/>
      <c r="P251" s="352"/>
      <c r="Q251" s="355"/>
      <c r="R251" s="247">
        <f>IF(OR(NOT(ISNUMBER(C251)),AND(C251&lt;A_Stammdaten!$B$12,O251&lt;=0)),0,IF(C251=A_Stammdaten!$B$12,P251,(M251+N251)/O251*(O251-1)+P251))</f>
        <v>0</v>
      </c>
      <c r="S251" s="247">
        <f t="shared" si="20"/>
        <v>0</v>
      </c>
      <c r="T251" s="354">
        <f t="shared" si="21"/>
        <v>0</v>
      </c>
    </row>
    <row r="252" spans="1:20" x14ac:dyDescent="0.25">
      <c r="A252" s="215" t="b">
        <f t="shared" si="22"/>
        <v>0</v>
      </c>
      <c r="B252" s="64"/>
      <c r="C252" s="75"/>
      <c r="D252" s="75"/>
      <c r="E252" s="75"/>
      <c r="F252" s="344" t="str">
        <f>IFERROR(IF(VLOOKUP(B252,A_Stammdaten!$I$6:$K$105,3,FALSE)="ja","übernommen","neu"),"")</f>
        <v/>
      </c>
      <c r="G252" s="351"/>
      <c r="H252" s="351"/>
      <c r="I252" s="351"/>
      <c r="J252" s="247">
        <f>IF(OR(C252&gt;A_Stammdaten!$B$13,K252=0,NOT(ISNUMBER(C252))),0,SUM(G252:$H252)-$I252)</f>
        <v>0</v>
      </c>
      <c r="K252" s="353"/>
      <c r="L252" s="247">
        <f t="shared" si="23"/>
        <v>0</v>
      </c>
      <c r="M252" s="247">
        <f t="shared" si="24"/>
        <v>0</v>
      </c>
      <c r="N252" s="352"/>
      <c r="O252" s="352"/>
      <c r="P252" s="352"/>
      <c r="Q252" s="355"/>
      <c r="R252" s="247">
        <f>IF(OR(NOT(ISNUMBER(C252)),AND(C252&lt;A_Stammdaten!$B$12,O252&lt;=0)),0,IF(C252=A_Stammdaten!$B$12,P252,(M252+N252)/O252*(O252-1)+P252))</f>
        <v>0</v>
      </c>
      <c r="S252" s="247">
        <f t="shared" si="20"/>
        <v>0</v>
      </c>
      <c r="T252" s="354">
        <f t="shared" si="21"/>
        <v>0</v>
      </c>
    </row>
    <row r="253" spans="1:20" x14ac:dyDescent="0.25">
      <c r="A253" s="215" t="b">
        <f t="shared" si="22"/>
        <v>0</v>
      </c>
      <c r="B253" s="64"/>
      <c r="C253" s="75"/>
      <c r="D253" s="75"/>
      <c r="E253" s="75"/>
      <c r="F253" s="344" t="str">
        <f>IFERROR(IF(VLOOKUP(B253,A_Stammdaten!$I$6:$K$105,3,FALSE)="ja","übernommen","neu"),"")</f>
        <v/>
      </c>
      <c r="G253" s="351"/>
      <c r="H253" s="351"/>
      <c r="I253" s="351"/>
      <c r="J253" s="247">
        <f>IF(OR(C253&gt;A_Stammdaten!$B$13,K253=0,NOT(ISNUMBER(C253))),0,SUM(G253:$H253)-$I253)</f>
        <v>0</v>
      </c>
      <c r="K253" s="353"/>
      <c r="L253" s="247">
        <f t="shared" si="23"/>
        <v>0</v>
      </c>
      <c r="M253" s="247">
        <f t="shared" si="24"/>
        <v>0</v>
      </c>
      <c r="N253" s="352"/>
      <c r="O253" s="352"/>
      <c r="P253" s="352"/>
      <c r="Q253" s="355"/>
      <c r="R253" s="247">
        <f>IF(OR(NOT(ISNUMBER(C253)),AND(C253&lt;A_Stammdaten!$B$12,O253&lt;=0)),0,IF(C253=A_Stammdaten!$B$12,P253,(M253+N253)/O253*(O253-1)+P253))</f>
        <v>0</v>
      </c>
      <c r="S253" s="247">
        <f t="shared" si="20"/>
        <v>0</v>
      </c>
      <c r="T253" s="354">
        <f t="shared" si="21"/>
        <v>0</v>
      </c>
    </row>
    <row r="254" spans="1:20" x14ac:dyDescent="0.25">
      <c r="A254" s="215" t="b">
        <f t="shared" si="22"/>
        <v>0</v>
      </c>
      <c r="B254" s="64"/>
      <c r="C254" s="75"/>
      <c r="D254" s="75"/>
      <c r="E254" s="75"/>
      <c r="F254" s="344" t="str">
        <f>IFERROR(IF(VLOOKUP(B254,A_Stammdaten!$I$6:$K$105,3,FALSE)="ja","übernommen","neu"),"")</f>
        <v/>
      </c>
      <c r="G254" s="351"/>
      <c r="H254" s="351"/>
      <c r="I254" s="351"/>
      <c r="J254" s="247">
        <f>IF(OR(C254&gt;A_Stammdaten!$B$13,K254=0,NOT(ISNUMBER(C254))),0,SUM(G254:$H254)-$I254)</f>
        <v>0</v>
      </c>
      <c r="K254" s="353"/>
      <c r="L254" s="247">
        <f t="shared" si="23"/>
        <v>0</v>
      </c>
      <c r="M254" s="247">
        <f t="shared" si="24"/>
        <v>0</v>
      </c>
      <c r="N254" s="352"/>
      <c r="O254" s="352"/>
      <c r="P254" s="352"/>
      <c r="Q254" s="355"/>
      <c r="R254" s="247">
        <f>IF(OR(NOT(ISNUMBER(C254)),AND(C254&lt;A_Stammdaten!$B$12,O254&lt;=0)),0,IF(C254=A_Stammdaten!$B$12,P254,(M254+N254)/O254*(O254-1)+P254))</f>
        <v>0</v>
      </c>
      <c r="S254" s="247">
        <f t="shared" si="20"/>
        <v>0</v>
      </c>
      <c r="T254" s="354">
        <f t="shared" si="21"/>
        <v>0</v>
      </c>
    </row>
    <row r="255" spans="1:20" x14ac:dyDescent="0.25">
      <c r="A255" s="215" t="b">
        <f t="shared" si="22"/>
        <v>0</v>
      </c>
      <c r="B255" s="64"/>
      <c r="C255" s="75"/>
      <c r="D255" s="75"/>
      <c r="E255" s="75"/>
      <c r="F255" s="344" t="str">
        <f>IFERROR(IF(VLOOKUP(B255,A_Stammdaten!$I$6:$K$105,3,FALSE)="ja","übernommen","neu"),"")</f>
        <v/>
      </c>
      <c r="G255" s="351"/>
      <c r="H255" s="351"/>
      <c r="I255" s="351"/>
      <c r="J255" s="247">
        <f>IF(OR(C255&gt;A_Stammdaten!$B$13,K255=0,NOT(ISNUMBER(C255))),0,SUM(G255:$H255)-$I255)</f>
        <v>0</v>
      </c>
      <c r="K255" s="353"/>
      <c r="L255" s="247">
        <f t="shared" si="23"/>
        <v>0</v>
      </c>
      <c r="M255" s="247">
        <f t="shared" si="24"/>
        <v>0</v>
      </c>
      <c r="N255" s="352"/>
      <c r="O255" s="352"/>
      <c r="P255" s="352"/>
      <c r="Q255" s="355"/>
      <c r="R255" s="247">
        <f>IF(OR(NOT(ISNUMBER(C255)),AND(C255&lt;A_Stammdaten!$B$12,O255&lt;=0)),0,IF(C255=A_Stammdaten!$B$12,P255,(M255+N255)/O255*(O255-1)+P255))</f>
        <v>0</v>
      </c>
      <c r="S255" s="247">
        <f t="shared" si="20"/>
        <v>0</v>
      </c>
      <c r="T255" s="354">
        <f t="shared" si="21"/>
        <v>0</v>
      </c>
    </row>
    <row r="256" spans="1:20" x14ac:dyDescent="0.25">
      <c r="A256" s="215" t="b">
        <f t="shared" si="22"/>
        <v>0</v>
      </c>
      <c r="B256" s="64"/>
      <c r="C256" s="75"/>
      <c r="D256" s="75"/>
      <c r="E256" s="75"/>
      <c r="F256" s="344" t="str">
        <f>IFERROR(IF(VLOOKUP(B256,A_Stammdaten!$I$6:$K$105,3,FALSE)="ja","übernommen","neu"),"")</f>
        <v/>
      </c>
      <c r="G256" s="351"/>
      <c r="H256" s="351"/>
      <c r="I256" s="351"/>
      <c r="J256" s="247">
        <f>IF(OR(C256&gt;A_Stammdaten!$B$13,K256=0,NOT(ISNUMBER(C256))),0,SUM(G256:$H256)-$I256)</f>
        <v>0</v>
      </c>
      <c r="K256" s="353"/>
      <c r="L256" s="247">
        <f t="shared" si="23"/>
        <v>0</v>
      </c>
      <c r="M256" s="247">
        <f t="shared" si="24"/>
        <v>0</v>
      </c>
      <c r="N256" s="352"/>
      <c r="O256" s="352"/>
      <c r="P256" s="352"/>
      <c r="Q256" s="355"/>
      <c r="R256" s="247">
        <f>IF(OR(NOT(ISNUMBER(C256)),AND(C256&lt;A_Stammdaten!$B$12,O256&lt;=0)),0,IF(C256=A_Stammdaten!$B$12,P256,(M256+N256)/O256*(O256-1)+P256))</f>
        <v>0</v>
      </c>
      <c r="S256" s="247">
        <f t="shared" si="20"/>
        <v>0</v>
      </c>
      <c r="T256" s="354">
        <f t="shared" si="21"/>
        <v>0</v>
      </c>
    </row>
    <row r="257" spans="1:20" x14ac:dyDescent="0.25">
      <c r="A257" s="215" t="b">
        <f t="shared" si="22"/>
        <v>0</v>
      </c>
      <c r="B257" s="64"/>
      <c r="C257" s="75"/>
      <c r="D257" s="75"/>
      <c r="E257" s="75"/>
      <c r="F257" s="344" t="str">
        <f>IFERROR(IF(VLOOKUP(B257,A_Stammdaten!$I$6:$K$105,3,FALSE)="ja","übernommen","neu"),"")</f>
        <v/>
      </c>
      <c r="G257" s="351"/>
      <c r="H257" s="351"/>
      <c r="I257" s="351"/>
      <c r="J257" s="247">
        <f>IF(OR(C257&gt;A_Stammdaten!$B$13,K257=0,NOT(ISNUMBER(C257))),0,SUM(G257:$H257)-$I257)</f>
        <v>0</v>
      </c>
      <c r="K257" s="353"/>
      <c r="L257" s="247">
        <f t="shared" si="23"/>
        <v>0</v>
      </c>
      <c r="M257" s="247">
        <f t="shared" si="24"/>
        <v>0</v>
      </c>
      <c r="N257" s="352"/>
      <c r="O257" s="352"/>
      <c r="P257" s="352"/>
      <c r="Q257" s="355"/>
      <c r="R257" s="247">
        <f>IF(OR(NOT(ISNUMBER(C257)),AND(C257&lt;A_Stammdaten!$B$12,O257&lt;=0)),0,IF(C257=A_Stammdaten!$B$12,P257,(M257+N257)/O257*(O257-1)+P257))</f>
        <v>0</v>
      </c>
      <c r="S257" s="247">
        <f t="shared" si="20"/>
        <v>0</v>
      </c>
      <c r="T257" s="354">
        <f t="shared" si="21"/>
        <v>0</v>
      </c>
    </row>
    <row r="258" spans="1:20" x14ac:dyDescent="0.25">
      <c r="A258" s="215" t="b">
        <f t="shared" si="22"/>
        <v>0</v>
      </c>
      <c r="B258" s="64"/>
      <c r="C258" s="75"/>
      <c r="D258" s="75"/>
      <c r="E258" s="75"/>
      <c r="F258" s="344" t="str">
        <f>IFERROR(IF(VLOOKUP(B258,A_Stammdaten!$I$6:$K$105,3,FALSE)="ja","übernommen","neu"),"")</f>
        <v/>
      </c>
      <c r="G258" s="351"/>
      <c r="H258" s="351"/>
      <c r="I258" s="351"/>
      <c r="J258" s="247">
        <f>IF(OR(C258&gt;A_Stammdaten!$B$13,K258=0,NOT(ISNUMBER(C258))),0,SUM(G258:$H258)-$I258)</f>
        <v>0</v>
      </c>
      <c r="K258" s="353"/>
      <c r="L258" s="247">
        <f t="shared" si="23"/>
        <v>0</v>
      </c>
      <c r="M258" s="247">
        <f t="shared" si="24"/>
        <v>0</v>
      </c>
      <c r="N258" s="352"/>
      <c r="O258" s="352"/>
      <c r="P258" s="352"/>
      <c r="Q258" s="355"/>
      <c r="R258" s="247">
        <f>IF(OR(NOT(ISNUMBER(C258)),AND(C258&lt;A_Stammdaten!$B$12,O258&lt;=0)),0,IF(C258=A_Stammdaten!$B$12,P258,(M258+N258)/O258*(O258-1)+P258))</f>
        <v>0</v>
      </c>
      <c r="S258" s="247">
        <f t="shared" si="20"/>
        <v>0</v>
      </c>
      <c r="T258" s="354">
        <f t="shared" si="21"/>
        <v>0</v>
      </c>
    </row>
    <row r="259" spans="1:20" x14ac:dyDescent="0.25">
      <c r="A259" s="215" t="b">
        <f t="shared" si="22"/>
        <v>0</v>
      </c>
      <c r="B259" s="64"/>
      <c r="C259" s="75"/>
      <c r="D259" s="75"/>
      <c r="E259" s="75"/>
      <c r="F259" s="344" t="str">
        <f>IFERROR(IF(VLOOKUP(B259,A_Stammdaten!$I$6:$K$105,3,FALSE)="ja","übernommen","neu"),"")</f>
        <v/>
      </c>
      <c r="G259" s="351"/>
      <c r="H259" s="351"/>
      <c r="I259" s="351"/>
      <c r="J259" s="247">
        <f>IF(OR(C259&gt;A_Stammdaten!$B$13,K259=0,NOT(ISNUMBER(C259))),0,SUM(G259:$H259)-$I259)</f>
        <v>0</v>
      </c>
      <c r="K259" s="353"/>
      <c r="L259" s="247">
        <f t="shared" si="23"/>
        <v>0</v>
      </c>
      <c r="M259" s="247">
        <f t="shared" si="24"/>
        <v>0</v>
      </c>
      <c r="N259" s="352"/>
      <c r="O259" s="352"/>
      <c r="P259" s="352"/>
      <c r="Q259" s="355"/>
      <c r="R259" s="247">
        <f>IF(OR(NOT(ISNUMBER(C259)),AND(C259&lt;A_Stammdaten!$B$12,O259&lt;=0)),0,IF(C259=A_Stammdaten!$B$12,P259,(M259+N259)/O259*(O259-1)+P259))</f>
        <v>0</v>
      </c>
      <c r="S259" s="247">
        <f t="shared" si="20"/>
        <v>0</v>
      </c>
      <c r="T259" s="354">
        <f t="shared" si="21"/>
        <v>0</v>
      </c>
    </row>
    <row r="260" spans="1:20" x14ac:dyDescent="0.25">
      <c r="A260" s="215" t="b">
        <f t="shared" si="22"/>
        <v>0</v>
      </c>
      <c r="B260" s="64"/>
      <c r="C260" s="75"/>
      <c r="D260" s="75"/>
      <c r="E260" s="75"/>
      <c r="F260" s="344" t="str">
        <f>IFERROR(IF(VLOOKUP(B260,A_Stammdaten!$I$6:$K$105,3,FALSE)="ja","übernommen","neu"),"")</f>
        <v/>
      </c>
      <c r="G260" s="351"/>
      <c r="H260" s="351"/>
      <c r="I260" s="351"/>
      <c r="J260" s="247">
        <f>IF(OR(C260&gt;A_Stammdaten!$B$13,K260=0,NOT(ISNUMBER(C260))),0,SUM(G260:$H260)-$I260)</f>
        <v>0</v>
      </c>
      <c r="K260" s="353"/>
      <c r="L260" s="247">
        <f t="shared" si="23"/>
        <v>0</v>
      </c>
      <c r="M260" s="247">
        <f t="shared" si="24"/>
        <v>0</v>
      </c>
      <c r="N260" s="352"/>
      <c r="O260" s="352"/>
      <c r="P260" s="352"/>
      <c r="Q260" s="355"/>
      <c r="R260" s="247">
        <f>IF(OR(NOT(ISNUMBER(C260)),AND(C260&lt;A_Stammdaten!$B$12,O260&lt;=0)),0,IF(C260=A_Stammdaten!$B$12,P260,(M260+N260)/O260*(O260-1)+P260))</f>
        <v>0</v>
      </c>
      <c r="S260" s="247">
        <f t="shared" si="20"/>
        <v>0</v>
      </c>
      <c r="T260" s="354">
        <f t="shared" si="21"/>
        <v>0</v>
      </c>
    </row>
    <row r="261" spans="1:20" x14ac:dyDescent="0.25">
      <c r="A261" s="215" t="b">
        <f t="shared" si="22"/>
        <v>0</v>
      </c>
      <c r="B261" s="64"/>
      <c r="C261" s="75"/>
      <c r="D261" s="75"/>
      <c r="E261" s="75"/>
      <c r="F261" s="344" t="str">
        <f>IFERROR(IF(VLOOKUP(B261,A_Stammdaten!$I$6:$K$105,3,FALSE)="ja","übernommen","neu"),"")</f>
        <v/>
      </c>
      <c r="G261" s="351"/>
      <c r="H261" s="351"/>
      <c r="I261" s="351"/>
      <c r="J261" s="247">
        <f>IF(OR(C261&gt;A_Stammdaten!$B$13,K261=0,NOT(ISNUMBER(C261))),0,SUM(G261:$H261)-$I261)</f>
        <v>0</v>
      </c>
      <c r="K261" s="353"/>
      <c r="L261" s="247">
        <f t="shared" si="23"/>
        <v>0</v>
      </c>
      <c r="M261" s="247">
        <f t="shared" si="24"/>
        <v>0</v>
      </c>
      <c r="N261" s="352"/>
      <c r="O261" s="352"/>
      <c r="P261" s="352"/>
      <c r="Q261" s="355"/>
      <c r="R261" s="247">
        <f>IF(OR(NOT(ISNUMBER(C261)),AND(C261&lt;A_Stammdaten!$B$12,O261&lt;=0)),0,IF(C261=A_Stammdaten!$B$12,P261,(M261+N261)/O261*(O261-1)+P261))</f>
        <v>0</v>
      </c>
      <c r="S261" s="247">
        <f t="shared" si="20"/>
        <v>0</v>
      </c>
      <c r="T261" s="354">
        <f t="shared" si="21"/>
        <v>0</v>
      </c>
    </row>
    <row r="262" spans="1:20" x14ac:dyDescent="0.25">
      <c r="A262" s="215" t="b">
        <f t="shared" si="22"/>
        <v>0</v>
      </c>
      <c r="B262" s="64"/>
      <c r="C262" s="75"/>
      <c r="D262" s="75"/>
      <c r="E262" s="75"/>
      <c r="F262" s="344" t="str">
        <f>IFERROR(IF(VLOOKUP(B262,A_Stammdaten!$I$6:$K$105,3,FALSE)="ja","übernommen","neu"),"")</f>
        <v/>
      </c>
      <c r="G262" s="351"/>
      <c r="H262" s="351"/>
      <c r="I262" s="351"/>
      <c r="J262" s="247">
        <f>IF(OR(C262&gt;A_Stammdaten!$B$13,K262=0,NOT(ISNUMBER(C262))),0,SUM(G262:$H262)-$I262)</f>
        <v>0</v>
      </c>
      <c r="K262" s="353"/>
      <c r="L262" s="247">
        <f t="shared" si="23"/>
        <v>0</v>
      </c>
      <c r="M262" s="247">
        <f t="shared" si="24"/>
        <v>0</v>
      </c>
      <c r="N262" s="352"/>
      <c r="O262" s="352"/>
      <c r="P262" s="352"/>
      <c r="Q262" s="355"/>
      <c r="R262" s="247">
        <f>IF(OR(NOT(ISNUMBER(C262)),AND(C262&lt;A_Stammdaten!$B$12,O262&lt;=0)),0,IF(C262=A_Stammdaten!$B$12,P262,(M262+N262)/O262*(O262-1)+P262))</f>
        <v>0</v>
      </c>
      <c r="S262" s="247">
        <f t="shared" ref="S262:S325" si="25">R262-T262</f>
        <v>0</v>
      </c>
      <c r="T262" s="354">
        <f t="shared" ref="T262:T325" si="26">IF(Q262=0,0,IF(Q262="keine",R262,R262/Q262*(Q262-1)))</f>
        <v>0</v>
      </c>
    </row>
    <row r="263" spans="1:20" x14ac:dyDescent="0.25">
      <c r="A263" s="215" t="b">
        <f t="shared" si="22"/>
        <v>0</v>
      </c>
      <c r="B263" s="64"/>
      <c r="C263" s="75"/>
      <c r="D263" s="75"/>
      <c r="E263" s="75"/>
      <c r="F263" s="344" t="str">
        <f>IFERROR(IF(VLOOKUP(B263,A_Stammdaten!$I$6:$K$105,3,FALSE)="ja","übernommen","neu"),"")</f>
        <v/>
      </c>
      <c r="G263" s="351"/>
      <c r="H263" s="351"/>
      <c r="I263" s="351"/>
      <c r="J263" s="247">
        <f>IF(OR(C263&gt;A_Stammdaten!$B$13,K263=0,NOT(ISNUMBER(C263))),0,SUM(G263:$H263)-$I263)</f>
        <v>0</v>
      </c>
      <c r="K263" s="353"/>
      <c r="L263" s="247">
        <f t="shared" si="23"/>
        <v>0</v>
      </c>
      <c r="M263" s="247">
        <f t="shared" si="24"/>
        <v>0</v>
      </c>
      <c r="N263" s="352"/>
      <c r="O263" s="352"/>
      <c r="P263" s="352"/>
      <c r="Q263" s="355"/>
      <c r="R263" s="247">
        <f>IF(OR(NOT(ISNUMBER(C263)),AND(C263&lt;A_Stammdaten!$B$12,O263&lt;=0)),0,IF(C263=A_Stammdaten!$B$12,P263,(M263+N263)/O263*(O263-1)+P263))</f>
        <v>0</v>
      </c>
      <c r="S263" s="247">
        <f t="shared" si="25"/>
        <v>0</v>
      </c>
      <c r="T263" s="354">
        <f t="shared" si="26"/>
        <v>0</v>
      </c>
    </row>
    <row r="264" spans="1:20" x14ac:dyDescent="0.25">
      <c r="A264" s="215" t="b">
        <f t="shared" si="22"/>
        <v>0</v>
      </c>
      <c r="B264" s="64"/>
      <c r="C264" s="75"/>
      <c r="D264" s="75"/>
      <c r="E264" s="75"/>
      <c r="F264" s="344" t="str">
        <f>IFERROR(IF(VLOOKUP(B264,A_Stammdaten!$I$6:$K$105,3,FALSE)="ja","übernommen","neu"),"")</f>
        <v/>
      </c>
      <c r="G264" s="351"/>
      <c r="H264" s="351"/>
      <c r="I264" s="351"/>
      <c r="J264" s="247">
        <f>IF(OR(C264&gt;A_Stammdaten!$B$13,K264=0,NOT(ISNUMBER(C264))),0,SUM(G264:$H264)-$I264)</f>
        <v>0</v>
      </c>
      <c r="K264" s="353"/>
      <c r="L264" s="247">
        <f t="shared" si="23"/>
        <v>0</v>
      </c>
      <c r="M264" s="247">
        <f t="shared" si="24"/>
        <v>0</v>
      </c>
      <c r="N264" s="352"/>
      <c r="O264" s="352"/>
      <c r="P264" s="352"/>
      <c r="Q264" s="355"/>
      <c r="R264" s="247">
        <f>IF(OR(NOT(ISNUMBER(C264)),AND(C264&lt;A_Stammdaten!$B$12,O264&lt;=0)),0,IF(C264=A_Stammdaten!$B$12,P264,(M264+N264)/O264*(O264-1)+P264))</f>
        <v>0</v>
      </c>
      <c r="S264" s="247">
        <f t="shared" si="25"/>
        <v>0</v>
      </c>
      <c r="T264" s="354">
        <f t="shared" si="26"/>
        <v>0</v>
      </c>
    </row>
    <row r="265" spans="1:20" x14ac:dyDescent="0.25">
      <c r="A265" s="215" t="b">
        <f t="shared" si="22"/>
        <v>0</v>
      </c>
      <c r="B265" s="64"/>
      <c r="C265" s="75"/>
      <c r="D265" s="75"/>
      <c r="E265" s="75"/>
      <c r="F265" s="344" t="str">
        <f>IFERROR(IF(VLOOKUP(B265,A_Stammdaten!$I$6:$K$105,3,FALSE)="ja","übernommen","neu"),"")</f>
        <v/>
      </c>
      <c r="G265" s="351"/>
      <c r="H265" s="351"/>
      <c r="I265" s="351"/>
      <c r="J265" s="247">
        <f>IF(OR(C265&gt;A_Stammdaten!$B$13,K265=0,NOT(ISNUMBER(C265))),0,SUM(G265:$H265)-$I265)</f>
        <v>0</v>
      </c>
      <c r="K265" s="353"/>
      <c r="L265" s="247">
        <f t="shared" si="23"/>
        <v>0</v>
      </c>
      <c r="M265" s="247">
        <f t="shared" si="24"/>
        <v>0</v>
      </c>
      <c r="N265" s="352"/>
      <c r="O265" s="352"/>
      <c r="P265" s="352"/>
      <c r="Q265" s="355"/>
      <c r="R265" s="247">
        <f>IF(OR(NOT(ISNUMBER(C265)),AND(C265&lt;A_Stammdaten!$B$12,O265&lt;=0)),0,IF(C265=A_Stammdaten!$B$12,P265,(M265+N265)/O265*(O265-1)+P265))</f>
        <v>0</v>
      </c>
      <c r="S265" s="247">
        <f t="shared" si="25"/>
        <v>0</v>
      </c>
      <c r="T265" s="354">
        <f t="shared" si="26"/>
        <v>0</v>
      </c>
    </row>
    <row r="266" spans="1:20" x14ac:dyDescent="0.25">
      <c r="A266" s="215" t="b">
        <f t="shared" ref="A266:A329" si="27">IF(AND(B266&lt;&gt;0,C266&lt;&gt;0),IF(D266&lt;&gt;0,CONCATENATE(B266,"-",C266,"-",D266),CONCATENATE(B266,"-",C266)))</f>
        <v>0</v>
      </c>
      <c r="B266" s="64"/>
      <c r="C266" s="75"/>
      <c r="D266" s="75"/>
      <c r="E266" s="75"/>
      <c r="F266" s="344" t="str">
        <f>IFERROR(IF(VLOOKUP(B266,A_Stammdaten!$I$6:$K$105,3,FALSE)="ja","übernommen","neu"),"")</f>
        <v/>
      </c>
      <c r="G266" s="351"/>
      <c r="H266" s="351"/>
      <c r="I266" s="351"/>
      <c r="J266" s="247">
        <f>IF(OR(C266&gt;A_Stammdaten!$B$13,K266=0,NOT(ISNUMBER(C266))),0,SUM(G266:$H266)-$I266)</f>
        <v>0</v>
      </c>
      <c r="K266" s="353"/>
      <c r="L266" s="247">
        <f t="shared" ref="L266:L329" si="28">J266-M266</f>
        <v>0</v>
      </c>
      <c r="M266" s="247">
        <f t="shared" ref="M266:M329" si="29">IF(K266=0,0,IF(K266="keine",J266,J266/K266*(K266-1)))</f>
        <v>0</v>
      </c>
      <c r="N266" s="352"/>
      <c r="O266" s="352"/>
      <c r="P266" s="352"/>
      <c r="Q266" s="355"/>
      <c r="R266" s="247">
        <f>IF(OR(NOT(ISNUMBER(C266)),AND(C266&lt;A_Stammdaten!$B$12,O266&lt;=0)),0,IF(C266=A_Stammdaten!$B$12,P266,(M266+N266)/O266*(O266-1)+P266))</f>
        <v>0</v>
      </c>
      <c r="S266" s="247">
        <f t="shared" si="25"/>
        <v>0</v>
      </c>
      <c r="T266" s="354">
        <f t="shared" si="26"/>
        <v>0</v>
      </c>
    </row>
    <row r="267" spans="1:20" x14ac:dyDescent="0.25">
      <c r="A267" s="215" t="b">
        <f t="shared" si="27"/>
        <v>0</v>
      </c>
      <c r="B267" s="64"/>
      <c r="C267" s="75"/>
      <c r="D267" s="75"/>
      <c r="E267" s="75"/>
      <c r="F267" s="344" t="str">
        <f>IFERROR(IF(VLOOKUP(B267,A_Stammdaten!$I$6:$K$105,3,FALSE)="ja","übernommen","neu"),"")</f>
        <v/>
      </c>
      <c r="G267" s="351"/>
      <c r="H267" s="351"/>
      <c r="I267" s="351"/>
      <c r="J267" s="247">
        <f>IF(OR(C267&gt;A_Stammdaten!$B$13,K267=0,NOT(ISNUMBER(C267))),0,SUM(G267:$H267)-$I267)</f>
        <v>0</v>
      </c>
      <c r="K267" s="353"/>
      <c r="L267" s="247">
        <f t="shared" si="28"/>
        <v>0</v>
      </c>
      <c r="M267" s="247">
        <f t="shared" si="29"/>
        <v>0</v>
      </c>
      <c r="N267" s="352"/>
      <c r="O267" s="352"/>
      <c r="P267" s="352"/>
      <c r="Q267" s="355"/>
      <c r="R267" s="247">
        <f>IF(OR(NOT(ISNUMBER(C267)),AND(C267&lt;A_Stammdaten!$B$12,O267&lt;=0)),0,IF(C267=A_Stammdaten!$B$12,P267,(M267+N267)/O267*(O267-1)+P267))</f>
        <v>0</v>
      </c>
      <c r="S267" s="247">
        <f t="shared" si="25"/>
        <v>0</v>
      </c>
      <c r="T267" s="354">
        <f t="shared" si="26"/>
        <v>0</v>
      </c>
    </row>
    <row r="268" spans="1:20" x14ac:dyDescent="0.25">
      <c r="A268" s="215" t="b">
        <f t="shared" si="27"/>
        <v>0</v>
      </c>
      <c r="B268" s="64"/>
      <c r="C268" s="75"/>
      <c r="D268" s="75"/>
      <c r="E268" s="75"/>
      <c r="F268" s="344" t="str">
        <f>IFERROR(IF(VLOOKUP(B268,A_Stammdaten!$I$6:$K$105,3,FALSE)="ja","übernommen","neu"),"")</f>
        <v/>
      </c>
      <c r="G268" s="351"/>
      <c r="H268" s="351"/>
      <c r="I268" s="351"/>
      <c r="J268" s="247">
        <f>IF(OR(C268&gt;A_Stammdaten!$B$13,K268=0,NOT(ISNUMBER(C268))),0,SUM(G268:$H268)-$I268)</f>
        <v>0</v>
      </c>
      <c r="K268" s="353"/>
      <c r="L268" s="247">
        <f t="shared" si="28"/>
        <v>0</v>
      </c>
      <c r="M268" s="247">
        <f t="shared" si="29"/>
        <v>0</v>
      </c>
      <c r="N268" s="352"/>
      <c r="O268" s="352"/>
      <c r="P268" s="352"/>
      <c r="Q268" s="355"/>
      <c r="R268" s="247">
        <f>IF(OR(NOT(ISNUMBER(C268)),AND(C268&lt;A_Stammdaten!$B$12,O268&lt;=0)),0,IF(C268=A_Stammdaten!$B$12,P268,(M268+N268)/O268*(O268-1)+P268))</f>
        <v>0</v>
      </c>
      <c r="S268" s="247">
        <f t="shared" si="25"/>
        <v>0</v>
      </c>
      <c r="T268" s="354">
        <f t="shared" si="26"/>
        <v>0</v>
      </c>
    </row>
    <row r="269" spans="1:20" x14ac:dyDescent="0.25">
      <c r="A269" s="215" t="b">
        <f t="shared" si="27"/>
        <v>0</v>
      </c>
      <c r="B269" s="64"/>
      <c r="C269" s="75"/>
      <c r="D269" s="75"/>
      <c r="E269" s="75"/>
      <c r="F269" s="344" t="str">
        <f>IFERROR(IF(VLOOKUP(B269,A_Stammdaten!$I$6:$K$105,3,FALSE)="ja","übernommen","neu"),"")</f>
        <v/>
      </c>
      <c r="G269" s="351"/>
      <c r="H269" s="351"/>
      <c r="I269" s="351"/>
      <c r="J269" s="247">
        <f>IF(OR(C269&gt;A_Stammdaten!$B$13,K269=0,NOT(ISNUMBER(C269))),0,SUM(G269:$H269)-$I269)</f>
        <v>0</v>
      </c>
      <c r="K269" s="353"/>
      <c r="L269" s="247">
        <f t="shared" si="28"/>
        <v>0</v>
      </c>
      <c r="M269" s="247">
        <f t="shared" si="29"/>
        <v>0</v>
      </c>
      <c r="N269" s="352"/>
      <c r="O269" s="352"/>
      <c r="P269" s="352"/>
      <c r="Q269" s="355"/>
      <c r="R269" s="247">
        <f>IF(OR(NOT(ISNUMBER(C269)),AND(C269&lt;A_Stammdaten!$B$12,O269&lt;=0)),0,IF(C269=A_Stammdaten!$B$12,P269,(M269+N269)/O269*(O269-1)+P269))</f>
        <v>0</v>
      </c>
      <c r="S269" s="247">
        <f t="shared" si="25"/>
        <v>0</v>
      </c>
      <c r="T269" s="354">
        <f t="shared" si="26"/>
        <v>0</v>
      </c>
    </row>
    <row r="270" spans="1:20" x14ac:dyDescent="0.25">
      <c r="A270" s="215" t="b">
        <f t="shared" si="27"/>
        <v>0</v>
      </c>
      <c r="B270" s="64"/>
      <c r="C270" s="75"/>
      <c r="D270" s="75"/>
      <c r="E270" s="75"/>
      <c r="F270" s="344" t="str">
        <f>IFERROR(IF(VLOOKUP(B270,A_Stammdaten!$I$6:$K$105,3,FALSE)="ja","übernommen","neu"),"")</f>
        <v/>
      </c>
      <c r="G270" s="351"/>
      <c r="H270" s="351"/>
      <c r="I270" s="351"/>
      <c r="J270" s="247">
        <f>IF(OR(C270&gt;A_Stammdaten!$B$13,K270=0,NOT(ISNUMBER(C270))),0,SUM(G270:$H270)-$I270)</f>
        <v>0</v>
      </c>
      <c r="K270" s="353"/>
      <c r="L270" s="247">
        <f t="shared" si="28"/>
        <v>0</v>
      </c>
      <c r="M270" s="247">
        <f t="shared" si="29"/>
        <v>0</v>
      </c>
      <c r="N270" s="352"/>
      <c r="O270" s="352"/>
      <c r="P270" s="352"/>
      <c r="Q270" s="355"/>
      <c r="R270" s="247">
        <f>IF(OR(NOT(ISNUMBER(C270)),AND(C270&lt;A_Stammdaten!$B$12,O270&lt;=0)),0,IF(C270=A_Stammdaten!$B$12,P270,(M270+N270)/O270*(O270-1)+P270))</f>
        <v>0</v>
      </c>
      <c r="S270" s="247">
        <f t="shared" si="25"/>
        <v>0</v>
      </c>
      <c r="T270" s="354">
        <f t="shared" si="26"/>
        <v>0</v>
      </c>
    </row>
    <row r="271" spans="1:20" x14ac:dyDescent="0.25">
      <c r="A271" s="215" t="b">
        <f t="shared" si="27"/>
        <v>0</v>
      </c>
      <c r="B271" s="64"/>
      <c r="C271" s="75"/>
      <c r="D271" s="75"/>
      <c r="E271" s="75"/>
      <c r="F271" s="344" t="str">
        <f>IFERROR(IF(VLOOKUP(B271,A_Stammdaten!$I$6:$K$105,3,FALSE)="ja","übernommen","neu"),"")</f>
        <v/>
      </c>
      <c r="G271" s="351"/>
      <c r="H271" s="351"/>
      <c r="I271" s="351"/>
      <c r="J271" s="247">
        <f>IF(OR(C271&gt;A_Stammdaten!$B$13,K271=0,NOT(ISNUMBER(C271))),0,SUM(G271:$H271)-$I271)</f>
        <v>0</v>
      </c>
      <c r="K271" s="353"/>
      <c r="L271" s="247">
        <f t="shared" si="28"/>
        <v>0</v>
      </c>
      <c r="M271" s="247">
        <f t="shared" si="29"/>
        <v>0</v>
      </c>
      <c r="N271" s="352"/>
      <c r="O271" s="352"/>
      <c r="P271" s="352"/>
      <c r="Q271" s="355"/>
      <c r="R271" s="247">
        <f>IF(OR(NOT(ISNUMBER(C271)),AND(C271&lt;A_Stammdaten!$B$12,O271&lt;=0)),0,IF(C271=A_Stammdaten!$B$12,P271,(M271+N271)/O271*(O271-1)+P271))</f>
        <v>0</v>
      </c>
      <c r="S271" s="247">
        <f t="shared" si="25"/>
        <v>0</v>
      </c>
      <c r="T271" s="354">
        <f t="shared" si="26"/>
        <v>0</v>
      </c>
    </row>
    <row r="272" spans="1:20" x14ac:dyDescent="0.25">
      <c r="A272" s="215" t="b">
        <f t="shared" si="27"/>
        <v>0</v>
      </c>
      <c r="B272" s="64"/>
      <c r="C272" s="75"/>
      <c r="D272" s="75"/>
      <c r="E272" s="75"/>
      <c r="F272" s="344" t="str">
        <f>IFERROR(IF(VLOOKUP(B272,A_Stammdaten!$I$6:$K$105,3,FALSE)="ja","übernommen","neu"),"")</f>
        <v/>
      </c>
      <c r="G272" s="351"/>
      <c r="H272" s="351"/>
      <c r="I272" s="351"/>
      <c r="J272" s="247">
        <f>IF(OR(C272&gt;A_Stammdaten!$B$13,K272=0,NOT(ISNUMBER(C272))),0,SUM(G272:$H272)-$I272)</f>
        <v>0</v>
      </c>
      <c r="K272" s="353"/>
      <c r="L272" s="247">
        <f t="shared" si="28"/>
        <v>0</v>
      </c>
      <c r="M272" s="247">
        <f t="shared" si="29"/>
        <v>0</v>
      </c>
      <c r="N272" s="352"/>
      <c r="O272" s="352"/>
      <c r="P272" s="352"/>
      <c r="Q272" s="355"/>
      <c r="R272" s="247">
        <f>IF(OR(NOT(ISNUMBER(C272)),AND(C272&lt;A_Stammdaten!$B$12,O272&lt;=0)),0,IF(C272=A_Stammdaten!$B$12,P272,(M272+N272)/O272*(O272-1)+P272))</f>
        <v>0</v>
      </c>
      <c r="S272" s="247">
        <f t="shared" si="25"/>
        <v>0</v>
      </c>
      <c r="T272" s="354">
        <f t="shared" si="26"/>
        <v>0</v>
      </c>
    </row>
    <row r="273" spans="1:20" x14ac:dyDescent="0.25">
      <c r="A273" s="215" t="b">
        <f t="shared" si="27"/>
        <v>0</v>
      </c>
      <c r="B273" s="64"/>
      <c r="C273" s="75"/>
      <c r="D273" s="75"/>
      <c r="E273" s="75"/>
      <c r="F273" s="344" t="str">
        <f>IFERROR(IF(VLOOKUP(B273,A_Stammdaten!$I$6:$K$105,3,FALSE)="ja","übernommen","neu"),"")</f>
        <v/>
      </c>
      <c r="G273" s="351"/>
      <c r="H273" s="351"/>
      <c r="I273" s="351"/>
      <c r="J273" s="247">
        <f>IF(OR(C273&gt;A_Stammdaten!$B$13,K273=0,NOT(ISNUMBER(C273))),0,SUM(G273:$H273)-$I273)</f>
        <v>0</v>
      </c>
      <c r="K273" s="353"/>
      <c r="L273" s="247">
        <f t="shared" si="28"/>
        <v>0</v>
      </c>
      <c r="M273" s="247">
        <f t="shared" si="29"/>
        <v>0</v>
      </c>
      <c r="N273" s="352"/>
      <c r="O273" s="352"/>
      <c r="P273" s="352"/>
      <c r="Q273" s="355"/>
      <c r="R273" s="247">
        <f>IF(OR(NOT(ISNUMBER(C273)),AND(C273&lt;A_Stammdaten!$B$12,O273&lt;=0)),0,IF(C273=A_Stammdaten!$B$12,P273,(M273+N273)/O273*(O273-1)+P273))</f>
        <v>0</v>
      </c>
      <c r="S273" s="247">
        <f t="shared" si="25"/>
        <v>0</v>
      </c>
      <c r="T273" s="354">
        <f t="shared" si="26"/>
        <v>0</v>
      </c>
    </row>
    <row r="274" spans="1:20" x14ac:dyDescent="0.25">
      <c r="A274" s="215" t="b">
        <f t="shared" si="27"/>
        <v>0</v>
      </c>
      <c r="B274" s="64"/>
      <c r="C274" s="75"/>
      <c r="D274" s="75"/>
      <c r="E274" s="75"/>
      <c r="F274" s="344" t="str">
        <f>IFERROR(IF(VLOOKUP(B274,A_Stammdaten!$I$6:$K$105,3,FALSE)="ja","übernommen","neu"),"")</f>
        <v/>
      </c>
      <c r="G274" s="351"/>
      <c r="H274" s="351"/>
      <c r="I274" s="351"/>
      <c r="J274" s="247">
        <f>IF(OR(C274&gt;A_Stammdaten!$B$13,K274=0,NOT(ISNUMBER(C274))),0,SUM(G274:$H274)-$I274)</f>
        <v>0</v>
      </c>
      <c r="K274" s="353"/>
      <c r="L274" s="247">
        <f t="shared" si="28"/>
        <v>0</v>
      </c>
      <c r="M274" s="247">
        <f t="shared" si="29"/>
        <v>0</v>
      </c>
      <c r="N274" s="352"/>
      <c r="O274" s="352"/>
      <c r="P274" s="352"/>
      <c r="Q274" s="355"/>
      <c r="R274" s="247">
        <f>IF(OR(NOT(ISNUMBER(C274)),AND(C274&lt;A_Stammdaten!$B$12,O274&lt;=0)),0,IF(C274=A_Stammdaten!$B$12,P274,(M274+N274)/O274*(O274-1)+P274))</f>
        <v>0</v>
      </c>
      <c r="S274" s="247">
        <f t="shared" si="25"/>
        <v>0</v>
      </c>
      <c r="T274" s="354">
        <f t="shared" si="26"/>
        <v>0</v>
      </c>
    </row>
    <row r="275" spans="1:20" x14ac:dyDescent="0.25">
      <c r="A275" s="215" t="b">
        <f t="shared" si="27"/>
        <v>0</v>
      </c>
      <c r="B275" s="64"/>
      <c r="C275" s="75"/>
      <c r="D275" s="75"/>
      <c r="E275" s="75"/>
      <c r="F275" s="344" t="str">
        <f>IFERROR(IF(VLOOKUP(B275,A_Stammdaten!$I$6:$K$105,3,FALSE)="ja","übernommen","neu"),"")</f>
        <v/>
      </c>
      <c r="G275" s="351"/>
      <c r="H275" s="351"/>
      <c r="I275" s="351"/>
      <c r="J275" s="247">
        <f>IF(OR(C275&gt;A_Stammdaten!$B$13,K275=0,NOT(ISNUMBER(C275))),0,SUM(G275:$H275)-$I275)</f>
        <v>0</v>
      </c>
      <c r="K275" s="353"/>
      <c r="L275" s="247">
        <f t="shared" si="28"/>
        <v>0</v>
      </c>
      <c r="M275" s="247">
        <f t="shared" si="29"/>
        <v>0</v>
      </c>
      <c r="N275" s="352"/>
      <c r="O275" s="352"/>
      <c r="P275" s="352"/>
      <c r="Q275" s="355"/>
      <c r="R275" s="247">
        <f>IF(OR(NOT(ISNUMBER(C275)),AND(C275&lt;A_Stammdaten!$B$12,O275&lt;=0)),0,IF(C275=A_Stammdaten!$B$12,P275,(M275+N275)/O275*(O275-1)+P275))</f>
        <v>0</v>
      </c>
      <c r="S275" s="247">
        <f t="shared" si="25"/>
        <v>0</v>
      </c>
      <c r="T275" s="354">
        <f t="shared" si="26"/>
        <v>0</v>
      </c>
    </row>
    <row r="276" spans="1:20" x14ac:dyDescent="0.25">
      <c r="A276" s="215" t="b">
        <f t="shared" si="27"/>
        <v>0</v>
      </c>
      <c r="B276" s="64"/>
      <c r="C276" s="75"/>
      <c r="D276" s="75"/>
      <c r="E276" s="75"/>
      <c r="F276" s="344" t="str">
        <f>IFERROR(IF(VLOOKUP(B276,A_Stammdaten!$I$6:$K$105,3,FALSE)="ja","übernommen","neu"),"")</f>
        <v/>
      </c>
      <c r="G276" s="351"/>
      <c r="H276" s="351"/>
      <c r="I276" s="351"/>
      <c r="J276" s="247">
        <f>IF(OR(C276&gt;A_Stammdaten!$B$13,K276=0,NOT(ISNUMBER(C276))),0,SUM(G276:$H276)-$I276)</f>
        <v>0</v>
      </c>
      <c r="K276" s="353"/>
      <c r="L276" s="247">
        <f t="shared" si="28"/>
        <v>0</v>
      </c>
      <c r="M276" s="247">
        <f t="shared" si="29"/>
        <v>0</v>
      </c>
      <c r="N276" s="352"/>
      <c r="O276" s="352"/>
      <c r="P276" s="352"/>
      <c r="Q276" s="355"/>
      <c r="R276" s="247">
        <f>IF(OR(NOT(ISNUMBER(C276)),AND(C276&lt;A_Stammdaten!$B$12,O276&lt;=0)),0,IF(C276=A_Stammdaten!$B$12,P276,(M276+N276)/O276*(O276-1)+P276))</f>
        <v>0</v>
      </c>
      <c r="S276" s="247">
        <f t="shared" si="25"/>
        <v>0</v>
      </c>
      <c r="T276" s="354">
        <f t="shared" si="26"/>
        <v>0</v>
      </c>
    </row>
    <row r="277" spans="1:20" x14ac:dyDescent="0.25">
      <c r="A277" s="215" t="b">
        <f t="shared" si="27"/>
        <v>0</v>
      </c>
      <c r="B277" s="64"/>
      <c r="C277" s="75"/>
      <c r="D277" s="75"/>
      <c r="E277" s="75"/>
      <c r="F277" s="344" t="str">
        <f>IFERROR(IF(VLOOKUP(B277,A_Stammdaten!$I$6:$K$105,3,FALSE)="ja","übernommen","neu"),"")</f>
        <v/>
      </c>
      <c r="G277" s="351"/>
      <c r="H277" s="351"/>
      <c r="I277" s="351"/>
      <c r="J277" s="247">
        <f>IF(OR(C277&gt;A_Stammdaten!$B$13,K277=0,NOT(ISNUMBER(C277))),0,SUM(G277:$H277)-$I277)</f>
        <v>0</v>
      </c>
      <c r="K277" s="353"/>
      <c r="L277" s="247">
        <f t="shared" si="28"/>
        <v>0</v>
      </c>
      <c r="M277" s="247">
        <f t="shared" si="29"/>
        <v>0</v>
      </c>
      <c r="N277" s="352"/>
      <c r="O277" s="352"/>
      <c r="P277" s="352"/>
      <c r="Q277" s="355"/>
      <c r="R277" s="247">
        <f>IF(OR(NOT(ISNUMBER(C277)),AND(C277&lt;A_Stammdaten!$B$12,O277&lt;=0)),0,IF(C277=A_Stammdaten!$B$12,P277,(M277+N277)/O277*(O277-1)+P277))</f>
        <v>0</v>
      </c>
      <c r="S277" s="247">
        <f t="shared" si="25"/>
        <v>0</v>
      </c>
      <c r="T277" s="354">
        <f t="shared" si="26"/>
        <v>0</v>
      </c>
    </row>
    <row r="278" spans="1:20" x14ac:dyDescent="0.25">
      <c r="A278" s="215" t="b">
        <f t="shared" si="27"/>
        <v>0</v>
      </c>
      <c r="B278" s="64"/>
      <c r="C278" s="75"/>
      <c r="D278" s="75"/>
      <c r="E278" s="75"/>
      <c r="F278" s="344" t="str">
        <f>IFERROR(IF(VLOOKUP(B278,A_Stammdaten!$I$6:$K$105,3,FALSE)="ja","übernommen","neu"),"")</f>
        <v/>
      </c>
      <c r="G278" s="351"/>
      <c r="H278" s="351"/>
      <c r="I278" s="351"/>
      <c r="J278" s="247">
        <f>IF(OR(C278&gt;A_Stammdaten!$B$13,K278=0,NOT(ISNUMBER(C278))),0,SUM(G278:$H278)-$I278)</f>
        <v>0</v>
      </c>
      <c r="K278" s="353"/>
      <c r="L278" s="247">
        <f t="shared" si="28"/>
        <v>0</v>
      </c>
      <c r="M278" s="247">
        <f t="shared" si="29"/>
        <v>0</v>
      </c>
      <c r="N278" s="352"/>
      <c r="O278" s="352"/>
      <c r="P278" s="352"/>
      <c r="Q278" s="355"/>
      <c r="R278" s="247">
        <f>IF(OR(NOT(ISNUMBER(C278)),AND(C278&lt;A_Stammdaten!$B$12,O278&lt;=0)),0,IF(C278=A_Stammdaten!$B$12,P278,(M278+N278)/O278*(O278-1)+P278))</f>
        <v>0</v>
      </c>
      <c r="S278" s="247">
        <f t="shared" si="25"/>
        <v>0</v>
      </c>
      <c r="T278" s="354">
        <f t="shared" si="26"/>
        <v>0</v>
      </c>
    </row>
    <row r="279" spans="1:20" x14ac:dyDescent="0.25">
      <c r="A279" s="215" t="b">
        <f t="shared" si="27"/>
        <v>0</v>
      </c>
      <c r="B279" s="64"/>
      <c r="C279" s="75"/>
      <c r="D279" s="75"/>
      <c r="E279" s="75"/>
      <c r="F279" s="344" t="str">
        <f>IFERROR(IF(VLOOKUP(B279,A_Stammdaten!$I$6:$K$105,3,FALSE)="ja","übernommen","neu"),"")</f>
        <v/>
      </c>
      <c r="G279" s="351"/>
      <c r="H279" s="351"/>
      <c r="I279" s="351"/>
      <c r="J279" s="247">
        <f>IF(OR(C279&gt;A_Stammdaten!$B$13,K279=0,NOT(ISNUMBER(C279))),0,SUM(G279:$H279)-$I279)</f>
        <v>0</v>
      </c>
      <c r="K279" s="353"/>
      <c r="L279" s="247">
        <f t="shared" si="28"/>
        <v>0</v>
      </c>
      <c r="M279" s="247">
        <f t="shared" si="29"/>
        <v>0</v>
      </c>
      <c r="N279" s="352"/>
      <c r="O279" s="352"/>
      <c r="P279" s="352"/>
      <c r="Q279" s="355"/>
      <c r="R279" s="247">
        <f>IF(OR(NOT(ISNUMBER(C279)),AND(C279&lt;A_Stammdaten!$B$12,O279&lt;=0)),0,IF(C279=A_Stammdaten!$B$12,P279,(M279+N279)/O279*(O279-1)+P279))</f>
        <v>0</v>
      </c>
      <c r="S279" s="247">
        <f t="shared" si="25"/>
        <v>0</v>
      </c>
      <c r="T279" s="354">
        <f t="shared" si="26"/>
        <v>0</v>
      </c>
    </row>
    <row r="280" spans="1:20" x14ac:dyDescent="0.25">
      <c r="A280" s="215" t="b">
        <f t="shared" si="27"/>
        <v>0</v>
      </c>
      <c r="B280" s="64"/>
      <c r="C280" s="75"/>
      <c r="D280" s="75"/>
      <c r="E280" s="75"/>
      <c r="F280" s="344" t="str">
        <f>IFERROR(IF(VLOOKUP(B280,A_Stammdaten!$I$6:$K$105,3,FALSE)="ja","übernommen","neu"),"")</f>
        <v/>
      </c>
      <c r="G280" s="351"/>
      <c r="H280" s="351"/>
      <c r="I280" s="351"/>
      <c r="J280" s="247">
        <f>IF(OR(C280&gt;A_Stammdaten!$B$13,K280=0,NOT(ISNUMBER(C280))),0,SUM(G280:$H280)-$I280)</f>
        <v>0</v>
      </c>
      <c r="K280" s="353"/>
      <c r="L280" s="247">
        <f t="shared" si="28"/>
        <v>0</v>
      </c>
      <c r="M280" s="247">
        <f t="shared" si="29"/>
        <v>0</v>
      </c>
      <c r="N280" s="352"/>
      <c r="O280" s="352"/>
      <c r="P280" s="352"/>
      <c r="Q280" s="355"/>
      <c r="R280" s="247">
        <f>IF(OR(NOT(ISNUMBER(C280)),AND(C280&lt;A_Stammdaten!$B$12,O280&lt;=0)),0,IF(C280=A_Stammdaten!$B$12,P280,(M280+N280)/O280*(O280-1)+P280))</f>
        <v>0</v>
      </c>
      <c r="S280" s="247">
        <f t="shared" si="25"/>
        <v>0</v>
      </c>
      <c r="T280" s="354">
        <f t="shared" si="26"/>
        <v>0</v>
      </c>
    </row>
    <row r="281" spans="1:20" x14ac:dyDescent="0.25">
      <c r="A281" s="215" t="b">
        <f t="shared" si="27"/>
        <v>0</v>
      </c>
      <c r="B281" s="64"/>
      <c r="C281" s="75"/>
      <c r="D281" s="75"/>
      <c r="E281" s="75"/>
      <c r="F281" s="344" t="str">
        <f>IFERROR(IF(VLOOKUP(B281,A_Stammdaten!$I$6:$K$105,3,FALSE)="ja","übernommen","neu"),"")</f>
        <v/>
      </c>
      <c r="G281" s="351"/>
      <c r="H281" s="351"/>
      <c r="I281" s="351"/>
      <c r="J281" s="247">
        <f>IF(OR(C281&gt;A_Stammdaten!$B$13,K281=0,NOT(ISNUMBER(C281))),0,SUM(G281:$H281)-$I281)</f>
        <v>0</v>
      </c>
      <c r="K281" s="353"/>
      <c r="L281" s="247">
        <f t="shared" si="28"/>
        <v>0</v>
      </c>
      <c r="M281" s="247">
        <f t="shared" si="29"/>
        <v>0</v>
      </c>
      <c r="N281" s="352"/>
      <c r="O281" s="352"/>
      <c r="P281" s="352"/>
      <c r="Q281" s="355"/>
      <c r="R281" s="247">
        <f>IF(OR(NOT(ISNUMBER(C281)),AND(C281&lt;A_Stammdaten!$B$12,O281&lt;=0)),0,IF(C281=A_Stammdaten!$B$12,P281,(M281+N281)/O281*(O281-1)+P281))</f>
        <v>0</v>
      </c>
      <c r="S281" s="247">
        <f t="shared" si="25"/>
        <v>0</v>
      </c>
      <c r="T281" s="354">
        <f t="shared" si="26"/>
        <v>0</v>
      </c>
    </row>
    <row r="282" spans="1:20" x14ac:dyDescent="0.25">
      <c r="A282" s="215" t="b">
        <f t="shared" si="27"/>
        <v>0</v>
      </c>
      <c r="B282" s="64"/>
      <c r="C282" s="75"/>
      <c r="D282" s="75"/>
      <c r="E282" s="75"/>
      <c r="F282" s="344" t="str">
        <f>IFERROR(IF(VLOOKUP(B282,A_Stammdaten!$I$6:$K$105,3,FALSE)="ja","übernommen","neu"),"")</f>
        <v/>
      </c>
      <c r="G282" s="351"/>
      <c r="H282" s="351"/>
      <c r="I282" s="351"/>
      <c r="J282" s="247">
        <f>IF(OR(C282&gt;A_Stammdaten!$B$13,K282=0,NOT(ISNUMBER(C282))),0,SUM(G282:$H282)-$I282)</f>
        <v>0</v>
      </c>
      <c r="K282" s="353"/>
      <c r="L282" s="247">
        <f t="shared" si="28"/>
        <v>0</v>
      </c>
      <c r="M282" s="247">
        <f t="shared" si="29"/>
        <v>0</v>
      </c>
      <c r="N282" s="352"/>
      <c r="O282" s="352"/>
      <c r="P282" s="352"/>
      <c r="Q282" s="355"/>
      <c r="R282" s="247">
        <f>IF(OR(NOT(ISNUMBER(C282)),AND(C282&lt;A_Stammdaten!$B$12,O282&lt;=0)),0,IF(C282=A_Stammdaten!$B$12,P282,(M282+N282)/O282*(O282-1)+P282))</f>
        <v>0</v>
      </c>
      <c r="S282" s="247">
        <f t="shared" si="25"/>
        <v>0</v>
      </c>
      <c r="T282" s="354">
        <f t="shared" si="26"/>
        <v>0</v>
      </c>
    </row>
    <row r="283" spans="1:20" x14ac:dyDescent="0.25">
      <c r="A283" s="215" t="b">
        <f t="shared" si="27"/>
        <v>0</v>
      </c>
      <c r="B283" s="64"/>
      <c r="C283" s="75"/>
      <c r="D283" s="75"/>
      <c r="E283" s="75"/>
      <c r="F283" s="344" t="str">
        <f>IFERROR(IF(VLOOKUP(B283,A_Stammdaten!$I$6:$K$105,3,FALSE)="ja","übernommen","neu"),"")</f>
        <v/>
      </c>
      <c r="G283" s="351"/>
      <c r="H283" s="351"/>
      <c r="I283" s="351"/>
      <c r="J283" s="247">
        <f>IF(OR(C283&gt;A_Stammdaten!$B$13,K283=0,NOT(ISNUMBER(C283))),0,SUM(G283:$H283)-$I283)</f>
        <v>0</v>
      </c>
      <c r="K283" s="353"/>
      <c r="L283" s="247">
        <f t="shared" si="28"/>
        <v>0</v>
      </c>
      <c r="M283" s="247">
        <f t="shared" si="29"/>
        <v>0</v>
      </c>
      <c r="N283" s="352"/>
      <c r="O283" s="352"/>
      <c r="P283" s="352"/>
      <c r="Q283" s="355"/>
      <c r="R283" s="247">
        <f>IF(OR(NOT(ISNUMBER(C283)),AND(C283&lt;A_Stammdaten!$B$12,O283&lt;=0)),0,IF(C283=A_Stammdaten!$B$12,P283,(M283+N283)/O283*(O283-1)+P283))</f>
        <v>0</v>
      </c>
      <c r="S283" s="247">
        <f t="shared" si="25"/>
        <v>0</v>
      </c>
      <c r="T283" s="354">
        <f t="shared" si="26"/>
        <v>0</v>
      </c>
    </row>
    <row r="284" spans="1:20" x14ac:dyDescent="0.25">
      <c r="A284" s="215" t="b">
        <f t="shared" si="27"/>
        <v>0</v>
      </c>
      <c r="B284" s="64"/>
      <c r="C284" s="75"/>
      <c r="D284" s="75"/>
      <c r="E284" s="75"/>
      <c r="F284" s="344" t="str">
        <f>IFERROR(IF(VLOOKUP(B284,A_Stammdaten!$I$6:$K$105,3,FALSE)="ja","übernommen","neu"),"")</f>
        <v/>
      </c>
      <c r="G284" s="351"/>
      <c r="H284" s="351"/>
      <c r="I284" s="351"/>
      <c r="J284" s="247">
        <f>IF(OR(C284&gt;A_Stammdaten!$B$13,K284=0,NOT(ISNUMBER(C284))),0,SUM(G284:$H284)-$I284)</f>
        <v>0</v>
      </c>
      <c r="K284" s="353"/>
      <c r="L284" s="247">
        <f t="shared" si="28"/>
        <v>0</v>
      </c>
      <c r="M284" s="247">
        <f t="shared" si="29"/>
        <v>0</v>
      </c>
      <c r="N284" s="352"/>
      <c r="O284" s="352"/>
      <c r="P284" s="352"/>
      <c r="Q284" s="355"/>
      <c r="R284" s="247">
        <f>IF(OR(NOT(ISNUMBER(C284)),AND(C284&lt;A_Stammdaten!$B$12,O284&lt;=0)),0,IF(C284=A_Stammdaten!$B$12,P284,(M284+N284)/O284*(O284-1)+P284))</f>
        <v>0</v>
      </c>
      <c r="S284" s="247">
        <f t="shared" si="25"/>
        <v>0</v>
      </c>
      <c r="T284" s="354">
        <f t="shared" si="26"/>
        <v>0</v>
      </c>
    </row>
    <row r="285" spans="1:20" x14ac:dyDescent="0.25">
      <c r="A285" s="215" t="b">
        <f t="shared" si="27"/>
        <v>0</v>
      </c>
      <c r="B285" s="64"/>
      <c r="C285" s="75"/>
      <c r="D285" s="75"/>
      <c r="E285" s="75"/>
      <c r="F285" s="344" t="str">
        <f>IFERROR(IF(VLOOKUP(B285,A_Stammdaten!$I$6:$K$105,3,FALSE)="ja","übernommen","neu"),"")</f>
        <v/>
      </c>
      <c r="G285" s="351"/>
      <c r="H285" s="351"/>
      <c r="I285" s="351"/>
      <c r="J285" s="247">
        <f>IF(OR(C285&gt;A_Stammdaten!$B$13,K285=0,NOT(ISNUMBER(C285))),0,SUM(G285:$H285)-$I285)</f>
        <v>0</v>
      </c>
      <c r="K285" s="353"/>
      <c r="L285" s="247">
        <f t="shared" si="28"/>
        <v>0</v>
      </c>
      <c r="M285" s="247">
        <f t="shared" si="29"/>
        <v>0</v>
      </c>
      <c r="N285" s="352"/>
      <c r="O285" s="352"/>
      <c r="P285" s="352"/>
      <c r="Q285" s="355"/>
      <c r="R285" s="247">
        <f>IF(OR(NOT(ISNUMBER(C285)),AND(C285&lt;A_Stammdaten!$B$12,O285&lt;=0)),0,IF(C285=A_Stammdaten!$B$12,P285,(M285+N285)/O285*(O285-1)+P285))</f>
        <v>0</v>
      </c>
      <c r="S285" s="247">
        <f t="shared" si="25"/>
        <v>0</v>
      </c>
      <c r="T285" s="354">
        <f t="shared" si="26"/>
        <v>0</v>
      </c>
    </row>
    <row r="286" spans="1:20" x14ac:dyDescent="0.25">
      <c r="A286" s="215" t="b">
        <f t="shared" si="27"/>
        <v>0</v>
      </c>
      <c r="B286" s="64"/>
      <c r="C286" s="75"/>
      <c r="D286" s="75"/>
      <c r="E286" s="75"/>
      <c r="F286" s="344" t="str">
        <f>IFERROR(IF(VLOOKUP(B286,A_Stammdaten!$I$6:$K$105,3,FALSE)="ja","übernommen","neu"),"")</f>
        <v/>
      </c>
      <c r="G286" s="351"/>
      <c r="H286" s="351"/>
      <c r="I286" s="351"/>
      <c r="J286" s="247">
        <f>IF(OR(C286&gt;A_Stammdaten!$B$13,K286=0,NOT(ISNUMBER(C286))),0,SUM(G286:$H286)-$I286)</f>
        <v>0</v>
      </c>
      <c r="K286" s="353"/>
      <c r="L286" s="247">
        <f t="shared" si="28"/>
        <v>0</v>
      </c>
      <c r="M286" s="247">
        <f t="shared" si="29"/>
        <v>0</v>
      </c>
      <c r="N286" s="352"/>
      <c r="O286" s="352"/>
      <c r="P286" s="352"/>
      <c r="Q286" s="355"/>
      <c r="R286" s="247">
        <f>IF(OR(NOT(ISNUMBER(C286)),AND(C286&lt;A_Stammdaten!$B$12,O286&lt;=0)),0,IF(C286=A_Stammdaten!$B$12,P286,(M286+N286)/O286*(O286-1)+P286))</f>
        <v>0</v>
      </c>
      <c r="S286" s="247">
        <f t="shared" si="25"/>
        <v>0</v>
      </c>
      <c r="T286" s="354">
        <f t="shared" si="26"/>
        <v>0</v>
      </c>
    </row>
    <row r="287" spans="1:20" x14ac:dyDescent="0.25">
      <c r="A287" s="215" t="b">
        <f t="shared" si="27"/>
        <v>0</v>
      </c>
      <c r="B287" s="64"/>
      <c r="C287" s="75"/>
      <c r="D287" s="75"/>
      <c r="E287" s="75"/>
      <c r="F287" s="344" t="str">
        <f>IFERROR(IF(VLOOKUP(B287,A_Stammdaten!$I$6:$K$105,3,FALSE)="ja","übernommen","neu"),"")</f>
        <v/>
      </c>
      <c r="G287" s="351"/>
      <c r="H287" s="351"/>
      <c r="I287" s="351"/>
      <c r="J287" s="247">
        <f>IF(OR(C287&gt;A_Stammdaten!$B$13,K287=0,NOT(ISNUMBER(C287))),0,SUM(G287:$H287)-$I287)</f>
        <v>0</v>
      </c>
      <c r="K287" s="353"/>
      <c r="L287" s="247">
        <f t="shared" si="28"/>
        <v>0</v>
      </c>
      <c r="M287" s="247">
        <f t="shared" si="29"/>
        <v>0</v>
      </c>
      <c r="N287" s="352"/>
      <c r="O287" s="352"/>
      <c r="P287" s="352"/>
      <c r="Q287" s="355"/>
      <c r="R287" s="247">
        <f>IF(OR(NOT(ISNUMBER(C287)),AND(C287&lt;A_Stammdaten!$B$12,O287&lt;=0)),0,IF(C287=A_Stammdaten!$B$12,P287,(M287+N287)/O287*(O287-1)+P287))</f>
        <v>0</v>
      </c>
      <c r="S287" s="247">
        <f t="shared" si="25"/>
        <v>0</v>
      </c>
      <c r="T287" s="354">
        <f t="shared" si="26"/>
        <v>0</v>
      </c>
    </row>
    <row r="288" spans="1:20" x14ac:dyDescent="0.25">
      <c r="A288" s="215" t="b">
        <f t="shared" si="27"/>
        <v>0</v>
      </c>
      <c r="B288" s="64"/>
      <c r="C288" s="75"/>
      <c r="D288" s="75"/>
      <c r="E288" s="75"/>
      <c r="F288" s="344" t="str">
        <f>IFERROR(IF(VLOOKUP(B288,A_Stammdaten!$I$6:$K$105,3,FALSE)="ja","übernommen","neu"),"")</f>
        <v/>
      </c>
      <c r="G288" s="351"/>
      <c r="H288" s="351"/>
      <c r="I288" s="351"/>
      <c r="J288" s="247">
        <f>IF(OR(C288&gt;A_Stammdaten!$B$13,K288=0,NOT(ISNUMBER(C288))),0,SUM(G288:$H288)-$I288)</f>
        <v>0</v>
      </c>
      <c r="K288" s="353"/>
      <c r="L288" s="247">
        <f t="shared" si="28"/>
        <v>0</v>
      </c>
      <c r="M288" s="247">
        <f t="shared" si="29"/>
        <v>0</v>
      </c>
      <c r="N288" s="352"/>
      <c r="O288" s="352"/>
      <c r="P288" s="352"/>
      <c r="Q288" s="355"/>
      <c r="R288" s="247">
        <f>IF(OR(NOT(ISNUMBER(C288)),AND(C288&lt;A_Stammdaten!$B$12,O288&lt;=0)),0,IF(C288=A_Stammdaten!$B$12,P288,(M288+N288)/O288*(O288-1)+P288))</f>
        <v>0</v>
      </c>
      <c r="S288" s="247">
        <f t="shared" si="25"/>
        <v>0</v>
      </c>
      <c r="T288" s="354">
        <f t="shared" si="26"/>
        <v>0</v>
      </c>
    </row>
    <row r="289" spans="1:20" x14ac:dyDescent="0.25">
      <c r="A289" s="215" t="b">
        <f t="shared" si="27"/>
        <v>0</v>
      </c>
      <c r="B289" s="64"/>
      <c r="C289" s="75"/>
      <c r="D289" s="75"/>
      <c r="E289" s="75"/>
      <c r="F289" s="344" t="str">
        <f>IFERROR(IF(VLOOKUP(B289,A_Stammdaten!$I$6:$K$105,3,FALSE)="ja","übernommen","neu"),"")</f>
        <v/>
      </c>
      <c r="G289" s="351"/>
      <c r="H289" s="351"/>
      <c r="I289" s="351"/>
      <c r="J289" s="247">
        <f>IF(OR(C289&gt;A_Stammdaten!$B$13,K289=0,NOT(ISNUMBER(C289))),0,SUM(G289:$H289)-$I289)</f>
        <v>0</v>
      </c>
      <c r="K289" s="353"/>
      <c r="L289" s="247">
        <f t="shared" si="28"/>
        <v>0</v>
      </c>
      <c r="M289" s="247">
        <f t="shared" si="29"/>
        <v>0</v>
      </c>
      <c r="N289" s="352"/>
      <c r="O289" s="352"/>
      <c r="P289" s="352"/>
      <c r="Q289" s="355"/>
      <c r="R289" s="247">
        <f>IF(OR(NOT(ISNUMBER(C289)),AND(C289&lt;A_Stammdaten!$B$12,O289&lt;=0)),0,IF(C289=A_Stammdaten!$B$12,P289,(M289+N289)/O289*(O289-1)+P289))</f>
        <v>0</v>
      </c>
      <c r="S289" s="247">
        <f t="shared" si="25"/>
        <v>0</v>
      </c>
      <c r="T289" s="354">
        <f t="shared" si="26"/>
        <v>0</v>
      </c>
    </row>
    <row r="290" spans="1:20" x14ac:dyDescent="0.25">
      <c r="A290" s="215" t="b">
        <f t="shared" si="27"/>
        <v>0</v>
      </c>
      <c r="B290" s="64"/>
      <c r="C290" s="75"/>
      <c r="D290" s="75"/>
      <c r="E290" s="75"/>
      <c r="F290" s="344" t="str">
        <f>IFERROR(IF(VLOOKUP(B290,A_Stammdaten!$I$6:$K$105,3,FALSE)="ja","übernommen","neu"),"")</f>
        <v/>
      </c>
      <c r="G290" s="351"/>
      <c r="H290" s="351"/>
      <c r="I290" s="351"/>
      <c r="J290" s="247">
        <f>IF(OR(C290&gt;A_Stammdaten!$B$13,K290=0,NOT(ISNUMBER(C290))),0,SUM(G290:$H290)-$I290)</f>
        <v>0</v>
      </c>
      <c r="K290" s="353"/>
      <c r="L290" s="247">
        <f t="shared" si="28"/>
        <v>0</v>
      </c>
      <c r="M290" s="247">
        <f t="shared" si="29"/>
        <v>0</v>
      </c>
      <c r="N290" s="352"/>
      <c r="O290" s="352"/>
      <c r="P290" s="352"/>
      <c r="Q290" s="355"/>
      <c r="R290" s="247">
        <f>IF(OR(NOT(ISNUMBER(C290)),AND(C290&lt;A_Stammdaten!$B$12,O290&lt;=0)),0,IF(C290=A_Stammdaten!$B$12,P290,(M290+N290)/O290*(O290-1)+P290))</f>
        <v>0</v>
      </c>
      <c r="S290" s="247">
        <f t="shared" si="25"/>
        <v>0</v>
      </c>
      <c r="T290" s="354">
        <f t="shared" si="26"/>
        <v>0</v>
      </c>
    </row>
    <row r="291" spans="1:20" x14ac:dyDescent="0.25">
      <c r="A291" s="215" t="b">
        <f t="shared" si="27"/>
        <v>0</v>
      </c>
      <c r="B291" s="64"/>
      <c r="C291" s="75"/>
      <c r="D291" s="75"/>
      <c r="E291" s="75"/>
      <c r="F291" s="344" t="str">
        <f>IFERROR(IF(VLOOKUP(B291,A_Stammdaten!$I$6:$K$105,3,FALSE)="ja","übernommen","neu"),"")</f>
        <v/>
      </c>
      <c r="G291" s="351"/>
      <c r="H291" s="351"/>
      <c r="I291" s="351"/>
      <c r="J291" s="247">
        <f>IF(OR(C291&gt;A_Stammdaten!$B$13,K291=0,NOT(ISNUMBER(C291))),0,SUM(G291:$H291)-$I291)</f>
        <v>0</v>
      </c>
      <c r="K291" s="353"/>
      <c r="L291" s="247">
        <f t="shared" si="28"/>
        <v>0</v>
      </c>
      <c r="M291" s="247">
        <f t="shared" si="29"/>
        <v>0</v>
      </c>
      <c r="N291" s="352"/>
      <c r="O291" s="352"/>
      <c r="P291" s="352"/>
      <c r="Q291" s="355"/>
      <c r="R291" s="247">
        <f>IF(OR(NOT(ISNUMBER(C291)),AND(C291&lt;A_Stammdaten!$B$12,O291&lt;=0)),0,IF(C291=A_Stammdaten!$B$12,P291,(M291+N291)/O291*(O291-1)+P291))</f>
        <v>0</v>
      </c>
      <c r="S291" s="247">
        <f t="shared" si="25"/>
        <v>0</v>
      </c>
      <c r="T291" s="354">
        <f t="shared" si="26"/>
        <v>0</v>
      </c>
    </row>
    <row r="292" spans="1:20" x14ac:dyDescent="0.25">
      <c r="A292" s="215" t="b">
        <f t="shared" si="27"/>
        <v>0</v>
      </c>
      <c r="B292" s="64"/>
      <c r="C292" s="75"/>
      <c r="D292" s="75"/>
      <c r="E292" s="75"/>
      <c r="F292" s="344" t="str">
        <f>IFERROR(IF(VLOOKUP(B292,A_Stammdaten!$I$6:$K$105,3,FALSE)="ja","übernommen","neu"),"")</f>
        <v/>
      </c>
      <c r="G292" s="351"/>
      <c r="H292" s="351"/>
      <c r="I292" s="351"/>
      <c r="J292" s="247">
        <f>IF(OR(C292&gt;A_Stammdaten!$B$13,K292=0,NOT(ISNUMBER(C292))),0,SUM(G292:$H292)-$I292)</f>
        <v>0</v>
      </c>
      <c r="K292" s="353"/>
      <c r="L292" s="247">
        <f t="shared" si="28"/>
        <v>0</v>
      </c>
      <c r="M292" s="247">
        <f t="shared" si="29"/>
        <v>0</v>
      </c>
      <c r="N292" s="352"/>
      <c r="O292" s="352"/>
      <c r="P292" s="352"/>
      <c r="Q292" s="355"/>
      <c r="R292" s="247">
        <f>IF(OR(NOT(ISNUMBER(C292)),AND(C292&lt;A_Stammdaten!$B$12,O292&lt;=0)),0,IF(C292=A_Stammdaten!$B$12,P292,(M292+N292)/O292*(O292-1)+P292))</f>
        <v>0</v>
      </c>
      <c r="S292" s="247">
        <f t="shared" si="25"/>
        <v>0</v>
      </c>
      <c r="T292" s="354">
        <f t="shared" si="26"/>
        <v>0</v>
      </c>
    </row>
    <row r="293" spans="1:20" x14ac:dyDescent="0.25">
      <c r="A293" s="215" t="b">
        <f t="shared" si="27"/>
        <v>0</v>
      </c>
      <c r="B293" s="64"/>
      <c r="C293" s="75"/>
      <c r="D293" s="75"/>
      <c r="E293" s="75"/>
      <c r="F293" s="344" t="str">
        <f>IFERROR(IF(VLOOKUP(B293,A_Stammdaten!$I$6:$K$105,3,FALSE)="ja","übernommen","neu"),"")</f>
        <v/>
      </c>
      <c r="G293" s="351"/>
      <c r="H293" s="351"/>
      <c r="I293" s="351"/>
      <c r="J293" s="247">
        <f>IF(OR(C293&gt;A_Stammdaten!$B$13,K293=0,NOT(ISNUMBER(C293))),0,SUM(G293:$H293)-$I293)</f>
        <v>0</v>
      </c>
      <c r="K293" s="353"/>
      <c r="L293" s="247">
        <f t="shared" si="28"/>
        <v>0</v>
      </c>
      <c r="M293" s="247">
        <f t="shared" si="29"/>
        <v>0</v>
      </c>
      <c r="N293" s="352"/>
      <c r="O293" s="352"/>
      <c r="P293" s="352"/>
      <c r="Q293" s="355"/>
      <c r="R293" s="247">
        <f>IF(OR(NOT(ISNUMBER(C293)),AND(C293&lt;A_Stammdaten!$B$12,O293&lt;=0)),0,IF(C293=A_Stammdaten!$B$12,P293,(M293+N293)/O293*(O293-1)+P293))</f>
        <v>0</v>
      </c>
      <c r="S293" s="247">
        <f t="shared" si="25"/>
        <v>0</v>
      </c>
      <c r="T293" s="354">
        <f t="shared" si="26"/>
        <v>0</v>
      </c>
    </row>
    <row r="294" spans="1:20" x14ac:dyDescent="0.25">
      <c r="A294" s="215" t="b">
        <f t="shared" si="27"/>
        <v>0</v>
      </c>
      <c r="B294" s="64"/>
      <c r="C294" s="75"/>
      <c r="D294" s="75"/>
      <c r="E294" s="75"/>
      <c r="F294" s="344" t="str">
        <f>IFERROR(IF(VLOOKUP(B294,A_Stammdaten!$I$6:$K$105,3,FALSE)="ja","übernommen","neu"),"")</f>
        <v/>
      </c>
      <c r="G294" s="351"/>
      <c r="H294" s="351"/>
      <c r="I294" s="351"/>
      <c r="J294" s="247">
        <f>IF(OR(C294&gt;A_Stammdaten!$B$13,K294=0,NOT(ISNUMBER(C294))),0,SUM(G294:$H294)-$I294)</f>
        <v>0</v>
      </c>
      <c r="K294" s="353"/>
      <c r="L294" s="247">
        <f t="shared" si="28"/>
        <v>0</v>
      </c>
      <c r="M294" s="247">
        <f t="shared" si="29"/>
        <v>0</v>
      </c>
      <c r="N294" s="352"/>
      <c r="O294" s="352"/>
      <c r="P294" s="352"/>
      <c r="Q294" s="355"/>
      <c r="R294" s="247">
        <f>IF(OR(NOT(ISNUMBER(C294)),AND(C294&lt;A_Stammdaten!$B$12,O294&lt;=0)),0,IF(C294=A_Stammdaten!$B$12,P294,(M294+N294)/O294*(O294-1)+P294))</f>
        <v>0</v>
      </c>
      <c r="S294" s="247">
        <f t="shared" si="25"/>
        <v>0</v>
      </c>
      <c r="T294" s="354">
        <f t="shared" si="26"/>
        <v>0</v>
      </c>
    </row>
    <row r="295" spans="1:20" x14ac:dyDescent="0.25">
      <c r="A295" s="215" t="b">
        <f t="shared" si="27"/>
        <v>0</v>
      </c>
      <c r="B295" s="64"/>
      <c r="C295" s="75"/>
      <c r="D295" s="75"/>
      <c r="E295" s="75"/>
      <c r="F295" s="344" t="str">
        <f>IFERROR(IF(VLOOKUP(B295,A_Stammdaten!$I$6:$K$105,3,FALSE)="ja","übernommen","neu"),"")</f>
        <v/>
      </c>
      <c r="G295" s="351"/>
      <c r="H295" s="351"/>
      <c r="I295" s="351"/>
      <c r="J295" s="247">
        <f>IF(OR(C295&gt;A_Stammdaten!$B$13,K295=0,NOT(ISNUMBER(C295))),0,SUM(G295:$H295)-$I295)</f>
        <v>0</v>
      </c>
      <c r="K295" s="353"/>
      <c r="L295" s="247">
        <f t="shared" si="28"/>
        <v>0</v>
      </c>
      <c r="M295" s="247">
        <f t="shared" si="29"/>
        <v>0</v>
      </c>
      <c r="N295" s="352"/>
      <c r="O295" s="352"/>
      <c r="P295" s="352"/>
      <c r="Q295" s="355"/>
      <c r="R295" s="247">
        <f>IF(OR(NOT(ISNUMBER(C295)),AND(C295&lt;A_Stammdaten!$B$12,O295&lt;=0)),0,IF(C295=A_Stammdaten!$B$12,P295,(M295+N295)/O295*(O295-1)+P295))</f>
        <v>0</v>
      </c>
      <c r="S295" s="247">
        <f t="shared" si="25"/>
        <v>0</v>
      </c>
      <c r="T295" s="354">
        <f t="shared" si="26"/>
        <v>0</v>
      </c>
    </row>
    <row r="296" spans="1:20" x14ac:dyDescent="0.25">
      <c r="A296" s="215" t="b">
        <f t="shared" si="27"/>
        <v>0</v>
      </c>
      <c r="B296" s="64"/>
      <c r="C296" s="75"/>
      <c r="D296" s="75"/>
      <c r="E296" s="75"/>
      <c r="F296" s="344" t="str">
        <f>IFERROR(IF(VLOOKUP(B296,A_Stammdaten!$I$6:$K$105,3,FALSE)="ja","übernommen","neu"),"")</f>
        <v/>
      </c>
      <c r="G296" s="351"/>
      <c r="H296" s="351"/>
      <c r="I296" s="351"/>
      <c r="J296" s="247">
        <f>IF(OR(C296&gt;A_Stammdaten!$B$13,K296=0,NOT(ISNUMBER(C296))),0,SUM(G296:$H296)-$I296)</f>
        <v>0</v>
      </c>
      <c r="K296" s="353"/>
      <c r="L296" s="247">
        <f t="shared" si="28"/>
        <v>0</v>
      </c>
      <c r="M296" s="247">
        <f t="shared" si="29"/>
        <v>0</v>
      </c>
      <c r="N296" s="352"/>
      <c r="O296" s="352"/>
      <c r="P296" s="352"/>
      <c r="Q296" s="355"/>
      <c r="R296" s="247">
        <f>IF(OR(NOT(ISNUMBER(C296)),AND(C296&lt;A_Stammdaten!$B$12,O296&lt;=0)),0,IF(C296=A_Stammdaten!$B$12,P296,(M296+N296)/O296*(O296-1)+P296))</f>
        <v>0</v>
      </c>
      <c r="S296" s="247">
        <f t="shared" si="25"/>
        <v>0</v>
      </c>
      <c r="T296" s="354">
        <f t="shared" si="26"/>
        <v>0</v>
      </c>
    </row>
    <row r="297" spans="1:20" x14ac:dyDescent="0.25">
      <c r="A297" s="215" t="b">
        <f t="shared" si="27"/>
        <v>0</v>
      </c>
      <c r="B297" s="64"/>
      <c r="C297" s="75"/>
      <c r="D297" s="75"/>
      <c r="E297" s="75"/>
      <c r="F297" s="344" t="str">
        <f>IFERROR(IF(VLOOKUP(B297,A_Stammdaten!$I$6:$K$105,3,FALSE)="ja","übernommen","neu"),"")</f>
        <v/>
      </c>
      <c r="G297" s="351"/>
      <c r="H297" s="351"/>
      <c r="I297" s="351"/>
      <c r="J297" s="247">
        <f>IF(OR(C297&gt;A_Stammdaten!$B$13,K297=0,NOT(ISNUMBER(C297))),0,SUM(G297:$H297)-$I297)</f>
        <v>0</v>
      </c>
      <c r="K297" s="353"/>
      <c r="L297" s="247">
        <f t="shared" si="28"/>
        <v>0</v>
      </c>
      <c r="M297" s="247">
        <f t="shared" si="29"/>
        <v>0</v>
      </c>
      <c r="N297" s="352"/>
      <c r="O297" s="352"/>
      <c r="P297" s="352"/>
      <c r="Q297" s="355"/>
      <c r="R297" s="247">
        <f>IF(OR(NOT(ISNUMBER(C297)),AND(C297&lt;A_Stammdaten!$B$12,O297&lt;=0)),0,IF(C297=A_Stammdaten!$B$12,P297,(M297+N297)/O297*(O297-1)+P297))</f>
        <v>0</v>
      </c>
      <c r="S297" s="247">
        <f t="shared" si="25"/>
        <v>0</v>
      </c>
      <c r="T297" s="354">
        <f t="shared" si="26"/>
        <v>0</v>
      </c>
    </row>
    <row r="298" spans="1:20" x14ac:dyDescent="0.25">
      <c r="A298" s="215" t="b">
        <f t="shared" si="27"/>
        <v>0</v>
      </c>
      <c r="B298" s="64"/>
      <c r="C298" s="75"/>
      <c r="D298" s="75"/>
      <c r="E298" s="75"/>
      <c r="F298" s="344" t="str">
        <f>IFERROR(IF(VLOOKUP(B298,A_Stammdaten!$I$6:$K$105,3,FALSE)="ja","übernommen","neu"),"")</f>
        <v/>
      </c>
      <c r="G298" s="351"/>
      <c r="H298" s="351"/>
      <c r="I298" s="351"/>
      <c r="J298" s="247">
        <f>IF(OR(C298&gt;A_Stammdaten!$B$13,K298=0,NOT(ISNUMBER(C298))),0,SUM(G298:$H298)-$I298)</f>
        <v>0</v>
      </c>
      <c r="K298" s="353"/>
      <c r="L298" s="247">
        <f t="shared" si="28"/>
        <v>0</v>
      </c>
      <c r="M298" s="247">
        <f t="shared" si="29"/>
        <v>0</v>
      </c>
      <c r="N298" s="352"/>
      <c r="O298" s="352"/>
      <c r="P298" s="352"/>
      <c r="Q298" s="355"/>
      <c r="R298" s="247">
        <f>IF(OR(NOT(ISNUMBER(C298)),AND(C298&lt;A_Stammdaten!$B$12,O298&lt;=0)),0,IF(C298=A_Stammdaten!$B$12,P298,(M298+N298)/O298*(O298-1)+P298))</f>
        <v>0</v>
      </c>
      <c r="S298" s="247">
        <f t="shared" si="25"/>
        <v>0</v>
      </c>
      <c r="T298" s="354">
        <f t="shared" si="26"/>
        <v>0</v>
      </c>
    </row>
    <row r="299" spans="1:20" x14ac:dyDescent="0.25">
      <c r="A299" s="215" t="b">
        <f t="shared" si="27"/>
        <v>0</v>
      </c>
      <c r="B299" s="64"/>
      <c r="C299" s="75"/>
      <c r="D299" s="75"/>
      <c r="E299" s="75"/>
      <c r="F299" s="344" t="str">
        <f>IFERROR(IF(VLOOKUP(B299,A_Stammdaten!$I$6:$K$105,3,FALSE)="ja","übernommen","neu"),"")</f>
        <v/>
      </c>
      <c r="G299" s="351"/>
      <c r="H299" s="351"/>
      <c r="I299" s="351"/>
      <c r="J299" s="247">
        <f>IF(OR(C299&gt;A_Stammdaten!$B$13,K299=0,NOT(ISNUMBER(C299))),0,SUM(G299:$H299)-$I299)</f>
        <v>0</v>
      </c>
      <c r="K299" s="353"/>
      <c r="L299" s="247">
        <f t="shared" si="28"/>
        <v>0</v>
      </c>
      <c r="M299" s="247">
        <f t="shared" si="29"/>
        <v>0</v>
      </c>
      <c r="N299" s="352"/>
      <c r="O299" s="352"/>
      <c r="P299" s="352"/>
      <c r="Q299" s="355"/>
      <c r="R299" s="247">
        <f>IF(OR(NOT(ISNUMBER(C299)),AND(C299&lt;A_Stammdaten!$B$12,O299&lt;=0)),0,IF(C299=A_Stammdaten!$B$12,P299,(M299+N299)/O299*(O299-1)+P299))</f>
        <v>0</v>
      </c>
      <c r="S299" s="247">
        <f t="shared" si="25"/>
        <v>0</v>
      </c>
      <c r="T299" s="354">
        <f t="shared" si="26"/>
        <v>0</v>
      </c>
    </row>
    <row r="300" spans="1:20" x14ac:dyDescent="0.25">
      <c r="A300" s="215" t="b">
        <f t="shared" si="27"/>
        <v>0</v>
      </c>
      <c r="B300" s="64"/>
      <c r="C300" s="75"/>
      <c r="D300" s="75"/>
      <c r="E300" s="75"/>
      <c r="F300" s="344" t="str">
        <f>IFERROR(IF(VLOOKUP(B300,A_Stammdaten!$I$6:$K$105,3,FALSE)="ja","übernommen","neu"),"")</f>
        <v/>
      </c>
      <c r="G300" s="351"/>
      <c r="H300" s="351"/>
      <c r="I300" s="351"/>
      <c r="J300" s="247">
        <f>IF(OR(C300&gt;A_Stammdaten!$B$13,K300=0,NOT(ISNUMBER(C300))),0,SUM(G300:$H300)-$I300)</f>
        <v>0</v>
      </c>
      <c r="K300" s="353"/>
      <c r="L300" s="247">
        <f t="shared" si="28"/>
        <v>0</v>
      </c>
      <c r="M300" s="247">
        <f t="shared" si="29"/>
        <v>0</v>
      </c>
      <c r="N300" s="352"/>
      <c r="O300" s="352"/>
      <c r="P300" s="352"/>
      <c r="Q300" s="355"/>
      <c r="R300" s="247">
        <f>IF(OR(NOT(ISNUMBER(C300)),AND(C300&lt;A_Stammdaten!$B$12,O300&lt;=0)),0,IF(C300=A_Stammdaten!$B$12,P300,(M300+N300)/O300*(O300-1)+P300))</f>
        <v>0</v>
      </c>
      <c r="S300" s="247">
        <f t="shared" si="25"/>
        <v>0</v>
      </c>
      <c r="T300" s="354">
        <f t="shared" si="26"/>
        <v>0</v>
      </c>
    </row>
    <row r="301" spans="1:20" x14ac:dyDescent="0.25">
      <c r="A301" s="215" t="b">
        <f t="shared" si="27"/>
        <v>0</v>
      </c>
      <c r="B301" s="64"/>
      <c r="C301" s="75"/>
      <c r="D301" s="75"/>
      <c r="E301" s="75"/>
      <c r="F301" s="344" t="str">
        <f>IFERROR(IF(VLOOKUP(B301,A_Stammdaten!$I$6:$K$105,3,FALSE)="ja","übernommen","neu"),"")</f>
        <v/>
      </c>
      <c r="G301" s="351"/>
      <c r="H301" s="351"/>
      <c r="I301" s="351"/>
      <c r="J301" s="247">
        <f>IF(OR(C301&gt;A_Stammdaten!$B$13,K301=0,NOT(ISNUMBER(C301))),0,SUM(G301:$H301)-$I301)</f>
        <v>0</v>
      </c>
      <c r="K301" s="353"/>
      <c r="L301" s="247">
        <f t="shared" si="28"/>
        <v>0</v>
      </c>
      <c r="M301" s="247">
        <f t="shared" si="29"/>
        <v>0</v>
      </c>
      <c r="N301" s="352"/>
      <c r="O301" s="352"/>
      <c r="P301" s="352"/>
      <c r="Q301" s="355"/>
      <c r="R301" s="247">
        <f>IF(OR(NOT(ISNUMBER(C301)),AND(C301&lt;A_Stammdaten!$B$12,O301&lt;=0)),0,IF(C301=A_Stammdaten!$B$12,P301,(M301+N301)/O301*(O301-1)+P301))</f>
        <v>0</v>
      </c>
      <c r="S301" s="247">
        <f t="shared" si="25"/>
        <v>0</v>
      </c>
      <c r="T301" s="354">
        <f t="shared" si="26"/>
        <v>0</v>
      </c>
    </row>
    <row r="302" spans="1:20" x14ac:dyDescent="0.25">
      <c r="A302" s="215" t="b">
        <f t="shared" si="27"/>
        <v>0</v>
      </c>
      <c r="B302" s="64"/>
      <c r="C302" s="75"/>
      <c r="D302" s="75"/>
      <c r="E302" s="75"/>
      <c r="F302" s="344" t="str">
        <f>IFERROR(IF(VLOOKUP(B302,A_Stammdaten!$I$6:$K$105,3,FALSE)="ja","übernommen","neu"),"")</f>
        <v/>
      </c>
      <c r="G302" s="351"/>
      <c r="H302" s="351"/>
      <c r="I302" s="351"/>
      <c r="J302" s="247">
        <f>IF(OR(C302&gt;A_Stammdaten!$B$13,K302=0,NOT(ISNUMBER(C302))),0,SUM(G302:$H302)-$I302)</f>
        <v>0</v>
      </c>
      <c r="K302" s="353"/>
      <c r="L302" s="247">
        <f t="shared" si="28"/>
        <v>0</v>
      </c>
      <c r="M302" s="247">
        <f t="shared" si="29"/>
        <v>0</v>
      </c>
      <c r="N302" s="352"/>
      <c r="O302" s="352"/>
      <c r="P302" s="352"/>
      <c r="Q302" s="355"/>
      <c r="R302" s="247">
        <f>IF(OR(NOT(ISNUMBER(C302)),AND(C302&lt;A_Stammdaten!$B$12,O302&lt;=0)),0,IF(C302=A_Stammdaten!$B$12,P302,(M302+N302)/O302*(O302-1)+P302))</f>
        <v>0</v>
      </c>
      <c r="S302" s="247">
        <f t="shared" si="25"/>
        <v>0</v>
      </c>
      <c r="T302" s="354">
        <f t="shared" si="26"/>
        <v>0</v>
      </c>
    </row>
    <row r="303" spans="1:20" x14ac:dyDescent="0.25">
      <c r="A303" s="215" t="b">
        <f t="shared" si="27"/>
        <v>0</v>
      </c>
      <c r="B303" s="64"/>
      <c r="C303" s="75"/>
      <c r="D303" s="75"/>
      <c r="E303" s="75"/>
      <c r="F303" s="344" t="str">
        <f>IFERROR(IF(VLOOKUP(B303,A_Stammdaten!$I$6:$K$105,3,FALSE)="ja","übernommen","neu"),"")</f>
        <v/>
      </c>
      <c r="G303" s="351"/>
      <c r="H303" s="351"/>
      <c r="I303" s="351"/>
      <c r="J303" s="247">
        <f>IF(OR(C303&gt;A_Stammdaten!$B$13,K303=0,NOT(ISNUMBER(C303))),0,SUM(G303:$H303)-$I303)</f>
        <v>0</v>
      </c>
      <c r="K303" s="353"/>
      <c r="L303" s="247">
        <f t="shared" si="28"/>
        <v>0</v>
      </c>
      <c r="M303" s="247">
        <f t="shared" si="29"/>
        <v>0</v>
      </c>
      <c r="N303" s="352"/>
      <c r="O303" s="352"/>
      <c r="P303" s="352"/>
      <c r="Q303" s="355"/>
      <c r="R303" s="247">
        <f>IF(OR(NOT(ISNUMBER(C303)),AND(C303&lt;A_Stammdaten!$B$12,O303&lt;=0)),0,IF(C303=A_Stammdaten!$B$12,P303,(M303+N303)/O303*(O303-1)+P303))</f>
        <v>0</v>
      </c>
      <c r="S303" s="247">
        <f t="shared" si="25"/>
        <v>0</v>
      </c>
      <c r="T303" s="354">
        <f t="shared" si="26"/>
        <v>0</v>
      </c>
    </row>
    <row r="304" spans="1:20" x14ac:dyDescent="0.25">
      <c r="A304" s="215" t="b">
        <f t="shared" si="27"/>
        <v>0</v>
      </c>
      <c r="B304" s="64"/>
      <c r="C304" s="75"/>
      <c r="D304" s="75"/>
      <c r="E304" s="75"/>
      <c r="F304" s="344" t="str">
        <f>IFERROR(IF(VLOOKUP(B304,A_Stammdaten!$I$6:$K$105,3,FALSE)="ja","übernommen","neu"),"")</f>
        <v/>
      </c>
      <c r="G304" s="351"/>
      <c r="H304" s="351"/>
      <c r="I304" s="351"/>
      <c r="J304" s="247">
        <f>IF(OR(C304&gt;A_Stammdaten!$B$13,K304=0,NOT(ISNUMBER(C304))),0,SUM(G304:$H304)-$I304)</f>
        <v>0</v>
      </c>
      <c r="K304" s="353"/>
      <c r="L304" s="247">
        <f t="shared" si="28"/>
        <v>0</v>
      </c>
      <c r="M304" s="247">
        <f t="shared" si="29"/>
        <v>0</v>
      </c>
      <c r="N304" s="352"/>
      <c r="O304" s="352"/>
      <c r="P304" s="352"/>
      <c r="Q304" s="355"/>
      <c r="R304" s="247">
        <f>IF(OR(NOT(ISNUMBER(C304)),AND(C304&lt;A_Stammdaten!$B$12,O304&lt;=0)),0,IF(C304=A_Stammdaten!$B$12,P304,(M304+N304)/O304*(O304-1)+P304))</f>
        <v>0</v>
      </c>
      <c r="S304" s="247">
        <f t="shared" si="25"/>
        <v>0</v>
      </c>
      <c r="T304" s="354">
        <f t="shared" si="26"/>
        <v>0</v>
      </c>
    </row>
    <row r="305" spans="1:20" x14ac:dyDescent="0.25">
      <c r="A305" s="215" t="b">
        <f t="shared" si="27"/>
        <v>0</v>
      </c>
      <c r="B305" s="64"/>
      <c r="C305" s="75"/>
      <c r="D305" s="75"/>
      <c r="E305" s="75"/>
      <c r="F305" s="344" t="str">
        <f>IFERROR(IF(VLOOKUP(B305,A_Stammdaten!$I$6:$K$105,3,FALSE)="ja","übernommen","neu"),"")</f>
        <v/>
      </c>
      <c r="G305" s="351"/>
      <c r="H305" s="351"/>
      <c r="I305" s="351"/>
      <c r="J305" s="247">
        <f>IF(OR(C305&gt;A_Stammdaten!$B$13,K305=0,NOT(ISNUMBER(C305))),0,SUM(G305:$H305)-$I305)</f>
        <v>0</v>
      </c>
      <c r="K305" s="353"/>
      <c r="L305" s="247">
        <f t="shared" si="28"/>
        <v>0</v>
      </c>
      <c r="M305" s="247">
        <f t="shared" si="29"/>
        <v>0</v>
      </c>
      <c r="N305" s="352"/>
      <c r="O305" s="352"/>
      <c r="P305" s="352"/>
      <c r="Q305" s="355"/>
      <c r="R305" s="247">
        <f>IF(OR(NOT(ISNUMBER(C305)),AND(C305&lt;A_Stammdaten!$B$12,O305&lt;=0)),0,IF(C305=A_Stammdaten!$B$12,P305,(M305+N305)/O305*(O305-1)+P305))</f>
        <v>0</v>
      </c>
      <c r="S305" s="247">
        <f t="shared" si="25"/>
        <v>0</v>
      </c>
      <c r="T305" s="354">
        <f t="shared" si="26"/>
        <v>0</v>
      </c>
    </row>
    <row r="306" spans="1:20" x14ac:dyDescent="0.25">
      <c r="A306" s="215" t="b">
        <f t="shared" si="27"/>
        <v>0</v>
      </c>
      <c r="B306" s="64"/>
      <c r="C306" s="75"/>
      <c r="D306" s="75"/>
      <c r="E306" s="75"/>
      <c r="F306" s="344" t="str">
        <f>IFERROR(IF(VLOOKUP(B306,A_Stammdaten!$I$6:$K$105,3,FALSE)="ja","übernommen","neu"),"")</f>
        <v/>
      </c>
      <c r="G306" s="351"/>
      <c r="H306" s="351"/>
      <c r="I306" s="351"/>
      <c r="J306" s="247">
        <f>IF(OR(C306&gt;A_Stammdaten!$B$13,K306=0,NOT(ISNUMBER(C306))),0,SUM(G306:$H306)-$I306)</f>
        <v>0</v>
      </c>
      <c r="K306" s="353"/>
      <c r="L306" s="247">
        <f t="shared" si="28"/>
        <v>0</v>
      </c>
      <c r="M306" s="247">
        <f t="shared" si="29"/>
        <v>0</v>
      </c>
      <c r="N306" s="352"/>
      <c r="O306" s="352"/>
      <c r="P306" s="352"/>
      <c r="Q306" s="355"/>
      <c r="R306" s="247">
        <f>IF(OR(NOT(ISNUMBER(C306)),AND(C306&lt;A_Stammdaten!$B$12,O306&lt;=0)),0,IF(C306=A_Stammdaten!$B$12,P306,(M306+N306)/O306*(O306-1)+P306))</f>
        <v>0</v>
      </c>
      <c r="S306" s="247">
        <f t="shared" si="25"/>
        <v>0</v>
      </c>
      <c r="T306" s="354">
        <f t="shared" si="26"/>
        <v>0</v>
      </c>
    </row>
    <row r="307" spans="1:20" x14ac:dyDescent="0.25">
      <c r="A307" s="215" t="b">
        <f t="shared" si="27"/>
        <v>0</v>
      </c>
      <c r="B307" s="64"/>
      <c r="C307" s="75"/>
      <c r="D307" s="75"/>
      <c r="E307" s="75"/>
      <c r="F307" s="344" t="str">
        <f>IFERROR(IF(VLOOKUP(B307,A_Stammdaten!$I$6:$K$105,3,FALSE)="ja","übernommen","neu"),"")</f>
        <v/>
      </c>
      <c r="G307" s="351"/>
      <c r="H307" s="351"/>
      <c r="I307" s="351"/>
      <c r="J307" s="247">
        <f>IF(OR(C307&gt;A_Stammdaten!$B$13,K307=0,NOT(ISNUMBER(C307))),0,SUM(G307:$H307)-$I307)</f>
        <v>0</v>
      </c>
      <c r="K307" s="353"/>
      <c r="L307" s="247">
        <f t="shared" si="28"/>
        <v>0</v>
      </c>
      <c r="M307" s="247">
        <f t="shared" si="29"/>
        <v>0</v>
      </c>
      <c r="N307" s="352"/>
      <c r="O307" s="352"/>
      <c r="P307" s="352"/>
      <c r="Q307" s="355"/>
      <c r="R307" s="247">
        <f>IF(OR(NOT(ISNUMBER(C307)),AND(C307&lt;A_Stammdaten!$B$12,O307&lt;=0)),0,IF(C307=A_Stammdaten!$B$12,P307,(M307+N307)/O307*(O307-1)+P307))</f>
        <v>0</v>
      </c>
      <c r="S307" s="247">
        <f t="shared" si="25"/>
        <v>0</v>
      </c>
      <c r="T307" s="354">
        <f t="shared" si="26"/>
        <v>0</v>
      </c>
    </row>
    <row r="308" spans="1:20" x14ac:dyDescent="0.25">
      <c r="A308" s="215" t="b">
        <f t="shared" si="27"/>
        <v>0</v>
      </c>
      <c r="B308" s="64"/>
      <c r="C308" s="75"/>
      <c r="D308" s="75"/>
      <c r="E308" s="75"/>
      <c r="F308" s="344" t="str">
        <f>IFERROR(IF(VLOOKUP(B308,A_Stammdaten!$I$6:$K$105,3,FALSE)="ja","übernommen","neu"),"")</f>
        <v/>
      </c>
      <c r="G308" s="351"/>
      <c r="H308" s="351"/>
      <c r="I308" s="351"/>
      <c r="J308" s="247">
        <f>IF(OR(C308&gt;A_Stammdaten!$B$13,K308=0,NOT(ISNUMBER(C308))),0,SUM(G308:$H308)-$I308)</f>
        <v>0</v>
      </c>
      <c r="K308" s="353"/>
      <c r="L308" s="247">
        <f t="shared" si="28"/>
        <v>0</v>
      </c>
      <c r="M308" s="247">
        <f t="shared" si="29"/>
        <v>0</v>
      </c>
      <c r="N308" s="352"/>
      <c r="O308" s="352"/>
      <c r="P308" s="352"/>
      <c r="Q308" s="355"/>
      <c r="R308" s="247">
        <f>IF(OR(NOT(ISNUMBER(C308)),AND(C308&lt;A_Stammdaten!$B$12,O308&lt;=0)),0,IF(C308=A_Stammdaten!$B$12,P308,(M308+N308)/O308*(O308-1)+P308))</f>
        <v>0</v>
      </c>
      <c r="S308" s="247">
        <f t="shared" si="25"/>
        <v>0</v>
      </c>
      <c r="T308" s="354">
        <f t="shared" si="26"/>
        <v>0</v>
      </c>
    </row>
    <row r="309" spans="1:20" x14ac:dyDescent="0.25">
      <c r="A309" s="215" t="b">
        <f t="shared" si="27"/>
        <v>0</v>
      </c>
      <c r="B309" s="64"/>
      <c r="C309" s="75"/>
      <c r="D309" s="75"/>
      <c r="E309" s="75"/>
      <c r="F309" s="344" t="str">
        <f>IFERROR(IF(VLOOKUP(B309,A_Stammdaten!$I$6:$K$105,3,FALSE)="ja","übernommen","neu"),"")</f>
        <v/>
      </c>
      <c r="G309" s="351"/>
      <c r="H309" s="351"/>
      <c r="I309" s="351"/>
      <c r="J309" s="247">
        <f>IF(OR(C309&gt;A_Stammdaten!$B$13,K309=0,NOT(ISNUMBER(C309))),0,SUM(G309:$H309)-$I309)</f>
        <v>0</v>
      </c>
      <c r="K309" s="353"/>
      <c r="L309" s="247">
        <f t="shared" si="28"/>
        <v>0</v>
      </c>
      <c r="M309" s="247">
        <f t="shared" si="29"/>
        <v>0</v>
      </c>
      <c r="N309" s="352"/>
      <c r="O309" s="352"/>
      <c r="P309" s="352"/>
      <c r="Q309" s="355"/>
      <c r="R309" s="247">
        <f>IF(OR(NOT(ISNUMBER(C309)),AND(C309&lt;A_Stammdaten!$B$12,O309&lt;=0)),0,IF(C309=A_Stammdaten!$B$12,P309,(M309+N309)/O309*(O309-1)+P309))</f>
        <v>0</v>
      </c>
      <c r="S309" s="247">
        <f t="shared" si="25"/>
        <v>0</v>
      </c>
      <c r="T309" s="354">
        <f t="shared" si="26"/>
        <v>0</v>
      </c>
    </row>
    <row r="310" spans="1:20" x14ac:dyDescent="0.25">
      <c r="A310" s="215" t="b">
        <f t="shared" si="27"/>
        <v>0</v>
      </c>
      <c r="B310" s="64"/>
      <c r="C310" s="75"/>
      <c r="D310" s="75"/>
      <c r="E310" s="75"/>
      <c r="F310" s="344" t="str">
        <f>IFERROR(IF(VLOOKUP(B310,A_Stammdaten!$I$6:$K$105,3,FALSE)="ja","übernommen","neu"),"")</f>
        <v/>
      </c>
      <c r="G310" s="351"/>
      <c r="H310" s="351"/>
      <c r="I310" s="351"/>
      <c r="J310" s="247">
        <f>IF(OR(C310&gt;A_Stammdaten!$B$13,K310=0,NOT(ISNUMBER(C310))),0,SUM(G310:$H310)-$I310)</f>
        <v>0</v>
      </c>
      <c r="K310" s="353"/>
      <c r="L310" s="247">
        <f t="shared" si="28"/>
        <v>0</v>
      </c>
      <c r="M310" s="247">
        <f t="shared" si="29"/>
        <v>0</v>
      </c>
      <c r="N310" s="352"/>
      <c r="O310" s="352"/>
      <c r="P310" s="352"/>
      <c r="Q310" s="355"/>
      <c r="R310" s="247">
        <f>IF(OR(NOT(ISNUMBER(C310)),AND(C310&lt;A_Stammdaten!$B$12,O310&lt;=0)),0,IF(C310=A_Stammdaten!$B$12,P310,(M310+N310)/O310*(O310-1)+P310))</f>
        <v>0</v>
      </c>
      <c r="S310" s="247">
        <f t="shared" si="25"/>
        <v>0</v>
      </c>
      <c r="T310" s="354">
        <f t="shared" si="26"/>
        <v>0</v>
      </c>
    </row>
    <row r="311" spans="1:20" x14ac:dyDescent="0.25">
      <c r="A311" s="215" t="b">
        <f t="shared" si="27"/>
        <v>0</v>
      </c>
      <c r="B311" s="64"/>
      <c r="C311" s="75"/>
      <c r="D311" s="75"/>
      <c r="E311" s="75"/>
      <c r="F311" s="344" t="str">
        <f>IFERROR(IF(VLOOKUP(B311,A_Stammdaten!$I$6:$K$105,3,FALSE)="ja","übernommen","neu"),"")</f>
        <v/>
      </c>
      <c r="G311" s="351"/>
      <c r="H311" s="351"/>
      <c r="I311" s="351"/>
      <c r="J311" s="247">
        <f>IF(OR(C311&gt;A_Stammdaten!$B$13,K311=0,NOT(ISNUMBER(C311))),0,SUM(G311:$H311)-$I311)</f>
        <v>0</v>
      </c>
      <c r="K311" s="353"/>
      <c r="L311" s="247">
        <f t="shared" si="28"/>
        <v>0</v>
      </c>
      <c r="M311" s="247">
        <f t="shared" si="29"/>
        <v>0</v>
      </c>
      <c r="N311" s="352"/>
      <c r="O311" s="352"/>
      <c r="P311" s="352"/>
      <c r="Q311" s="355"/>
      <c r="R311" s="247">
        <f>IF(OR(NOT(ISNUMBER(C311)),AND(C311&lt;A_Stammdaten!$B$12,O311&lt;=0)),0,IF(C311=A_Stammdaten!$B$12,P311,(M311+N311)/O311*(O311-1)+P311))</f>
        <v>0</v>
      </c>
      <c r="S311" s="247">
        <f t="shared" si="25"/>
        <v>0</v>
      </c>
      <c r="T311" s="354">
        <f t="shared" si="26"/>
        <v>0</v>
      </c>
    </row>
    <row r="312" spans="1:20" x14ac:dyDescent="0.25">
      <c r="A312" s="215" t="b">
        <f t="shared" si="27"/>
        <v>0</v>
      </c>
      <c r="B312" s="64"/>
      <c r="C312" s="75"/>
      <c r="D312" s="75"/>
      <c r="E312" s="75"/>
      <c r="F312" s="344" t="str">
        <f>IFERROR(IF(VLOOKUP(B312,A_Stammdaten!$I$6:$K$105,3,FALSE)="ja","übernommen","neu"),"")</f>
        <v/>
      </c>
      <c r="G312" s="351"/>
      <c r="H312" s="351"/>
      <c r="I312" s="351"/>
      <c r="J312" s="247">
        <f>IF(OR(C312&gt;A_Stammdaten!$B$13,K312=0,NOT(ISNUMBER(C312))),0,SUM(G312:$H312)-$I312)</f>
        <v>0</v>
      </c>
      <c r="K312" s="353"/>
      <c r="L312" s="247">
        <f t="shared" si="28"/>
        <v>0</v>
      </c>
      <c r="M312" s="247">
        <f t="shared" si="29"/>
        <v>0</v>
      </c>
      <c r="N312" s="352"/>
      <c r="O312" s="352"/>
      <c r="P312" s="352"/>
      <c r="Q312" s="355"/>
      <c r="R312" s="247">
        <f>IF(OR(NOT(ISNUMBER(C312)),AND(C312&lt;A_Stammdaten!$B$12,O312&lt;=0)),0,IF(C312=A_Stammdaten!$B$12,P312,(M312+N312)/O312*(O312-1)+P312))</f>
        <v>0</v>
      </c>
      <c r="S312" s="247">
        <f t="shared" si="25"/>
        <v>0</v>
      </c>
      <c r="T312" s="354">
        <f t="shared" si="26"/>
        <v>0</v>
      </c>
    </row>
    <row r="313" spans="1:20" x14ac:dyDescent="0.25">
      <c r="A313" s="215" t="b">
        <f t="shared" si="27"/>
        <v>0</v>
      </c>
      <c r="B313" s="64"/>
      <c r="C313" s="75"/>
      <c r="D313" s="75"/>
      <c r="E313" s="75"/>
      <c r="F313" s="344" t="str">
        <f>IFERROR(IF(VLOOKUP(B313,A_Stammdaten!$I$6:$K$105,3,FALSE)="ja","übernommen","neu"),"")</f>
        <v/>
      </c>
      <c r="G313" s="351"/>
      <c r="H313" s="351"/>
      <c r="I313" s="351"/>
      <c r="J313" s="247">
        <f>IF(OR(C313&gt;A_Stammdaten!$B$13,K313=0,NOT(ISNUMBER(C313))),0,SUM(G313:$H313)-$I313)</f>
        <v>0</v>
      </c>
      <c r="K313" s="353"/>
      <c r="L313" s="247">
        <f t="shared" si="28"/>
        <v>0</v>
      </c>
      <c r="M313" s="247">
        <f t="shared" si="29"/>
        <v>0</v>
      </c>
      <c r="N313" s="352"/>
      <c r="O313" s="352"/>
      <c r="P313" s="352"/>
      <c r="Q313" s="355"/>
      <c r="R313" s="247">
        <f>IF(OR(NOT(ISNUMBER(C313)),AND(C313&lt;A_Stammdaten!$B$12,O313&lt;=0)),0,IF(C313=A_Stammdaten!$B$12,P313,(M313+N313)/O313*(O313-1)+P313))</f>
        <v>0</v>
      </c>
      <c r="S313" s="247">
        <f t="shared" si="25"/>
        <v>0</v>
      </c>
      <c r="T313" s="354">
        <f t="shared" si="26"/>
        <v>0</v>
      </c>
    </row>
    <row r="314" spans="1:20" x14ac:dyDescent="0.25">
      <c r="A314" s="215" t="b">
        <f t="shared" si="27"/>
        <v>0</v>
      </c>
      <c r="B314" s="64"/>
      <c r="C314" s="75"/>
      <c r="D314" s="75"/>
      <c r="E314" s="75"/>
      <c r="F314" s="344" t="str">
        <f>IFERROR(IF(VLOOKUP(B314,A_Stammdaten!$I$6:$K$105,3,FALSE)="ja","übernommen","neu"),"")</f>
        <v/>
      </c>
      <c r="G314" s="351"/>
      <c r="H314" s="351"/>
      <c r="I314" s="351"/>
      <c r="J314" s="247">
        <f>IF(OR(C314&gt;A_Stammdaten!$B$13,K314=0,NOT(ISNUMBER(C314))),0,SUM(G314:$H314)-$I314)</f>
        <v>0</v>
      </c>
      <c r="K314" s="353"/>
      <c r="L314" s="247">
        <f t="shared" si="28"/>
        <v>0</v>
      </c>
      <c r="M314" s="247">
        <f t="shared" si="29"/>
        <v>0</v>
      </c>
      <c r="N314" s="352"/>
      <c r="O314" s="352"/>
      <c r="P314" s="352"/>
      <c r="Q314" s="355"/>
      <c r="R314" s="247">
        <f>IF(OR(NOT(ISNUMBER(C314)),AND(C314&lt;A_Stammdaten!$B$12,O314&lt;=0)),0,IF(C314=A_Stammdaten!$B$12,P314,(M314+N314)/O314*(O314-1)+P314))</f>
        <v>0</v>
      </c>
      <c r="S314" s="247">
        <f t="shared" si="25"/>
        <v>0</v>
      </c>
      <c r="T314" s="354">
        <f t="shared" si="26"/>
        <v>0</v>
      </c>
    </row>
    <row r="315" spans="1:20" x14ac:dyDescent="0.25">
      <c r="A315" s="215" t="b">
        <f t="shared" si="27"/>
        <v>0</v>
      </c>
      <c r="B315" s="64"/>
      <c r="C315" s="75"/>
      <c r="D315" s="75"/>
      <c r="E315" s="75"/>
      <c r="F315" s="344" t="str">
        <f>IFERROR(IF(VLOOKUP(B315,A_Stammdaten!$I$6:$K$105,3,FALSE)="ja","übernommen","neu"),"")</f>
        <v/>
      </c>
      <c r="G315" s="351"/>
      <c r="H315" s="351"/>
      <c r="I315" s="351"/>
      <c r="J315" s="247">
        <f>IF(OR(C315&gt;A_Stammdaten!$B$13,K315=0,NOT(ISNUMBER(C315))),0,SUM(G315:$H315)-$I315)</f>
        <v>0</v>
      </c>
      <c r="K315" s="353"/>
      <c r="L315" s="247">
        <f t="shared" si="28"/>
        <v>0</v>
      </c>
      <c r="M315" s="247">
        <f t="shared" si="29"/>
        <v>0</v>
      </c>
      <c r="N315" s="352"/>
      <c r="O315" s="352"/>
      <c r="P315" s="352"/>
      <c r="Q315" s="355"/>
      <c r="R315" s="247">
        <f>IF(OR(NOT(ISNUMBER(C315)),AND(C315&lt;A_Stammdaten!$B$12,O315&lt;=0)),0,IF(C315=A_Stammdaten!$B$12,P315,(M315+N315)/O315*(O315-1)+P315))</f>
        <v>0</v>
      </c>
      <c r="S315" s="247">
        <f t="shared" si="25"/>
        <v>0</v>
      </c>
      <c r="T315" s="354">
        <f t="shared" si="26"/>
        <v>0</v>
      </c>
    </row>
    <row r="316" spans="1:20" x14ac:dyDescent="0.25">
      <c r="A316" s="215" t="b">
        <f t="shared" si="27"/>
        <v>0</v>
      </c>
      <c r="B316" s="64"/>
      <c r="C316" s="75"/>
      <c r="D316" s="75"/>
      <c r="E316" s="75"/>
      <c r="F316" s="344" t="str">
        <f>IFERROR(IF(VLOOKUP(B316,A_Stammdaten!$I$6:$K$105,3,FALSE)="ja","übernommen","neu"),"")</f>
        <v/>
      </c>
      <c r="G316" s="351"/>
      <c r="H316" s="351"/>
      <c r="I316" s="351"/>
      <c r="J316" s="247">
        <f>IF(OR(C316&gt;A_Stammdaten!$B$13,K316=0,NOT(ISNUMBER(C316))),0,SUM(G316:$H316)-$I316)</f>
        <v>0</v>
      </c>
      <c r="K316" s="353"/>
      <c r="L316" s="247">
        <f t="shared" si="28"/>
        <v>0</v>
      </c>
      <c r="M316" s="247">
        <f t="shared" si="29"/>
        <v>0</v>
      </c>
      <c r="N316" s="352"/>
      <c r="O316" s="352"/>
      <c r="P316" s="352"/>
      <c r="Q316" s="355"/>
      <c r="R316" s="247">
        <f>IF(OR(NOT(ISNUMBER(C316)),AND(C316&lt;A_Stammdaten!$B$12,O316&lt;=0)),0,IF(C316=A_Stammdaten!$B$12,P316,(M316+N316)/O316*(O316-1)+P316))</f>
        <v>0</v>
      </c>
      <c r="S316" s="247">
        <f t="shared" si="25"/>
        <v>0</v>
      </c>
      <c r="T316" s="354">
        <f t="shared" si="26"/>
        <v>0</v>
      </c>
    </row>
    <row r="317" spans="1:20" x14ac:dyDescent="0.25">
      <c r="A317" s="215" t="b">
        <f t="shared" si="27"/>
        <v>0</v>
      </c>
      <c r="B317" s="64"/>
      <c r="C317" s="75"/>
      <c r="D317" s="75"/>
      <c r="E317" s="75"/>
      <c r="F317" s="344" t="str">
        <f>IFERROR(IF(VLOOKUP(B317,A_Stammdaten!$I$6:$K$105,3,FALSE)="ja","übernommen","neu"),"")</f>
        <v/>
      </c>
      <c r="G317" s="351"/>
      <c r="H317" s="351"/>
      <c r="I317" s="351"/>
      <c r="J317" s="247">
        <f>IF(OR(C317&gt;A_Stammdaten!$B$13,K317=0,NOT(ISNUMBER(C317))),0,SUM(G317:$H317)-$I317)</f>
        <v>0</v>
      </c>
      <c r="K317" s="353"/>
      <c r="L317" s="247">
        <f t="shared" si="28"/>
        <v>0</v>
      </c>
      <c r="M317" s="247">
        <f t="shared" si="29"/>
        <v>0</v>
      </c>
      <c r="N317" s="352"/>
      <c r="O317" s="352"/>
      <c r="P317" s="352"/>
      <c r="Q317" s="355"/>
      <c r="R317" s="247">
        <f>IF(OR(NOT(ISNUMBER(C317)),AND(C317&lt;A_Stammdaten!$B$12,O317&lt;=0)),0,IF(C317=A_Stammdaten!$B$12,P317,(M317+N317)/O317*(O317-1)+P317))</f>
        <v>0</v>
      </c>
      <c r="S317" s="247">
        <f t="shared" si="25"/>
        <v>0</v>
      </c>
      <c r="T317" s="354">
        <f t="shared" si="26"/>
        <v>0</v>
      </c>
    </row>
    <row r="318" spans="1:20" x14ac:dyDescent="0.25">
      <c r="A318" s="215" t="b">
        <f t="shared" si="27"/>
        <v>0</v>
      </c>
      <c r="B318" s="64"/>
      <c r="C318" s="75"/>
      <c r="D318" s="75"/>
      <c r="E318" s="75"/>
      <c r="F318" s="344" t="str">
        <f>IFERROR(IF(VLOOKUP(B318,A_Stammdaten!$I$6:$K$105,3,FALSE)="ja","übernommen","neu"),"")</f>
        <v/>
      </c>
      <c r="G318" s="351"/>
      <c r="H318" s="351"/>
      <c r="I318" s="351"/>
      <c r="J318" s="247">
        <f>IF(OR(C318&gt;A_Stammdaten!$B$13,K318=0,NOT(ISNUMBER(C318))),0,SUM(G318:$H318)-$I318)</f>
        <v>0</v>
      </c>
      <c r="K318" s="353"/>
      <c r="L318" s="247">
        <f t="shared" si="28"/>
        <v>0</v>
      </c>
      <c r="M318" s="247">
        <f t="shared" si="29"/>
        <v>0</v>
      </c>
      <c r="N318" s="352"/>
      <c r="O318" s="352"/>
      <c r="P318" s="352"/>
      <c r="Q318" s="355"/>
      <c r="R318" s="247">
        <f>IF(OR(NOT(ISNUMBER(C318)),AND(C318&lt;A_Stammdaten!$B$12,O318&lt;=0)),0,IF(C318=A_Stammdaten!$B$12,P318,(M318+N318)/O318*(O318-1)+P318))</f>
        <v>0</v>
      </c>
      <c r="S318" s="247">
        <f t="shared" si="25"/>
        <v>0</v>
      </c>
      <c r="T318" s="354">
        <f t="shared" si="26"/>
        <v>0</v>
      </c>
    </row>
    <row r="319" spans="1:20" x14ac:dyDescent="0.25">
      <c r="A319" s="215" t="b">
        <f t="shared" si="27"/>
        <v>0</v>
      </c>
      <c r="B319" s="64"/>
      <c r="C319" s="75"/>
      <c r="D319" s="75"/>
      <c r="E319" s="75"/>
      <c r="F319" s="344" t="str">
        <f>IFERROR(IF(VLOOKUP(B319,A_Stammdaten!$I$6:$K$105,3,FALSE)="ja","übernommen","neu"),"")</f>
        <v/>
      </c>
      <c r="G319" s="351"/>
      <c r="H319" s="351"/>
      <c r="I319" s="351"/>
      <c r="J319" s="247">
        <f>IF(OR(C319&gt;A_Stammdaten!$B$13,K319=0,NOT(ISNUMBER(C319))),0,SUM(G319:$H319)-$I319)</f>
        <v>0</v>
      </c>
      <c r="K319" s="353"/>
      <c r="L319" s="247">
        <f t="shared" si="28"/>
        <v>0</v>
      </c>
      <c r="M319" s="247">
        <f t="shared" si="29"/>
        <v>0</v>
      </c>
      <c r="N319" s="352"/>
      <c r="O319" s="352"/>
      <c r="P319" s="352"/>
      <c r="Q319" s="355"/>
      <c r="R319" s="247">
        <f>IF(OR(NOT(ISNUMBER(C319)),AND(C319&lt;A_Stammdaten!$B$12,O319&lt;=0)),0,IF(C319=A_Stammdaten!$B$12,P319,(M319+N319)/O319*(O319-1)+P319))</f>
        <v>0</v>
      </c>
      <c r="S319" s="247">
        <f t="shared" si="25"/>
        <v>0</v>
      </c>
      <c r="T319" s="354">
        <f t="shared" si="26"/>
        <v>0</v>
      </c>
    </row>
    <row r="320" spans="1:20" x14ac:dyDescent="0.25">
      <c r="A320" s="215" t="b">
        <f t="shared" si="27"/>
        <v>0</v>
      </c>
      <c r="B320" s="64"/>
      <c r="C320" s="75"/>
      <c r="D320" s="75"/>
      <c r="E320" s="75"/>
      <c r="F320" s="344" t="str">
        <f>IFERROR(IF(VLOOKUP(B320,A_Stammdaten!$I$6:$K$105,3,FALSE)="ja","übernommen","neu"),"")</f>
        <v/>
      </c>
      <c r="G320" s="351"/>
      <c r="H320" s="351"/>
      <c r="I320" s="351"/>
      <c r="J320" s="247">
        <f>IF(OR(C320&gt;A_Stammdaten!$B$13,K320=0,NOT(ISNUMBER(C320))),0,SUM(G320:$H320)-$I320)</f>
        <v>0</v>
      </c>
      <c r="K320" s="353"/>
      <c r="L320" s="247">
        <f t="shared" si="28"/>
        <v>0</v>
      </c>
      <c r="M320" s="247">
        <f t="shared" si="29"/>
        <v>0</v>
      </c>
      <c r="N320" s="352"/>
      <c r="O320" s="352"/>
      <c r="P320" s="352"/>
      <c r="Q320" s="355"/>
      <c r="R320" s="247">
        <f>IF(OR(NOT(ISNUMBER(C320)),AND(C320&lt;A_Stammdaten!$B$12,O320&lt;=0)),0,IF(C320=A_Stammdaten!$B$12,P320,(M320+N320)/O320*(O320-1)+P320))</f>
        <v>0</v>
      </c>
      <c r="S320" s="247">
        <f t="shared" si="25"/>
        <v>0</v>
      </c>
      <c r="T320" s="354">
        <f t="shared" si="26"/>
        <v>0</v>
      </c>
    </row>
    <row r="321" spans="1:20" x14ac:dyDescent="0.25">
      <c r="A321" s="215" t="b">
        <f t="shared" si="27"/>
        <v>0</v>
      </c>
      <c r="B321" s="64"/>
      <c r="C321" s="75"/>
      <c r="D321" s="75"/>
      <c r="E321" s="75"/>
      <c r="F321" s="344" t="str">
        <f>IFERROR(IF(VLOOKUP(B321,A_Stammdaten!$I$6:$K$105,3,FALSE)="ja","übernommen","neu"),"")</f>
        <v/>
      </c>
      <c r="G321" s="351"/>
      <c r="H321" s="351"/>
      <c r="I321" s="351"/>
      <c r="J321" s="247">
        <f>IF(OR(C321&gt;A_Stammdaten!$B$13,K321=0,NOT(ISNUMBER(C321))),0,SUM(G321:$H321)-$I321)</f>
        <v>0</v>
      </c>
      <c r="K321" s="353"/>
      <c r="L321" s="247">
        <f t="shared" si="28"/>
        <v>0</v>
      </c>
      <c r="M321" s="247">
        <f t="shared" si="29"/>
        <v>0</v>
      </c>
      <c r="N321" s="352"/>
      <c r="O321" s="352"/>
      <c r="P321" s="352"/>
      <c r="Q321" s="355"/>
      <c r="R321" s="247">
        <f>IF(OR(NOT(ISNUMBER(C321)),AND(C321&lt;A_Stammdaten!$B$12,O321&lt;=0)),0,IF(C321=A_Stammdaten!$B$12,P321,(M321+N321)/O321*(O321-1)+P321))</f>
        <v>0</v>
      </c>
      <c r="S321" s="247">
        <f t="shared" si="25"/>
        <v>0</v>
      </c>
      <c r="T321" s="354">
        <f t="shared" si="26"/>
        <v>0</v>
      </c>
    </row>
    <row r="322" spans="1:20" x14ac:dyDescent="0.25">
      <c r="A322" s="215" t="b">
        <f t="shared" si="27"/>
        <v>0</v>
      </c>
      <c r="B322" s="64"/>
      <c r="C322" s="75"/>
      <c r="D322" s="75"/>
      <c r="E322" s="75"/>
      <c r="F322" s="344" t="str">
        <f>IFERROR(IF(VLOOKUP(B322,A_Stammdaten!$I$6:$K$105,3,FALSE)="ja","übernommen","neu"),"")</f>
        <v/>
      </c>
      <c r="G322" s="351"/>
      <c r="H322" s="351"/>
      <c r="I322" s="351"/>
      <c r="J322" s="247">
        <f>IF(OR(C322&gt;A_Stammdaten!$B$13,K322=0,NOT(ISNUMBER(C322))),0,SUM(G322:$H322)-$I322)</f>
        <v>0</v>
      </c>
      <c r="K322" s="353"/>
      <c r="L322" s="247">
        <f t="shared" si="28"/>
        <v>0</v>
      </c>
      <c r="M322" s="247">
        <f t="shared" si="29"/>
        <v>0</v>
      </c>
      <c r="N322" s="352"/>
      <c r="O322" s="352"/>
      <c r="P322" s="352"/>
      <c r="Q322" s="355"/>
      <c r="R322" s="247">
        <f>IF(OR(NOT(ISNUMBER(C322)),AND(C322&lt;A_Stammdaten!$B$12,O322&lt;=0)),0,IF(C322=A_Stammdaten!$B$12,P322,(M322+N322)/O322*(O322-1)+P322))</f>
        <v>0</v>
      </c>
      <c r="S322" s="247">
        <f t="shared" si="25"/>
        <v>0</v>
      </c>
      <c r="T322" s="354">
        <f t="shared" si="26"/>
        <v>0</v>
      </c>
    </row>
    <row r="323" spans="1:20" x14ac:dyDescent="0.25">
      <c r="A323" s="215" t="b">
        <f t="shared" si="27"/>
        <v>0</v>
      </c>
      <c r="B323" s="64"/>
      <c r="C323" s="75"/>
      <c r="D323" s="75"/>
      <c r="E323" s="75"/>
      <c r="F323" s="344" t="str">
        <f>IFERROR(IF(VLOOKUP(B323,A_Stammdaten!$I$6:$K$105,3,FALSE)="ja","übernommen","neu"),"")</f>
        <v/>
      </c>
      <c r="G323" s="351"/>
      <c r="H323" s="351"/>
      <c r="I323" s="351"/>
      <c r="J323" s="247">
        <f>IF(OR(C323&gt;A_Stammdaten!$B$13,K323=0,NOT(ISNUMBER(C323))),0,SUM(G323:$H323)-$I323)</f>
        <v>0</v>
      </c>
      <c r="K323" s="353"/>
      <c r="L323" s="247">
        <f t="shared" si="28"/>
        <v>0</v>
      </c>
      <c r="M323" s="247">
        <f t="shared" si="29"/>
        <v>0</v>
      </c>
      <c r="N323" s="352"/>
      <c r="O323" s="352"/>
      <c r="P323" s="352"/>
      <c r="Q323" s="355"/>
      <c r="R323" s="247">
        <f>IF(OR(NOT(ISNUMBER(C323)),AND(C323&lt;A_Stammdaten!$B$12,O323&lt;=0)),0,IF(C323=A_Stammdaten!$B$12,P323,(M323+N323)/O323*(O323-1)+P323))</f>
        <v>0</v>
      </c>
      <c r="S323" s="247">
        <f t="shared" si="25"/>
        <v>0</v>
      </c>
      <c r="T323" s="354">
        <f t="shared" si="26"/>
        <v>0</v>
      </c>
    </row>
    <row r="324" spans="1:20" x14ac:dyDescent="0.25">
      <c r="A324" s="215" t="b">
        <f t="shared" si="27"/>
        <v>0</v>
      </c>
      <c r="B324" s="64"/>
      <c r="C324" s="75"/>
      <c r="D324" s="75"/>
      <c r="E324" s="75"/>
      <c r="F324" s="344" t="str">
        <f>IFERROR(IF(VLOOKUP(B324,A_Stammdaten!$I$6:$K$105,3,FALSE)="ja","übernommen","neu"),"")</f>
        <v/>
      </c>
      <c r="G324" s="351"/>
      <c r="H324" s="351"/>
      <c r="I324" s="351"/>
      <c r="J324" s="247">
        <f>IF(OR(C324&gt;A_Stammdaten!$B$13,K324=0,NOT(ISNUMBER(C324))),0,SUM(G324:$H324)-$I324)</f>
        <v>0</v>
      </c>
      <c r="K324" s="353"/>
      <c r="L324" s="247">
        <f t="shared" si="28"/>
        <v>0</v>
      </c>
      <c r="M324" s="247">
        <f t="shared" si="29"/>
        <v>0</v>
      </c>
      <c r="N324" s="352"/>
      <c r="O324" s="352"/>
      <c r="P324" s="352"/>
      <c r="Q324" s="355"/>
      <c r="R324" s="247">
        <f>IF(OR(NOT(ISNUMBER(C324)),AND(C324&lt;A_Stammdaten!$B$12,O324&lt;=0)),0,IF(C324=A_Stammdaten!$B$12,P324,(M324+N324)/O324*(O324-1)+P324))</f>
        <v>0</v>
      </c>
      <c r="S324" s="247">
        <f t="shared" si="25"/>
        <v>0</v>
      </c>
      <c r="T324" s="354">
        <f t="shared" si="26"/>
        <v>0</v>
      </c>
    </row>
    <row r="325" spans="1:20" x14ac:dyDescent="0.25">
      <c r="A325" s="215" t="b">
        <f t="shared" si="27"/>
        <v>0</v>
      </c>
      <c r="B325" s="64"/>
      <c r="C325" s="75"/>
      <c r="D325" s="75"/>
      <c r="E325" s="75"/>
      <c r="F325" s="344" t="str">
        <f>IFERROR(IF(VLOOKUP(B325,A_Stammdaten!$I$6:$K$105,3,FALSE)="ja","übernommen","neu"),"")</f>
        <v/>
      </c>
      <c r="G325" s="351"/>
      <c r="H325" s="351"/>
      <c r="I325" s="351"/>
      <c r="J325" s="247">
        <f>IF(OR(C325&gt;A_Stammdaten!$B$13,K325=0,NOT(ISNUMBER(C325))),0,SUM(G325:$H325)-$I325)</f>
        <v>0</v>
      </c>
      <c r="K325" s="353"/>
      <c r="L325" s="247">
        <f t="shared" si="28"/>
        <v>0</v>
      </c>
      <c r="M325" s="247">
        <f t="shared" si="29"/>
        <v>0</v>
      </c>
      <c r="N325" s="352"/>
      <c r="O325" s="352"/>
      <c r="P325" s="352"/>
      <c r="Q325" s="355"/>
      <c r="R325" s="247">
        <f>IF(OR(NOT(ISNUMBER(C325)),AND(C325&lt;A_Stammdaten!$B$12,O325&lt;=0)),0,IF(C325=A_Stammdaten!$B$12,P325,(M325+N325)/O325*(O325-1)+P325))</f>
        <v>0</v>
      </c>
      <c r="S325" s="247">
        <f t="shared" si="25"/>
        <v>0</v>
      </c>
      <c r="T325" s="354">
        <f t="shared" si="26"/>
        <v>0</v>
      </c>
    </row>
    <row r="326" spans="1:20" x14ac:dyDescent="0.25">
      <c r="A326" s="215" t="b">
        <f t="shared" si="27"/>
        <v>0</v>
      </c>
      <c r="B326" s="64"/>
      <c r="C326" s="75"/>
      <c r="D326" s="75"/>
      <c r="E326" s="75"/>
      <c r="F326" s="344" t="str">
        <f>IFERROR(IF(VLOOKUP(B326,A_Stammdaten!$I$6:$K$105,3,FALSE)="ja","übernommen","neu"),"")</f>
        <v/>
      </c>
      <c r="G326" s="351"/>
      <c r="H326" s="351"/>
      <c r="I326" s="351"/>
      <c r="J326" s="247">
        <f>IF(OR(C326&gt;A_Stammdaten!$B$13,K326=0,NOT(ISNUMBER(C326))),0,SUM(G326:$H326)-$I326)</f>
        <v>0</v>
      </c>
      <c r="K326" s="353"/>
      <c r="L326" s="247">
        <f t="shared" si="28"/>
        <v>0</v>
      </c>
      <c r="M326" s="247">
        <f t="shared" si="29"/>
        <v>0</v>
      </c>
      <c r="N326" s="352"/>
      <c r="O326" s="352"/>
      <c r="P326" s="352"/>
      <c r="Q326" s="355"/>
      <c r="R326" s="247">
        <f>IF(OR(NOT(ISNUMBER(C326)),AND(C326&lt;A_Stammdaten!$B$12,O326&lt;=0)),0,IF(C326=A_Stammdaten!$B$12,P326,(M326+N326)/O326*(O326-1)+P326))</f>
        <v>0</v>
      </c>
      <c r="S326" s="247">
        <f t="shared" ref="S326:S389" si="30">R326-T326</f>
        <v>0</v>
      </c>
      <c r="T326" s="354">
        <f t="shared" ref="T326:T389" si="31">IF(Q326=0,0,IF(Q326="keine",R326,R326/Q326*(Q326-1)))</f>
        <v>0</v>
      </c>
    </row>
    <row r="327" spans="1:20" x14ac:dyDescent="0.25">
      <c r="A327" s="215" t="b">
        <f t="shared" si="27"/>
        <v>0</v>
      </c>
      <c r="B327" s="64"/>
      <c r="C327" s="75"/>
      <c r="D327" s="75"/>
      <c r="E327" s="75"/>
      <c r="F327" s="344" t="str">
        <f>IFERROR(IF(VLOOKUP(B327,A_Stammdaten!$I$6:$K$105,3,FALSE)="ja","übernommen","neu"),"")</f>
        <v/>
      </c>
      <c r="G327" s="351"/>
      <c r="H327" s="351"/>
      <c r="I327" s="351"/>
      <c r="J327" s="247">
        <f>IF(OR(C327&gt;A_Stammdaten!$B$13,K327=0,NOT(ISNUMBER(C327))),0,SUM(G327:$H327)-$I327)</f>
        <v>0</v>
      </c>
      <c r="K327" s="353"/>
      <c r="L327" s="247">
        <f t="shared" si="28"/>
        <v>0</v>
      </c>
      <c r="M327" s="247">
        <f t="shared" si="29"/>
        <v>0</v>
      </c>
      <c r="N327" s="352"/>
      <c r="O327" s="352"/>
      <c r="P327" s="352"/>
      <c r="Q327" s="355"/>
      <c r="R327" s="247">
        <f>IF(OR(NOT(ISNUMBER(C327)),AND(C327&lt;A_Stammdaten!$B$12,O327&lt;=0)),0,IF(C327=A_Stammdaten!$B$12,P327,(M327+N327)/O327*(O327-1)+P327))</f>
        <v>0</v>
      </c>
      <c r="S327" s="247">
        <f t="shared" si="30"/>
        <v>0</v>
      </c>
      <c r="T327" s="354">
        <f t="shared" si="31"/>
        <v>0</v>
      </c>
    </row>
    <row r="328" spans="1:20" x14ac:dyDescent="0.25">
      <c r="A328" s="215" t="b">
        <f t="shared" si="27"/>
        <v>0</v>
      </c>
      <c r="B328" s="64"/>
      <c r="C328" s="75"/>
      <c r="D328" s="75"/>
      <c r="E328" s="75"/>
      <c r="F328" s="344" t="str">
        <f>IFERROR(IF(VLOOKUP(B328,A_Stammdaten!$I$6:$K$105,3,FALSE)="ja","übernommen","neu"),"")</f>
        <v/>
      </c>
      <c r="G328" s="351"/>
      <c r="H328" s="351"/>
      <c r="I328" s="351"/>
      <c r="J328" s="247">
        <f>IF(OR(C328&gt;A_Stammdaten!$B$13,K328=0,NOT(ISNUMBER(C328))),0,SUM(G328:$H328)-$I328)</f>
        <v>0</v>
      </c>
      <c r="K328" s="353"/>
      <c r="L328" s="247">
        <f t="shared" si="28"/>
        <v>0</v>
      </c>
      <c r="M328" s="247">
        <f t="shared" si="29"/>
        <v>0</v>
      </c>
      <c r="N328" s="352"/>
      <c r="O328" s="352"/>
      <c r="P328" s="352"/>
      <c r="Q328" s="355"/>
      <c r="R328" s="247">
        <f>IF(OR(NOT(ISNUMBER(C328)),AND(C328&lt;A_Stammdaten!$B$12,O328&lt;=0)),0,IF(C328=A_Stammdaten!$B$12,P328,(M328+N328)/O328*(O328-1)+P328))</f>
        <v>0</v>
      </c>
      <c r="S328" s="247">
        <f t="shared" si="30"/>
        <v>0</v>
      </c>
      <c r="T328" s="354">
        <f t="shared" si="31"/>
        <v>0</v>
      </c>
    </row>
    <row r="329" spans="1:20" x14ac:dyDescent="0.25">
      <c r="A329" s="215" t="b">
        <f t="shared" si="27"/>
        <v>0</v>
      </c>
      <c r="B329" s="64"/>
      <c r="C329" s="75"/>
      <c r="D329" s="75"/>
      <c r="E329" s="75"/>
      <c r="F329" s="344" t="str">
        <f>IFERROR(IF(VLOOKUP(B329,A_Stammdaten!$I$6:$K$105,3,FALSE)="ja","übernommen","neu"),"")</f>
        <v/>
      </c>
      <c r="G329" s="351"/>
      <c r="H329" s="351"/>
      <c r="I329" s="351"/>
      <c r="J329" s="247">
        <f>IF(OR(C329&gt;A_Stammdaten!$B$13,K329=0,NOT(ISNUMBER(C329))),0,SUM(G329:$H329)-$I329)</f>
        <v>0</v>
      </c>
      <c r="K329" s="353"/>
      <c r="L329" s="247">
        <f t="shared" si="28"/>
        <v>0</v>
      </c>
      <c r="M329" s="247">
        <f t="shared" si="29"/>
        <v>0</v>
      </c>
      <c r="N329" s="352"/>
      <c r="O329" s="352"/>
      <c r="P329" s="352"/>
      <c r="Q329" s="355"/>
      <c r="R329" s="247">
        <f>IF(OR(NOT(ISNUMBER(C329)),AND(C329&lt;A_Stammdaten!$B$12,O329&lt;=0)),0,IF(C329=A_Stammdaten!$B$12,P329,(M329+N329)/O329*(O329-1)+P329))</f>
        <v>0</v>
      </c>
      <c r="S329" s="247">
        <f t="shared" si="30"/>
        <v>0</v>
      </c>
      <c r="T329" s="354">
        <f t="shared" si="31"/>
        <v>0</v>
      </c>
    </row>
    <row r="330" spans="1:20" x14ac:dyDescent="0.25">
      <c r="A330" s="215" t="b">
        <f t="shared" ref="A330:A393" si="32">IF(AND(B330&lt;&gt;0,C330&lt;&gt;0),IF(D330&lt;&gt;0,CONCATENATE(B330,"-",C330,"-",D330),CONCATENATE(B330,"-",C330)))</f>
        <v>0</v>
      </c>
      <c r="B330" s="64"/>
      <c r="C330" s="75"/>
      <c r="D330" s="75"/>
      <c r="E330" s="75"/>
      <c r="F330" s="344" t="str">
        <f>IFERROR(IF(VLOOKUP(B330,A_Stammdaten!$I$6:$K$105,3,FALSE)="ja","übernommen","neu"),"")</f>
        <v/>
      </c>
      <c r="G330" s="351"/>
      <c r="H330" s="351"/>
      <c r="I330" s="351"/>
      <c r="J330" s="247">
        <f>IF(OR(C330&gt;A_Stammdaten!$B$13,K330=0,NOT(ISNUMBER(C330))),0,SUM(G330:$H330)-$I330)</f>
        <v>0</v>
      </c>
      <c r="K330" s="353"/>
      <c r="L330" s="247">
        <f t="shared" ref="L330:L393" si="33">J330-M330</f>
        <v>0</v>
      </c>
      <c r="M330" s="247">
        <f t="shared" ref="M330:M393" si="34">IF(K330=0,0,IF(K330="keine",J330,J330/K330*(K330-1)))</f>
        <v>0</v>
      </c>
      <c r="N330" s="352"/>
      <c r="O330" s="352"/>
      <c r="P330" s="352"/>
      <c r="Q330" s="355"/>
      <c r="R330" s="247">
        <f>IF(OR(NOT(ISNUMBER(C330)),AND(C330&lt;A_Stammdaten!$B$12,O330&lt;=0)),0,IF(C330=A_Stammdaten!$B$12,P330,(M330+N330)/O330*(O330-1)+P330))</f>
        <v>0</v>
      </c>
      <c r="S330" s="247">
        <f t="shared" si="30"/>
        <v>0</v>
      </c>
      <c r="T330" s="354">
        <f t="shared" si="31"/>
        <v>0</v>
      </c>
    </row>
    <row r="331" spans="1:20" x14ac:dyDescent="0.25">
      <c r="A331" s="215" t="b">
        <f t="shared" si="32"/>
        <v>0</v>
      </c>
      <c r="B331" s="64"/>
      <c r="C331" s="75"/>
      <c r="D331" s="75"/>
      <c r="E331" s="75"/>
      <c r="F331" s="344" t="str">
        <f>IFERROR(IF(VLOOKUP(B331,A_Stammdaten!$I$6:$K$105,3,FALSE)="ja","übernommen","neu"),"")</f>
        <v/>
      </c>
      <c r="G331" s="351"/>
      <c r="H331" s="351"/>
      <c r="I331" s="351"/>
      <c r="J331" s="247">
        <f>IF(OR(C331&gt;A_Stammdaten!$B$13,K331=0,NOT(ISNUMBER(C331))),0,SUM(G331:$H331)-$I331)</f>
        <v>0</v>
      </c>
      <c r="K331" s="353"/>
      <c r="L331" s="247">
        <f t="shared" si="33"/>
        <v>0</v>
      </c>
      <c r="M331" s="247">
        <f t="shared" si="34"/>
        <v>0</v>
      </c>
      <c r="N331" s="352"/>
      <c r="O331" s="352"/>
      <c r="P331" s="352"/>
      <c r="Q331" s="355"/>
      <c r="R331" s="247">
        <f>IF(OR(NOT(ISNUMBER(C331)),AND(C331&lt;A_Stammdaten!$B$12,O331&lt;=0)),0,IF(C331=A_Stammdaten!$B$12,P331,(M331+N331)/O331*(O331-1)+P331))</f>
        <v>0</v>
      </c>
      <c r="S331" s="247">
        <f t="shared" si="30"/>
        <v>0</v>
      </c>
      <c r="T331" s="354">
        <f t="shared" si="31"/>
        <v>0</v>
      </c>
    </row>
    <row r="332" spans="1:20" x14ac:dyDescent="0.25">
      <c r="A332" s="215" t="b">
        <f t="shared" si="32"/>
        <v>0</v>
      </c>
      <c r="B332" s="64"/>
      <c r="C332" s="75"/>
      <c r="D332" s="75"/>
      <c r="E332" s="75"/>
      <c r="F332" s="344" t="str">
        <f>IFERROR(IF(VLOOKUP(B332,A_Stammdaten!$I$6:$K$105,3,FALSE)="ja","übernommen","neu"),"")</f>
        <v/>
      </c>
      <c r="G332" s="351"/>
      <c r="H332" s="351"/>
      <c r="I332" s="351"/>
      <c r="J332" s="247">
        <f>IF(OR(C332&gt;A_Stammdaten!$B$13,K332=0,NOT(ISNUMBER(C332))),0,SUM(G332:$H332)-$I332)</f>
        <v>0</v>
      </c>
      <c r="K332" s="353"/>
      <c r="L332" s="247">
        <f t="shared" si="33"/>
        <v>0</v>
      </c>
      <c r="M332" s="247">
        <f t="shared" si="34"/>
        <v>0</v>
      </c>
      <c r="N332" s="352"/>
      <c r="O332" s="352"/>
      <c r="P332" s="352"/>
      <c r="Q332" s="355"/>
      <c r="R332" s="247">
        <f>IF(OR(NOT(ISNUMBER(C332)),AND(C332&lt;A_Stammdaten!$B$12,O332&lt;=0)),0,IF(C332=A_Stammdaten!$B$12,P332,(M332+N332)/O332*(O332-1)+P332))</f>
        <v>0</v>
      </c>
      <c r="S332" s="247">
        <f t="shared" si="30"/>
        <v>0</v>
      </c>
      <c r="T332" s="354">
        <f t="shared" si="31"/>
        <v>0</v>
      </c>
    </row>
    <row r="333" spans="1:20" x14ac:dyDescent="0.25">
      <c r="A333" s="215" t="b">
        <f t="shared" si="32"/>
        <v>0</v>
      </c>
      <c r="B333" s="64"/>
      <c r="C333" s="75"/>
      <c r="D333" s="75"/>
      <c r="E333" s="75"/>
      <c r="F333" s="344" t="str">
        <f>IFERROR(IF(VLOOKUP(B333,A_Stammdaten!$I$6:$K$105,3,FALSE)="ja","übernommen","neu"),"")</f>
        <v/>
      </c>
      <c r="G333" s="351"/>
      <c r="H333" s="351"/>
      <c r="I333" s="351"/>
      <c r="J333" s="247">
        <f>IF(OR(C333&gt;A_Stammdaten!$B$13,K333=0,NOT(ISNUMBER(C333))),0,SUM(G333:$H333)-$I333)</f>
        <v>0</v>
      </c>
      <c r="K333" s="353"/>
      <c r="L333" s="247">
        <f t="shared" si="33"/>
        <v>0</v>
      </c>
      <c r="M333" s="247">
        <f t="shared" si="34"/>
        <v>0</v>
      </c>
      <c r="N333" s="352"/>
      <c r="O333" s="352"/>
      <c r="P333" s="352"/>
      <c r="Q333" s="355"/>
      <c r="R333" s="247">
        <f>IF(OR(NOT(ISNUMBER(C333)),AND(C333&lt;A_Stammdaten!$B$12,O333&lt;=0)),0,IF(C333=A_Stammdaten!$B$12,P333,(M333+N333)/O333*(O333-1)+P333))</f>
        <v>0</v>
      </c>
      <c r="S333" s="247">
        <f t="shared" si="30"/>
        <v>0</v>
      </c>
      <c r="T333" s="354">
        <f t="shared" si="31"/>
        <v>0</v>
      </c>
    </row>
    <row r="334" spans="1:20" x14ac:dyDescent="0.25">
      <c r="A334" s="215" t="b">
        <f t="shared" si="32"/>
        <v>0</v>
      </c>
      <c r="B334" s="64"/>
      <c r="C334" s="75"/>
      <c r="D334" s="75"/>
      <c r="E334" s="75"/>
      <c r="F334" s="344" t="str">
        <f>IFERROR(IF(VLOOKUP(B334,A_Stammdaten!$I$6:$K$105,3,FALSE)="ja","übernommen","neu"),"")</f>
        <v/>
      </c>
      <c r="G334" s="351"/>
      <c r="H334" s="351"/>
      <c r="I334" s="351"/>
      <c r="J334" s="247">
        <f>IF(OR(C334&gt;A_Stammdaten!$B$13,K334=0,NOT(ISNUMBER(C334))),0,SUM(G334:$H334)-$I334)</f>
        <v>0</v>
      </c>
      <c r="K334" s="353"/>
      <c r="L334" s="247">
        <f t="shared" si="33"/>
        <v>0</v>
      </c>
      <c r="M334" s="247">
        <f t="shared" si="34"/>
        <v>0</v>
      </c>
      <c r="N334" s="352"/>
      <c r="O334" s="352"/>
      <c r="P334" s="352"/>
      <c r="Q334" s="355"/>
      <c r="R334" s="247">
        <f>IF(OR(NOT(ISNUMBER(C334)),AND(C334&lt;A_Stammdaten!$B$12,O334&lt;=0)),0,IF(C334=A_Stammdaten!$B$12,P334,(M334+N334)/O334*(O334-1)+P334))</f>
        <v>0</v>
      </c>
      <c r="S334" s="247">
        <f t="shared" si="30"/>
        <v>0</v>
      </c>
      <c r="T334" s="354">
        <f t="shared" si="31"/>
        <v>0</v>
      </c>
    </row>
    <row r="335" spans="1:20" x14ac:dyDescent="0.25">
      <c r="A335" s="215" t="b">
        <f t="shared" si="32"/>
        <v>0</v>
      </c>
      <c r="B335" s="64"/>
      <c r="C335" s="75"/>
      <c r="D335" s="75"/>
      <c r="E335" s="75"/>
      <c r="F335" s="344" t="str">
        <f>IFERROR(IF(VLOOKUP(B335,A_Stammdaten!$I$6:$K$105,3,FALSE)="ja","übernommen","neu"),"")</f>
        <v/>
      </c>
      <c r="G335" s="351"/>
      <c r="H335" s="351"/>
      <c r="I335" s="351"/>
      <c r="J335" s="247">
        <f>IF(OR(C335&gt;A_Stammdaten!$B$13,K335=0,NOT(ISNUMBER(C335))),0,SUM(G335:$H335)-$I335)</f>
        <v>0</v>
      </c>
      <c r="K335" s="353"/>
      <c r="L335" s="247">
        <f t="shared" si="33"/>
        <v>0</v>
      </c>
      <c r="M335" s="247">
        <f t="shared" si="34"/>
        <v>0</v>
      </c>
      <c r="N335" s="352"/>
      <c r="O335" s="352"/>
      <c r="P335" s="352"/>
      <c r="Q335" s="355"/>
      <c r="R335" s="247">
        <f>IF(OR(NOT(ISNUMBER(C335)),AND(C335&lt;A_Stammdaten!$B$12,O335&lt;=0)),0,IF(C335=A_Stammdaten!$B$12,P335,(M335+N335)/O335*(O335-1)+P335))</f>
        <v>0</v>
      </c>
      <c r="S335" s="247">
        <f t="shared" si="30"/>
        <v>0</v>
      </c>
      <c r="T335" s="354">
        <f t="shared" si="31"/>
        <v>0</v>
      </c>
    </row>
    <row r="336" spans="1:20" x14ac:dyDescent="0.25">
      <c r="A336" s="215" t="b">
        <f t="shared" si="32"/>
        <v>0</v>
      </c>
      <c r="B336" s="64"/>
      <c r="C336" s="75"/>
      <c r="D336" s="75"/>
      <c r="E336" s="75"/>
      <c r="F336" s="344" t="str">
        <f>IFERROR(IF(VLOOKUP(B336,A_Stammdaten!$I$6:$K$105,3,FALSE)="ja","übernommen","neu"),"")</f>
        <v/>
      </c>
      <c r="G336" s="351"/>
      <c r="H336" s="351"/>
      <c r="I336" s="351"/>
      <c r="J336" s="247">
        <f>IF(OR(C336&gt;A_Stammdaten!$B$13,K336=0,NOT(ISNUMBER(C336))),0,SUM(G336:$H336)-$I336)</f>
        <v>0</v>
      </c>
      <c r="K336" s="353"/>
      <c r="L336" s="247">
        <f t="shared" si="33"/>
        <v>0</v>
      </c>
      <c r="M336" s="247">
        <f t="shared" si="34"/>
        <v>0</v>
      </c>
      <c r="N336" s="352"/>
      <c r="O336" s="352"/>
      <c r="P336" s="352"/>
      <c r="Q336" s="355"/>
      <c r="R336" s="247">
        <f>IF(OR(NOT(ISNUMBER(C336)),AND(C336&lt;A_Stammdaten!$B$12,O336&lt;=0)),0,IF(C336=A_Stammdaten!$B$12,P336,(M336+N336)/O336*(O336-1)+P336))</f>
        <v>0</v>
      </c>
      <c r="S336" s="247">
        <f t="shared" si="30"/>
        <v>0</v>
      </c>
      <c r="T336" s="354">
        <f t="shared" si="31"/>
        <v>0</v>
      </c>
    </row>
    <row r="337" spans="1:20" x14ac:dyDescent="0.25">
      <c r="A337" s="215" t="b">
        <f t="shared" si="32"/>
        <v>0</v>
      </c>
      <c r="B337" s="64"/>
      <c r="C337" s="75"/>
      <c r="D337" s="75"/>
      <c r="E337" s="75"/>
      <c r="F337" s="344" t="str">
        <f>IFERROR(IF(VLOOKUP(B337,A_Stammdaten!$I$6:$K$105,3,FALSE)="ja","übernommen","neu"),"")</f>
        <v/>
      </c>
      <c r="G337" s="351"/>
      <c r="H337" s="351"/>
      <c r="I337" s="351"/>
      <c r="J337" s="247">
        <f>IF(OR(C337&gt;A_Stammdaten!$B$13,K337=0,NOT(ISNUMBER(C337))),0,SUM(G337:$H337)-$I337)</f>
        <v>0</v>
      </c>
      <c r="K337" s="353"/>
      <c r="L337" s="247">
        <f t="shared" si="33"/>
        <v>0</v>
      </c>
      <c r="M337" s="247">
        <f t="shared" si="34"/>
        <v>0</v>
      </c>
      <c r="N337" s="352"/>
      <c r="O337" s="352"/>
      <c r="P337" s="352"/>
      <c r="Q337" s="355"/>
      <c r="R337" s="247">
        <f>IF(OR(NOT(ISNUMBER(C337)),AND(C337&lt;A_Stammdaten!$B$12,O337&lt;=0)),0,IF(C337=A_Stammdaten!$B$12,P337,(M337+N337)/O337*(O337-1)+P337))</f>
        <v>0</v>
      </c>
      <c r="S337" s="247">
        <f t="shared" si="30"/>
        <v>0</v>
      </c>
      <c r="T337" s="354">
        <f t="shared" si="31"/>
        <v>0</v>
      </c>
    </row>
    <row r="338" spans="1:20" x14ac:dyDescent="0.25">
      <c r="A338" s="215" t="b">
        <f t="shared" si="32"/>
        <v>0</v>
      </c>
      <c r="B338" s="64"/>
      <c r="C338" s="75"/>
      <c r="D338" s="75"/>
      <c r="E338" s="75"/>
      <c r="F338" s="344" t="str">
        <f>IFERROR(IF(VLOOKUP(B338,A_Stammdaten!$I$6:$K$105,3,FALSE)="ja","übernommen","neu"),"")</f>
        <v/>
      </c>
      <c r="G338" s="351"/>
      <c r="H338" s="351"/>
      <c r="I338" s="351"/>
      <c r="J338" s="247">
        <f>IF(OR(C338&gt;A_Stammdaten!$B$13,K338=0,NOT(ISNUMBER(C338))),0,SUM(G338:$H338)-$I338)</f>
        <v>0</v>
      </c>
      <c r="K338" s="353"/>
      <c r="L338" s="247">
        <f t="shared" si="33"/>
        <v>0</v>
      </c>
      <c r="M338" s="247">
        <f t="shared" si="34"/>
        <v>0</v>
      </c>
      <c r="N338" s="352"/>
      <c r="O338" s="352"/>
      <c r="P338" s="352"/>
      <c r="Q338" s="355"/>
      <c r="R338" s="247">
        <f>IF(OR(NOT(ISNUMBER(C338)),AND(C338&lt;A_Stammdaten!$B$12,O338&lt;=0)),0,IF(C338=A_Stammdaten!$B$12,P338,(M338+N338)/O338*(O338-1)+P338))</f>
        <v>0</v>
      </c>
      <c r="S338" s="247">
        <f t="shared" si="30"/>
        <v>0</v>
      </c>
      <c r="T338" s="354">
        <f t="shared" si="31"/>
        <v>0</v>
      </c>
    </row>
    <row r="339" spans="1:20" x14ac:dyDescent="0.25">
      <c r="A339" s="215" t="b">
        <f t="shared" si="32"/>
        <v>0</v>
      </c>
      <c r="B339" s="64"/>
      <c r="C339" s="75"/>
      <c r="D339" s="75"/>
      <c r="E339" s="75"/>
      <c r="F339" s="344" t="str">
        <f>IFERROR(IF(VLOOKUP(B339,A_Stammdaten!$I$6:$K$105,3,FALSE)="ja","übernommen","neu"),"")</f>
        <v/>
      </c>
      <c r="G339" s="351"/>
      <c r="H339" s="351"/>
      <c r="I339" s="351"/>
      <c r="J339" s="247">
        <f>IF(OR(C339&gt;A_Stammdaten!$B$13,K339=0,NOT(ISNUMBER(C339))),0,SUM(G339:$H339)-$I339)</f>
        <v>0</v>
      </c>
      <c r="K339" s="353"/>
      <c r="L339" s="247">
        <f t="shared" si="33"/>
        <v>0</v>
      </c>
      <c r="M339" s="247">
        <f t="shared" si="34"/>
        <v>0</v>
      </c>
      <c r="N339" s="352"/>
      <c r="O339" s="352"/>
      <c r="P339" s="352"/>
      <c r="Q339" s="355"/>
      <c r="R339" s="247">
        <f>IF(OR(NOT(ISNUMBER(C339)),AND(C339&lt;A_Stammdaten!$B$12,O339&lt;=0)),0,IF(C339=A_Stammdaten!$B$12,P339,(M339+N339)/O339*(O339-1)+P339))</f>
        <v>0</v>
      </c>
      <c r="S339" s="247">
        <f t="shared" si="30"/>
        <v>0</v>
      </c>
      <c r="T339" s="354">
        <f t="shared" si="31"/>
        <v>0</v>
      </c>
    </row>
    <row r="340" spans="1:20" x14ac:dyDescent="0.25">
      <c r="A340" s="215" t="b">
        <f t="shared" si="32"/>
        <v>0</v>
      </c>
      <c r="B340" s="64"/>
      <c r="C340" s="75"/>
      <c r="D340" s="75"/>
      <c r="E340" s="75"/>
      <c r="F340" s="344" t="str">
        <f>IFERROR(IF(VLOOKUP(B340,A_Stammdaten!$I$6:$K$105,3,FALSE)="ja","übernommen","neu"),"")</f>
        <v/>
      </c>
      <c r="G340" s="351"/>
      <c r="H340" s="351"/>
      <c r="I340" s="351"/>
      <c r="J340" s="247">
        <f>IF(OR(C340&gt;A_Stammdaten!$B$13,K340=0,NOT(ISNUMBER(C340))),0,SUM(G340:$H340)-$I340)</f>
        <v>0</v>
      </c>
      <c r="K340" s="353"/>
      <c r="L340" s="247">
        <f t="shared" si="33"/>
        <v>0</v>
      </c>
      <c r="M340" s="247">
        <f t="shared" si="34"/>
        <v>0</v>
      </c>
      <c r="N340" s="352"/>
      <c r="O340" s="352"/>
      <c r="P340" s="352"/>
      <c r="Q340" s="355"/>
      <c r="R340" s="247">
        <f>IF(OR(NOT(ISNUMBER(C340)),AND(C340&lt;A_Stammdaten!$B$12,O340&lt;=0)),0,IF(C340=A_Stammdaten!$B$12,P340,(M340+N340)/O340*(O340-1)+P340))</f>
        <v>0</v>
      </c>
      <c r="S340" s="247">
        <f t="shared" si="30"/>
        <v>0</v>
      </c>
      <c r="T340" s="354">
        <f t="shared" si="31"/>
        <v>0</v>
      </c>
    </row>
    <row r="341" spans="1:20" x14ac:dyDescent="0.25">
      <c r="A341" s="215" t="b">
        <f t="shared" si="32"/>
        <v>0</v>
      </c>
      <c r="B341" s="64"/>
      <c r="C341" s="75"/>
      <c r="D341" s="75"/>
      <c r="E341" s="75"/>
      <c r="F341" s="344" t="str">
        <f>IFERROR(IF(VLOOKUP(B341,A_Stammdaten!$I$6:$K$105,3,FALSE)="ja","übernommen","neu"),"")</f>
        <v/>
      </c>
      <c r="G341" s="351"/>
      <c r="H341" s="351"/>
      <c r="I341" s="351"/>
      <c r="J341" s="247">
        <f>IF(OR(C341&gt;A_Stammdaten!$B$13,K341=0,NOT(ISNUMBER(C341))),0,SUM(G341:$H341)-$I341)</f>
        <v>0</v>
      </c>
      <c r="K341" s="353"/>
      <c r="L341" s="247">
        <f t="shared" si="33"/>
        <v>0</v>
      </c>
      <c r="M341" s="247">
        <f t="shared" si="34"/>
        <v>0</v>
      </c>
      <c r="N341" s="352"/>
      <c r="O341" s="352"/>
      <c r="P341" s="352"/>
      <c r="Q341" s="355"/>
      <c r="R341" s="247">
        <f>IF(OR(NOT(ISNUMBER(C341)),AND(C341&lt;A_Stammdaten!$B$12,O341&lt;=0)),0,IF(C341=A_Stammdaten!$B$12,P341,(M341+N341)/O341*(O341-1)+P341))</f>
        <v>0</v>
      </c>
      <c r="S341" s="247">
        <f t="shared" si="30"/>
        <v>0</v>
      </c>
      <c r="T341" s="354">
        <f t="shared" si="31"/>
        <v>0</v>
      </c>
    </row>
    <row r="342" spans="1:20" x14ac:dyDescent="0.25">
      <c r="A342" s="215" t="b">
        <f t="shared" si="32"/>
        <v>0</v>
      </c>
      <c r="B342" s="64"/>
      <c r="C342" s="75"/>
      <c r="D342" s="75"/>
      <c r="E342" s="75"/>
      <c r="F342" s="344" t="str">
        <f>IFERROR(IF(VLOOKUP(B342,A_Stammdaten!$I$6:$K$105,3,FALSE)="ja","übernommen","neu"),"")</f>
        <v/>
      </c>
      <c r="G342" s="351"/>
      <c r="H342" s="351"/>
      <c r="I342" s="351"/>
      <c r="J342" s="247">
        <f>IF(OR(C342&gt;A_Stammdaten!$B$13,K342=0,NOT(ISNUMBER(C342))),0,SUM(G342:$H342)-$I342)</f>
        <v>0</v>
      </c>
      <c r="K342" s="353"/>
      <c r="L342" s="247">
        <f t="shared" si="33"/>
        <v>0</v>
      </c>
      <c r="M342" s="247">
        <f t="shared" si="34"/>
        <v>0</v>
      </c>
      <c r="N342" s="352"/>
      <c r="O342" s="352"/>
      <c r="P342" s="352"/>
      <c r="Q342" s="355"/>
      <c r="R342" s="247">
        <f>IF(OR(NOT(ISNUMBER(C342)),AND(C342&lt;A_Stammdaten!$B$12,O342&lt;=0)),0,IF(C342=A_Stammdaten!$B$12,P342,(M342+N342)/O342*(O342-1)+P342))</f>
        <v>0</v>
      </c>
      <c r="S342" s="247">
        <f t="shared" si="30"/>
        <v>0</v>
      </c>
      <c r="T342" s="354">
        <f t="shared" si="31"/>
        <v>0</v>
      </c>
    </row>
    <row r="343" spans="1:20" x14ac:dyDescent="0.25">
      <c r="A343" s="215" t="b">
        <f t="shared" si="32"/>
        <v>0</v>
      </c>
      <c r="B343" s="64"/>
      <c r="C343" s="75"/>
      <c r="D343" s="75"/>
      <c r="E343" s="75"/>
      <c r="F343" s="344" t="str">
        <f>IFERROR(IF(VLOOKUP(B343,A_Stammdaten!$I$6:$K$105,3,FALSE)="ja","übernommen","neu"),"")</f>
        <v/>
      </c>
      <c r="G343" s="351"/>
      <c r="H343" s="351"/>
      <c r="I343" s="351"/>
      <c r="J343" s="247">
        <f>IF(OR(C343&gt;A_Stammdaten!$B$13,K343=0,NOT(ISNUMBER(C343))),0,SUM(G343:$H343)-$I343)</f>
        <v>0</v>
      </c>
      <c r="K343" s="353"/>
      <c r="L343" s="247">
        <f t="shared" si="33"/>
        <v>0</v>
      </c>
      <c r="M343" s="247">
        <f t="shared" si="34"/>
        <v>0</v>
      </c>
      <c r="N343" s="352"/>
      <c r="O343" s="352"/>
      <c r="P343" s="352"/>
      <c r="Q343" s="355"/>
      <c r="R343" s="247">
        <f>IF(OR(NOT(ISNUMBER(C343)),AND(C343&lt;A_Stammdaten!$B$12,O343&lt;=0)),0,IF(C343=A_Stammdaten!$B$12,P343,(M343+N343)/O343*(O343-1)+P343))</f>
        <v>0</v>
      </c>
      <c r="S343" s="247">
        <f t="shared" si="30"/>
        <v>0</v>
      </c>
      <c r="T343" s="354">
        <f t="shared" si="31"/>
        <v>0</v>
      </c>
    </row>
    <row r="344" spans="1:20" x14ac:dyDescent="0.25">
      <c r="A344" s="215" t="b">
        <f t="shared" si="32"/>
        <v>0</v>
      </c>
      <c r="B344" s="64"/>
      <c r="C344" s="75"/>
      <c r="D344" s="75"/>
      <c r="E344" s="75"/>
      <c r="F344" s="344" t="str">
        <f>IFERROR(IF(VLOOKUP(B344,A_Stammdaten!$I$6:$K$105,3,FALSE)="ja","übernommen","neu"),"")</f>
        <v/>
      </c>
      <c r="G344" s="351"/>
      <c r="H344" s="351"/>
      <c r="I344" s="351"/>
      <c r="J344" s="247">
        <f>IF(OR(C344&gt;A_Stammdaten!$B$13,K344=0,NOT(ISNUMBER(C344))),0,SUM(G344:$H344)-$I344)</f>
        <v>0</v>
      </c>
      <c r="K344" s="353"/>
      <c r="L344" s="247">
        <f t="shared" si="33"/>
        <v>0</v>
      </c>
      <c r="M344" s="247">
        <f t="shared" si="34"/>
        <v>0</v>
      </c>
      <c r="N344" s="352"/>
      <c r="O344" s="352"/>
      <c r="P344" s="352"/>
      <c r="Q344" s="355"/>
      <c r="R344" s="247">
        <f>IF(OR(NOT(ISNUMBER(C344)),AND(C344&lt;A_Stammdaten!$B$12,O344&lt;=0)),0,IF(C344=A_Stammdaten!$B$12,P344,(M344+N344)/O344*(O344-1)+P344))</f>
        <v>0</v>
      </c>
      <c r="S344" s="247">
        <f t="shared" si="30"/>
        <v>0</v>
      </c>
      <c r="T344" s="354">
        <f t="shared" si="31"/>
        <v>0</v>
      </c>
    </row>
    <row r="345" spans="1:20" x14ac:dyDescent="0.25">
      <c r="A345" s="215" t="b">
        <f t="shared" si="32"/>
        <v>0</v>
      </c>
      <c r="B345" s="64"/>
      <c r="C345" s="75"/>
      <c r="D345" s="75"/>
      <c r="E345" s="75"/>
      <c r="F345" s="344" t="str">
        <f>IFERROR(IF(VLOOKUP(B345,A_Stammdaten!$I$6:$K$105,3,FALSE)="ja","übernommen","neu"),"")</f>
        <v/>
      </c>
      <c r="G345" s="351"/>
      <c r="H345" s="351"/>
      <c r="I345" s="351"/>
      <c r="J345" s="247">
        <f>IF(OR(C345&gt;A_Stammdaten!$B$13,K345=0,NOT(ISNUMBER(C345))),0,SUM(G345:$H345)-$I345)</f>
        <v>0</v>
      </c>
      <c r="K345" s="353"/>
      <c r="L345" s="247">
        <f t="shared" si="33"/>
        <v>0</v>
      </c>
      <c r="M345" s="247">
        <f t="shared" si="34"/>
        <v>0</v>
      </c>
      <c r="N345" s="352"/>
      <c r="O345" s="352"/>
      <c r="P345" s="352"/>
      <c r="Q345" s="355"/>
      <c r="R345" s="247">
        <f>IF(OR(NOT(ISNUMBER(C345)),AND(C345&lt;A_Stammdaten!$B$12,O345&lt;=0)),0,IF(C345=A_Stammdaten!$B$12,P345,(M345+N345)/O345*(O345-1)+P345))</f>
        <v>0</v>
      </c>
      <c r="S345" s="247">
        <f t="shared" si="30"/>
        <v>0</v>
      </c>
      <c r="T345" s="354">
        <f t="shared" si="31"/>
        <v>0</v>
      </c>
    </row>
    <row r="346" spans="1:20" x14ac:dyDescent="0.25">
      <c r="A346" s="215" t="b">
        <f t="shared" si="32"/>
        <v>0</v>
      </c>
      <c r="B346" s="64"/>
      <c r="C346" s="75"/>
      <c r="D346" s="75"/>
      <c r="E346" s="75"/>
      <c r="F346" s="344" t="str">
        <f>IFERROR(IF(VLOOKUP(B346,A_Stammdaten!$I$6:$K$105,3,FALSE)="ja","übernommen","neu"),"")</f>
        <v/>
      </c>
      <c r="G346" s="351"/>
      <c r="H346" s="351"/>
      <c r="I346" s="351"/>
      <c r="J346" s="247">
        <f>IF(OR(C346&gt;A_Stammdaten!$B$13,K346=0,NOT(ISNUMBER(C346))),0,SUM(G346:$H346)-$I346)</f>
        <v>0</v>
      </c>
      <c r="K346" s="353"/>
      <c r="L346" s="247">
        <f t="shared" si="33"/>
        <v>0</v>
      </c>
      <c r="M346" s="247">
        <f t="shared" si="34"/>
        <v>0</v>
      </c>
      <c r="N346" s="352"/>
      <c r="O346" s="352"/>
      <c r="P346" s="352"/>
      <c r="Q346" s="355"/>
      <c r="R346" s="247">
        <f>IF(OR(NOT(ISNUMBER(C346)),AND(C346&lt;A_Stammdaten!$B$12,O346&lt;=0)),0,IF(C346=A_Stammdaten!$B$12,P346,(M346+N346)/O346*(O346-1)+P346))</f>
        <v>0</v>
      </c>
      <c r="S346" s="247">
        <f t="shared" si="30"/>
        <v>0</v>
      </c>
      <c r="T346" s="354">
        <f t="shared" si="31"/>
        <v>0</v>
      </c>
    </row>
    <row r="347" spans="1:20" x14ac:dyDescent="0.25">
      <c r="A347" s="215" t="b">
        <f t="shared" si="32"/>
        <v>0</v>
      </c>
      <c r="B347" s="64"/>
      <c r="C347" s="75"/>
      <c r="D347" s="75"/>
      <c r="E347" s="75"/>
      <c r="F347" s="344" t="str">
        <f>IFERROR(IF(VLOOKUP(B347,A_Stammdaten!$I$6:$K$105,3,FALSE)="ja","übernommen","neu"),"")</f>
        <v/>
      </c>
      <c r="G347" s="351"/>
      <c r="H347" s="351"/>
      <c r="I347" s="351"/>
      <c r="J347" s="247">
        <f>IF(OR(C347&gt;A_Stammdaten!$B$13,K347=0,NOT(ISNUMBER(C347))),0,SUM(G347:$H347)-$I347)</f>
        <v>0</v>
      </c>
      <c r="K347" s="353"/>
      <c r="L347" s="247">
        <f t="shared" si="33"/>
        <v>0</v>
      </c>
      <c r="M347" s="247">
        <f t="shared" si="34"/>
        <v>0</v>
      </c>
      <c r="N347" s="352"/>
      <c r="O347" s="352"/>
      <c r="P347" s="352"/>
      <c r="Q347" s="355"/>
      <c r="R347" s="247">
        <f>IF(OR(NOT(ISNUMBER(C347)),AND(C347&lt;A_Stammdaten!$B$12,O347&lt;=0)),0,IF(C347=A_Stammdaten!$B$12,P347,(M347+N347)/O347*(O347-1)+P347))</f>
        <v>0</v>
      </c>
      <c r="S347" s="247">
        <f t="shared" si="30"/>
        <v>0</v>
      </c>
      <c r="T347" s="354">
        <f t="shared" si="31"/>
        <v>0</v>
      </c>
    </row>
    <row r="348" spans="1:20" x14ac:dyDescent="0.25">
      <c r="A348" s="215" t="b">
        <f t="shared" si="32"/>
        <v>0</v>
      </c>
      <c r="B348" s="64"/>
      <c r="C348" s="75"/>
      <c r="D348" s="75"/>
      <c r="E348" s="75"/>
      <c r="F348" s="344" t="str">
        <f>IFERROR(IF(VLOOKUP(B348,A_Stammdaten!$I$6:$K$105,3,FALSE)="ja","übernommen","neu"),"")</f>
        <v/>
      </c>
      <c r="G348" s="351"/>
      <c r="H348" s="351"/>
      <c r="I348" s="351"/>
      <c r="J348" s="247">
        <f>IF(OR(C348&gt;A_Stammdaten!$B$13,K348=0,NOT(ISNUMBER(C348))),0,SUM(G348:$H348)-$I348)</f>
        <v>0</v>
      </c>
      <c r="K348" s="353"/>
      <c r="L348" s="247">
        <f t="shared" si="33"/>
        <v>0</v>
      </c>
      <c r="M348" s="247">
        <f t="shared" si="34"/>
        <v>0</v>
      </c>
      <c r="N348" s="352"/>
      <c r="O348" s="352"/>
      <c r="P348" s="352"/>
      <c r="Q348" s="355"/>
      <c r="R348" s="247">
        <f>IF(OR(NOT(ISNUMBER(C348)),AND(C348&lt;A_Stammdaten!$B$12,O348&lt;=0)),0,IF(C348=A_Stammdaten!$B$12,P348,(M348+N348)/O348*(O348-1)+P348))</f>
        <v>0</v>
      </c>
      <c r="S348" s="247">
        <f t="shared" si="30"/>
        <v>0</v>
      </c>
      <c r="T348" s="354">
        <f t="shared" si="31"/>
        <v>0</v>
      </c>
    </row>
    <row r="349" spans="1:20" x14ac:dyDescent="0.25">
      <c r="A349" s="215" t="b">
        <f t="shared" si="32"/>
        <v>0</v>
      </c>
      <c r="B349" s="64"/>
      <c r="C349" s="75"/>
      <c r="D349" s="75"/>
      <c r="E349" s="75"/>
      <c r="F349" s="344" t="str">
        <f>IFERROR(IF(VLOOKUP(B349,A_Stammdaten!$I$6:$K$105,3,FALSE)="ja","übernommen","neu"),"")</f>
        <v/>
      </c>
      <c r="G349" s="351"/>
      <c r="H349" s="351"/>
      <c r="I349" s="351"/>
      <c r="J349" s="247">
        <f>IF(OR(C349&gt;A_Stammdaten!$B$13,K349=0,NOT(ISNUMBER(C349))),0,SUM(G349:$H349)-$I349)</f>
        <v>0</v>
      </c>
      <c r="K349" s="353"/>
      <c r="L349" s="247">
        <f t="shared" si="33"/>
        <v>0</v>
      </c>
      <c r="M349" s="247">
        <f t="shared" si="34"/>
        <v>0</v>
      </c>
      <c r="N349" s="352"/>
      <c r="O349" s="352"/>
      <c r="P349" s="352"/>
      <c r="Q349" s="355"/>
      <c r="R349" s="247">
        <f>IF(OR(NOT(ISNUMBER(C349)),AND(C349&lt;A_Stammdaten!$B$12,O349&lt;=0)),0,IF(C349=A_Stammdaten!$B$12,P349,(M349+N349)/O349*(O349-1)+P349))</f>
        <v>0</v>
      </c>
      <c r="S349" s="247">
        <f t="shared" si="30"/>
        <v>0</v>
      </c>
      <c r="T349" s="354">
        <f t="shared" si="31"/>
        <v>0</v>
      </c>
    </row>
    <row r="350" spans="1:20" x14ac:dyDescent="0.25">
      <c r="A350" s="215" t="b">
        <f t="shared" si="32"/>
        <v>0</v>
      </c>
      <c r="B350" s="64"/>
      <c r="C350" s="75"/>
      <c r="D350" s="75"/>
      <c r="E350" s="75"/>
      <c r="F350" s="344" t="str">
        <f>IFERROR(IF(VLOOKUP(B350,A_Stammdaten!$I$6:$K$105,3,FALSE)="ja","übernommen","neu"),"")</f>
        <v/>
      </c>
      <c r="G350" s="351"/>
      <c r="H350" s="351"/>
      <c r="I350" s="351"/>
      <c r="J350" s="247">
        <f>IF(OR(C350&gt;A_Stammdaten!$B$13,K350=0,NOT(ISNUMBER(C350))),0,SUM(G350:$H350)-$I350)</f>
        <v>0</v>
      </c>
      <c r="K350" s="353"/>
      <c r="L350" s="247">
        <f t="shared" si="33"/>
        <v>0</v>
      </c>
      <c r="M350" s="247">
        <f t="shared" si="34"/>
        <v>0</v>
      </c>
      <c r="N350" s="352"/>
      <c r="O350" s="352"/>
      <c r="P350" s="352"/>
      <c r="Q350" s="355"/>
      <c r="R350" s="247">
        <f>IF(OR(NOT(ISNUMBER(C350)),AND(C350&lt;A_Stammdaten!$B$12,O350&lt;=0)),0,IF(C350=A_Stammdaten!$B$12,P350,(M350+N350)/O350*(O350-1)+P350))</f>
        <v>0</v>
      </c>
      <c r="S350" s="247">
        <f t="shared" si="30"/>
        <v>0</v>
      </c>
      <c r="T350" s="354">
        <f t="shared" si="31"/>
        <v>0</v>
      </c>
    </row>
    <row r="351" spans="1:20" x14ac:dyDescent="0.25">
      <c r="A351" s="215" t="b">
        <f t="shared" si="32"/>
        <v>0</v>
      </c>
      <c r="B351" s="64"/>
      <c r="C351" s="75"/>
      <c r="D351" s="75"/>
      <c r="E351" s="75"/>
      <c r="F351" s="344" t="str">
        <f>IFERROR(IF(VLOOKUP(B351,A_Stammdaten!$I$6:$K$105,3,FALSE)="ja","übernommen","neu"),"")</f>
        <v/>
      </c>
      <c r="G351" s="351"/>
      <c r="H351" s="351"/>
      <c r="I351" s="351"/>
      <c r="J351" s="247">
        <f>IF(OR(C351&gt;A_Stammdaten!$B$13,K351=0,NOT(ISNUMBER(C351))),0,SUM(G351:$H351)-$I351)</f>
        <v>0</v>
      </c>
      <c r="K351" s="353"/>
      <c r="L351" s="247">
        <f t="shared" si="33"/>
        <v>0</v>
      </c>
      <c r="M351" s="247">
        <f t="shared" si="34"/>
        <v>0</v>
      </c>
      <c r="N351" s="352"/>
      <c r="O351" s="352"/>
      <c r="P351" s="352"/>
      <c r="Q351" s="355"/>
      <c r="R351" s="247">
        <f>IF(OR(NOT(ISNUMBER(C351)),AND(C351&lt;A_Stammdaten!$B$12,O351&lt;=0)),0,IF(C351=A_Stammdaten!$B$12,P351,(M351+N351)/O351*(O351-1)+P351))</f>
        <v>0</v>
      </c>
      <c r="S351" s="247">
        <f t="shared" si="30"/>
        <v>0</v>
      </c>
      <c r="T351" s="354">
        <f t="shared" si="31"/>
        <v>0</v>
      </c>
    </row>
    <row r="352" spans="1:20" x14ac:dyDescent="0.25">
      <c r="A352" s="215" t="b">
        <f t="shared" si="32"/>
        <v>0</v>
      </c>
      <c r="B352" s="64"/>
      <c r="C352" s="75"/>
      <c r="D352" s="75"/>
      <c r="E352" s="75"/>
      <c r="F352" s="344" t="str">
        <f>IFERROR(IF(VLOOKUP(B352,A_Stammdaten!$I$6:$K$105,3,FALSE)="ja","übernommen","neu"),"")</f>
        <v/>
      </c>
      <c r="G352" s="351"/>
      <c r="H352" s="351"/>
      <c r="I352" s="351"/>
      <c r="J352" s="247">
        <f>IF(OR(C352&gt;A_Stammdaten!$B$13,K352=0,NOT(ISNUMBER(C352))),0,SUM(G352:$H352)-$I352)</f>
        <v>0</v>
      </c>
      <c r="K352" s="353"/>
      <c r="L352" s="247">
        <f t="shared" si="33"/>
        <v>0</v>
      </c>
      <c r="M352" s="247">
        <f t="shared" si="34"/>
        <v>0</v>
      </c>
      <c r="N352" s="352"/>
      <c r="O352" s="352"/>
      <c r="P352" s="352"/>
      <c r="Q352" s="355"/>
      <c r="R352" s="247">
        <f>IF(OR(NOT(ISNUMBER(C352)),AND(C352&lt;A_Stammdaten!$B$12,O352&lt;=0)),0,IF(C352=A_Stammdaten!$B$12,P352,(M352+N352)/O352*(O352-1)+P352))</f>
        <v>0</v>
      </c>
      <c r="S352" s="247">
        <f t="shared" si="30"/>
        <v>0</v>
      </c>
      <c r="T352" s="354">
        <f t="shared" si="31"/>
        <v>0</v>
      </c>
    </row>
    <row r="353" spans="1:20" x14ac:dyDescent="0.25">
      <c r="A353" s="215" t="b">
        <f t="shared" si="32"/>
        <v>0</v>
      </c>
      <c r="B353" s="64"/>
      <c r="C353" s="75"/>
      <c r="D353" s="75"/>
      <c r="E353" s="75"/>
      <c r="F353" s="344" t="str">
        <f>IFERROR(IF(VLOOKUP(B353,A_Stammdaten!$I$6:$K$105,3,FALSE)="ja","übernommen","neu"),"")</f>
        <v/>
      </c>
      <c r="G353" s="351"/>
      <c r="H353" s="351"/>
      <c r="I353" s="351"/>
      <c r="J353" s="247">
        <f>IF(OR(C353&gt;A_Stammdaten!$B$13,K353=0,NOT(ISNUMBER(C353))),0,SUM(G353:$H353)-$I353)</f>
        <v>0</v>
      </c>
      <c r="K353" s="353"/>
      <c r="L353" s="247">
        <f t="shared" si="33"/>
        <v>0</v>
      </c>
      <c r="M353" s="247">
        <f t="shared" si="34"/>
        <v>0</v>
      </c>
      <c r="N353" s="352"/>
      <c r="O353" s="352"/>
      <c r="P353" s="352"/>
      <c r="Q353" s="355"/>
      <c r="R353" s="247">
        <f>IF(OR(NOT(ISNUMBER(C353)),AND(C353&lt;A_Stammdaten!$B$12,O353&lt;=0)),0,IF(C353=A_Stammdaten!$B$12,P353,(M353+N353)/O353*(O353-1)+P353))</f>
        <v>0</v>
      </c>
      <c r="S353" s="247">
        <f t="shared" si="30"/>
        <v>0</v>
      </c>
      <c r="T353" s="354">
        <f t="shared" si="31"/>
        <v>0</v>
      </c>
    </row>
    <row r="354" spans="1:20" x14ac:dyDescent="0.25">
      <c r="A354" s="215" t="b">
        <f t="shared" si="32"/>
        <v>0</v>
      </c>
      <c r="B354" s="64"/>
      <c r="C354" s="75"/>
      <c r="D354" s="75"/>
      <c r="E354" s="75"/>
      <c r="F354" s="344" t="str">
        <f>IFERROR(IF(VLOOKUP(B354,A_Stammdaten!$I$6:$K$105,3,FALSE)="ja","übernommen","neu"),"")</f>
        <v/>
      </c>
      <c r="G354" s="351"/>
      <c r="H354" s="351"/>
      <c r="I354" s="351"/>
      <c r="J354" s="247">
        <f>IF(OR(C354&gt;A_Stammdaten!$B$13,K354=0,NOT(ISNUMBER(C354))),0,SUM(G354:$H354)-$I354)</f>
        <v>0</v>
      </c>
      <c r="K354" s="353"/>
      <c r="L354" s="247">
        <f t="shared" si="33"/>
        <v>0</v>
      </c>
      <c r="M354" s="247">
        <f t="shared" si="34"/>
        <v>0</v>
      </c>
      <c r="N354" s="352"/>
      <c r="O354" s="352"/>
      <c r="P354" s="352"/>
      <c r="Q354" s="355"/>
      <c r="R354" s="247">
        <f>IF(OR(NOT(ISNUMBER(C354)),AND(C354&lt;A_Stammdaten!$B$12,O354&lt;=0)),0,IF(C354=A_Stammdaten!$B$12,P354,(M354+N354)/O354*(O354-1)+P354))</f>
        <v>0</v>
      </c>
      <c r="S354" s="247">
        <f t="shared" si="30"/>
        <v>0</v>
      </c>
      <c r="T354" s="354">
        <f t="shared" si="31"/>
        <v>0</v>
      </c>
    </row>
    <row r="355" spans="1:20" x14ac:dyDescent="0.25">
      <c r="A355" s="215" t="b">
        <f t="shared" si="32"/>
        <v>0</v>
      </c>
      <c r="B355" s="64"/>
      <c r="C355" s="75"/>
      <c r="D355" s="75"/>
      <c r="E355" s="75"/>
      <c r="F355" s="344" t="str">
        <f>IFERROR(IF(VLOOKUP(B355,A_Stammdaten!$I$6:$K$105,3,FALSE)="ja","übernommen","neu"),"")</f>
        <v/>
      </c>
      <c r="G355" s="351"/>
      <c r="H355" s="351"/>
      <c r="I355" s="351"/>
      <c r="J355" s="247">
        <f>IF(OR(C355&gt;A_Stammdaten!$B$13,K355=0,NOT(ISNUMBER(C355))),0,SUM(G355:$H355)-$I355)</f>
        <v>0</v>
      </c>
      <c r="K355" s="353"/>
      <c r="L355" s="247">
        <f t="shared" si="33"/>
        <v>0</v>
      </c>
      <c r="M355" s="247">
        <f t="shared" si="34"/>
        <v>0</v>
      </c>
      <c r="N355" s="352"/>
      <c r="O355" s="352"/>
      <c r="P355" s="352"/>
      <c r="Q355" s="355"/>
      <c r="R355" s="247">
        <f>IF(OR(NOT(ISNUMBER(C355)),AND(C355&lt;A_Stammdaten!$B$12,O355&lt;=0)),0,IF(C355=A_Stammdaten!$B$12,P355,(M355+N355)/O355*(O355-1)+P355))</f>
        <v>0</v>
      </c>
      <c r="S355" s="247">
        <f t="shared" si="30"/>
        <v>0</v>
      </c>
      <c r="T355" s="354">
        <f t="shared" si="31"/>
        <v>0</v>
      </c>
    </row>
    <row r="356" spans="1:20" x14ac:dyDescent="0.25">
      <c r="A356" s="215" t="b">
        <f t="shared" si="32"/>
        <v>0</v>
      </c>
      <c r="B356" s="64"/>
      <c r="C356" s="75"/>
      <c r="D356" s="75"/>
      <c r="E356" s="75"/>
      <c r="F356" s="344" t="str">
        <f>IFERROR(IF(VLOOKUP(B356,A_Stammdaten!$I$6:$K$105,3,FALSE)="ja","übernommen","neu"),"")</f>
        <v/>
      </c>
      <c r="G356" s="351"/>
      <c r="H356" s="351"/>
      <c r="I356" s="351"/>
      <c r="J356" s="247">
        <f>IF(OR(C356&gt;A_Stammdaten!$B$13,K356=0,NOT(ISNUMBER(C356))),0,SUM(G356:$H356)-$I356)</f>
        <v>0</v>
      </c>
      <c r="K356" s="353"/>
      <c r="L356" s="247">
        <f t="shared" si="33"/>
        <v>0</v>
      </c>
      <c r="M356" s="247">
        <f t="shared" si="34"/>
        <v>0</v>
      </c>
      <c r="N356" s="352"/>
      <c r="O356" s="352"/>
      <c r="P356" s="352"/>
      <c r="Q356" s="355"/>
      <c r="R356" s="247">
        <f>IF(OR(NOT(ISNUMBER(C356)),AND(C356&lt;A_Stammdaten!$B$12,O356&lt;=0)),0,IF(C356=A_Stammdaten!$B$12,P356,(M356+N356)/O356*(O356-1)+P356))</f>
        <v>0</v>
      </c>
      <c r="S356" s="247">
        <f t="shared" si="30"/>
        <v>0</v>
      </c>
      <c r="T356" s="354">
        <f t="shared" si="31"/>
        <v>0</v>
      </c>
    </row>
    <row r="357" spans="1:20" x14ac:dyDescent="0.25">
      <c r="A357" s="215" t="b">
        <f t="shared" si="32"/>
        <v>0</v>
      </c>
      <c r="B357" s="64"/>
      <c r="C357" s="75"/>
      <c r="D357" s="75"/>
      <c r="E357" s="75"/>
      <c r="F357" s="344" t="str">
        <f>IFERROR(IF(VLOOKUP(B357,A_Stammdaten!$I$6:$K$105,3,FALSE)="ja","übernommen","neu"),"")</f>
        <v/>
      </c>
      <c r="G357" s="351"/>
      <c r="H357" s="351"/>
      <c r="I357" s="351"/>
      <c r="J357" s="247">
        <f>IF(OR(C357&gt;A_Stammdaten!$B$13,K357=0,NOT(ISNUMBER(C357))),0,SUM(G357:$H357)-$I357)</f>
        <v>0</v>
      </c>
      <c r="K357" s="353"/>
      <c r="L357" s="247">
        <f t="shared" si="33"/>
        <v>0</v>
      </c>
      <c r="M357" s="247">
        <f t="shared" si="34"/>
        <v>0</v>
      </c>
      <c r="N357" s="352"/>
      <c r="O357" s="352"/>
      <c r="P357" s="352"/>
      <c r="Q357" s="355"/>
      <c r="R357" s="247">
        <f>IF(OR(NOT(ISNUMBER(C357)),AND(C357&lt;A_Stammdaten!$B$12,O357&lt;=0)),0,IF(C357=A_Stammdaten!$B$12,P357,(M357+N357)/O357*(O357-1)+P357))</f>
        <v>0</v>
      </c>
      <c r="S357" s="247">
        <f t="shared" si="30"/>
        <v>0</v>
      </c>
      <c r="T357" s="354">
        <f t="shared" si="31"/>
        <v>0</v>
      </c>
    </row>
    <row r="358" spans="1:20" x14ac:dyDescent="0.25">
      <c r="A358" s="215" t="b">
        <f t="shared" si="32"/>
        <v>0</v>
      </c>
      <c r="B358" s="64"/>
      <c r="C358" s="75"/>
      <c r="D358" s="75"/>
      <c r="E358" s="75"/>
      <c r="F358" s="344" t="str">
        <f>IFERROR(IF(VLOOKUP(B358,A_Stammdaten!$I$6:$K$105,3,FALSE)="ja","übernommen","neu"),"")</f>
        <v/>
      </c>
      <c r="G358" s="351"/>
      <c r="H358" s="351"/>
      <c r="I358" s="351"/>
      <c r="J358" s="247">
        <f>IF(OR(C358&gt;A_Stammdaten!$B$13,K358=0,NOT(ISNUMBER(C358))),0,SUM(G358:$H358)-$I358)</f>
        <v>0</v>
      </c>
      <c r="K358" s="353"/>
      <c r="L358" s="247">
        <f t="shared" si="33"/>
        <v>0</v>
      </c>
      <c r="M358" s="247">
        <f t="shared" si="34"/>
        <v>0</v>
      </c>
      <c r="N358" s="352"/>
      <c r="O358" s="352"/>
      <c r="P358" s="352"/>
      <c r="Q358" s="355"/>
      <c r="R358" s="247">
        <f>IF(OR(NOT(ISNUMBER(C358)),AND(C358&lt;A_Stammdaten!$B$12,O358&lt;=0)),0,IF(C358=A_Stammdaten!$B$12,P358,(M358+N358)/O358*(O358-1)+P358))</f>
        <v>0</v>
      </c>
      <c r="S358" s="247">
        <f t="shared" si="30"/>
        <v>0</v>
      </c>
      <c r="T358" s="354">
        <f t="shared" si="31"/>
        <v>0</v>
      </c>
    </row>
    <row r="359" spans="1:20" x14ac:dyDescent="0.25">
      <c r="A359" s="215" t="b">
        <f t="shared" si="32"/>
        <v>0</v>
      </c>
      <c r="B359" s="64"/>
      <c r="C359" s="75"/>
      <c r="D359" s="75"/>
      <c r="E359" s="75"/>
      <c r="F359" s="344" t="str">
        <f>IFERROR(IF(VLOOKUP(B359,A_Stammdaten!$I$6:$K$105,3,FALSE)="ja","übernommen","neu"),"")</f>
        <v/>
      </c>
      <c r="G359" s="351"/>
      <c r="H359" s="351"/>
      <c r="I359" s="351"/>
      <c r="J359" s="247">
        <f>IF(OR(C359&gt;A_Stammdaten!$B$13,K359=0,NOT(ISNUMBER(C359))),0,SUM(G359:$H359)-$I359)</f>
        <v>0</v>
      </c>
      <c r="K359" s="353"/>
      <c r="L359" s="247">
        <f t="shared" si="33"/>
        <v>0</v>
      </c>
      <c r="M359" s="247">
        <f t="shared" si="34"/>
        <v>0</v>
      </c>
      <c r="N359" s="352"/>
      <c r="O359" s="352"/>
      <c r="P359" s="352"/>
      <c r="Q359" s="355"/>
      <c r="R359" s="247">
        <f>IF(OR(NOT(ISNUMBER(C359)),AND(C359&lt;A_Stammdaten!$B$12,O359&lt;=0)),0,IF(C359=A_Stammdaten!$B$12,P359,(M359+N359)/O359*(O359-1)+P359))</f>
        <v>0</v>
      </c>
      <c r="S359" s="247">
        <f t="shared" si="30"/>
        <v>0</v>
      </c>
      <c r="T359" s="354">
        <f t="shared" si="31"/>
        <v>0</v>
      </c>
    </row>
    <row r="360" spans="1:20" x14ac:dyDescent="0.25">
      <c r="A360" s="215" t="b">
        <f t="shared" si="32"/>
        <v>0</v>
      </c>
      <c r="B360" s="64"/>
      <c r="C360" s="75"/>
      <c r="D360" s="75"/>
      <c r="E360" s="75"/>
      <c r="F360" s="344" t="str">
        <f>IFERROR(IF(VLOOKUP(B360,A_Stammdaten!$I$6:$K$105,3,FALSE)="ja","übernommen","neu"),"")</f>
        <v/>
      </c>
      <c r="G360" s="351"/>
      <c r="H360" s="351"/>
      <c r="I360" s="351"/>
      <c r="J360" s="247">
        <f>IF(OR(C360&gt;A_Stammdaten!$B$13,K360=0,NOT(ISNUMBER(C360))),0,SUM(G360:$H360)-$I360)</f>
        <v>0</v>
      </c>
      <c r="K360" s="353"/>
      <c r="L360" s="247">
        <f t="shared" si="33"/>
        <v>0</v>
      </c>
      <c r="M360" s="247">
        <f t="shared" si="34"/>
        <v>0</v>
      </c>
      <c r="N360" s="352"/>
      <c r="O360" s="352"/>
      <c r="P360" s="352"/>
      <c r="Q360" s="355"/>
      <c r="R360" s="247">
        <f>IF(OR(NOT(ISNUMBER(C360)),AND(C360&lt;A_Stammdaten!$B$12,O360&lt;=0)),0,IF(C360=A_Stammdaten!$B$12,P360,(M360+N360)/O360*(O360-1)+P360))</f>
        <v>0</v>
      </c>
      <c r="S360" s="247">
        <f t="shared" si="30"/>
        <v>0</v>
      </c>
      <c r="T360" s="354">
        <f t="shared" si="31"/>
        <v>0</v>
      </c>
    </row>
    <row r="361" spans="1:20" x14ac:dyDescent="0.25">
      <c r="A361" s="215" t="b">
        <f t="shared" si="32"/>
        <v>0</v>
      </c>
      <c r="B361" s="64"/>
      <c r="C361" s="75"/>
      <c r="D361" s="75"/>
      <c r="E361" s="75"/>
      <c r="F361" s="344" t="str">
        <f>IFERROR(IF(VLOOKUP(B361,A_Stammdaten!$I$6:$K$105,3,FALSE)="ja","übernommen","neu"),"")</f>
        <v/>
      </c>
      <c r="G361" s="351"/>
      <c r="H361" s="351"/>
      <c r="I361" s="351"/>
      <c r="J361" s="247">
        <f>IF(OR(C361&gt;A_Stammdaten!$B$13,K361=0,NOT(ISNUMBER(C361))),0,SUM(G361:$H361)-$I361)</f>
        <v>0</v>
      </c>
      <c r="K361" s="353"/>
      <c r="L361" s="247">
        <f t="shared" si="33"/>
        <v>0</v>
      </c>
      <c r="M361" s="247">
        <f t="shared" si="34"/>
        <v>0</v>
      </c>
      <c r="N361" s="352"/>
      <c r="O361" s="352"/>
      <c r="P361" s="352"/>
      <c r="Q361" s="355"/>
      <c r="R361" s="247">
        <f>IF(OR(NOT(ISNUMBER(C361)),AND(C361&lt;A_Stammdaten!$B$12,O361&lt;=0)),0,IF(C361=A_Stammdaten!$B$12,P361,(M361+N361)/O361*(O361-1)+P361))</f>
        <v>0</v>
      </c>
      <c r="S361" s="247">
        <f t="shared" si="30"/>
        <v>0</v>
      </c>
      <c r="T361" s="354">
        <f t="shared" si="31"/>
        <v>0</v>
      </c>
    </row>
    <row r="362" spans="1:20" x14ac:dyDescent="0.25">
      <c r="A362" s="215" t="b">
        <f t="shared" si="32"/>
        <v>0</v>
      </c>
      <c r="B362" s="64"/>
      <c r="C362" s="75"/>
      <c r="D362" s="75"/>
      <c r="E362" s="75"/>
      <c r="F362" s="344" t="str">
        <f>IFERROR(IF(VLOOKUP(B362,A_Stammdaten!$I$6:$K$105,3,FALSE)="ja","übernommen","neu"),"")</f>
        <v/>
      </c>
      <c r="G362" s="351"/>
      <c r="H362" s="351"/>
      <c r="I362" s="351"/>
      <c r="J362" s="247">
        <f>IF(OR(C362&gt;A_Stammdaten!$B$13,K362=0,NOT(ISNUMBER(C362))),0,SUM(G362:$H362)-$I362)</f>
        <v>0</v>
      </c>
      <c r="K362" s="353"/>
      <c r="L362" s="247">
        <f t="shared" si="33"/>
        <v>0</v>
      </c>
      <c r="M362" s="247">
        <f t="shared" si="34"/>
        <v>0</v>
      </c>
      <c r="N362" s="352"/>
      <c r="O362" s="352"/>
      <c r="P362" s="352"/>
      <c r="Q362" s="355"/>
      <c r="R362" s="247">
        <f>IF(OR(NOT(ISNUMBER(C362)),AND(C362&lt;A_Stammdaten!$B$12,O362&lt;=0)),0,IF(C362=A_Stammdaten!$B$12,P362,(M362+N362)/O362*(O362-1)+P362))</f>
        <v>0</v>
      </c>
      <c r="S362" s="247">
        <f t="shared" si="30"/>
        <v>0</v>
      </c>
      <c r="T362" s="354">
        <f t="shared" si="31"/>
        <v>0</v>
      </c>
    </row>
    <row r="363" spans="1:20" x14ac:dyDescent="0.25">
      <c r="A363" s="215" t="b">
        <f t="shared" si="32"/>
        <v>0</v>
      </c>
      <c r="B363" s="64"/>
      <c r="C363" s="75"/>
      <c r="D363" s="75"/>
      <c r="E363" s="75"/>
      <c r="F363" s="344" t="str">
        <f>IFERROR(IF(VLOOKUP(B363,A_Stammdaten!$I$6:$K$105,3,FALSE)="ja","übernommen","neu"),"")</f>
        <v/>
      </c>
      <c r="G363" s="351"/>
      <c r="H363" s="351"/>
      <c r="I363" s="351"/>
      <c r="J363" s="247">
        <f>IF(OR(C363&gt;A_Stammdaten!$B$13,K363=0,NOT(ISNUMBER(C363))),0,SUM(G363:$H363)-$I363)</f>
        <v>0</v>
      </c>
      <c r="K363" s="353"/>
      <c r="L363" s="247">
        <f t="shared" si="33"/>
        <v>0</v>
      </c>
      <c r="M363" s="247">
        <f t="shared" si="34"/>
        <v>0</v>
      </c>
      <c r="N363" s="352"/>
      <c r="O363" s="352"/>
      <c r="P363" s="352"/>
      <c r="Q363" s="355"/>
      <c r="R363" s="247">
        <f>IF(OR(NOT(ISNUMBER(C363)),AND(C363&lt;A_Stammdaten!$B$12,O363&lt;=0)),0,IF(C363=A_Stammdaten!$B$12,P363,(M363+N363)/O363*(O363-1)+P363))</f>
        <v>0</v>
      </c>
      <c r="S363" s="247">
        <f t="shared" si="30"/>
        <v>0</v>
      </c>
      <c r="T363" s="354">
        <f t="shared" si="31"/>
        <v>0</v>
      </c>
    </row>
    <row r="364" spans="1:20" x14ac:dyDescent="0.25">
      <c r="A364" s="215" t="b">
        <f t="shared" si="32"/>
        <v>0</v>
      </c>
      <c r="B364" s="64"/>
      <c r="C364" s="75"/>
      <c r="D364" s="75"/>
      <c r="E364" s="75"/>
      <c r="F364" s="344" t="str">
        <f>IFERROR(IF(VLOOKUP(B364,A_Stammdaten!$I$6:$K$105,3,FALSE)="ja","übernommen","neu"),"")</f>
        <v/>
      </c>
      <c r="G364" s="351"/>
      <c r="H364" s="351"/>
      <c r="I364" s="351"/>
      <c r="J364" s="247">
        <f>IF(OR(C364&gt;A_Stammdaten!$B$13,K364=0,NOT(ISNUMBER(C364))),0,SUM(G364:$H364)-$I364)</f>
        <v>0</v>
      </c>
      <c r="K364" s="353"/>
      <c r="L364" s="247">
        <f t="shared" si="33"/>
        <v>0</v>
      </c>
      <c r="M364" s="247">
        <f t="shared" si="34"/>
        <v>0</v>
      </c>
      <c r="N364" s="352"/>
      <c r="O364" s="352"/>
      <c r="P364" s="352"/>
      <c r="Q364" s="355"/>
      <c r="R364" s="247">
        <f>IF(OR(NOT(ISNUMBER(C364)),AND(C364&lt;A_Stammdaten!$B$12,O364&lt;=0)),0,IF(C364=A_Stammdaten!$B$12,P364,(M364+N364)/O364*(O364-1)+P364))</f>
        <v>0</v>
      </c>
      <c r="S364" s="247">
        <f t="shared" si="30"/>
        <v>0</v>
      </c>
      <c r="T364" s="354">
        <f t="shared" si="31"/>
        <v>0</v>
      </c>
    </row>
    <row r="365" spans="1:20" x14ac:dyDescent="0.25">
      <c r="A365" s="215" t="b">
        <f t="shared" si="32"/>
        <v>0</v>
      </c>
      <c r="B365" s="64"/>
      <c r="C365" s="75"/>
      <c r="D365" s="75"/>
      <c r="E365" s="75"/>
      <c r="F365" s="344" t="str">
        <f>IFERROR(IF(VLOOKUP(B365,A_Stammdaten!$I$6:$K$105,3,FALSE)="ja","übernommen","neu"),"")</f>
        <v/>
      </c>
      <c r="G365" s="351"/>
      <c r="H365" s="351"/>
      <c r="I365" s="351"/>
      <c r="J365" s="247">
        <f>IF(OR(C365&gt;A_Stammdaten!$B$13,K365=0,NOT(ISNUMBER(C365))),0,SUM(G365:$H365)-$I365)</f>
        <v>0</v>
      </c>
      <c r="K365" s="353"/>
      <c r="L365" s="247">
        <f t="shared" si="33"/>
        <v>0</v>
      </c>
      <c r="M365" s="247">
        <f t="shared" si="34"/>
        <v>0</v>
      </c>
      <c r="N365" s="352"/>
      <c r="O365" s="352"/>
      <c r="P365" s="352"/>
      <c r="Q365" s="355"/>
      <c r="R365" s="247">
        <f>IF(OR(NOT(ISNUMBER(C365)),AND(C365&lt;A_Stammdaten!$B$12,O365&lt;=0)),0,IF(C365=A_Stammdaten!$B$12,P365,(M365+N365)/O365*(O365-1)+P365))</f>
        <v>0</v>
      </c>
      <c r="S365" s="247">
        <f t="shared" si="30"/>
        <v>0</v>
      </c>
      <c r="T365" s="354">
        <f t="shared" si="31"/>
        <v>0</v>
      </c>
    </row>
    <row r="366" spans="1:20" x14ac:dyDescent="0.25">
      <c r="A366" s="215" t="b">
        <f t="shared" si="32"/>
        <v>0</v>
      </c>
      <c r="B366" s="64"/>
      <c r="C366" s="75"/>
      <c r="D366" s="75"/>
      <c r="E366" s="75"/>
      <c r="F366" s="344" t="str">
        <f>IFERROR(IF(VLOOKUP(B366,A_Stammdaten!$I$6:$K$105,3,FALSE)="ja","übernommen","neu"),"")</f>
        <v/>
      </c>
      <c r="G366" s="351"/>
      <c r="H366" s="351"/>
      <c r="I366" s="351"/>
      <c r="J366" s="247">
        <f>IF(OR(C366&gt;A_Stammdaten!$B$13,K366=0,NOT(ISNUMBER(C366))),0,SUM(G366:$H366)-$I366)</f>
        <v>0</v>
      </c>
      <c r="K366" s="353"/>
      <c r="L366" s="247">
        <f t="shared" si="33"/>
        <v>0</v>
      </c>
      <c r="M366" s="247">
        <f t="shared" si="34"/>
        <v>0</v>
      </c>
      <c r="N366" s="352"/>
      <c r="O366" s="352"/>
      <c r="P366" s="352"/>
      <c r="Q366" s="355"/>
      <c r="R366" s="247">
        <f>IF(OR(NOT(ISNUMBER(C366)),AND(C366&lt;A_Stammdaten!$B$12,O366&lt;=0)),0,IF(C366=A_Stammdaten!$B$12,P366,(M366+N366)/O366*(O366-1)+P366))</f>
        <v>0</v>
      </c>
      <c r="S366" s="247">
        <f t="shared" si="30"/>
        <v>0</v>
      </c>
      <c r="T366" s="354">
        <f t="shared" si="31"/>
        <v>0</v>
      </c>
    </row>
    <row r="367" spans="1:20" x14ac:dyDescent="0.25">
      <c r="A367" s="215" t="b">
        <f t="shared" si="32"/>
        <v>0</v>
      </c>
      <c r="B367" s="64"/>
      <c r="C367" s="75"/>
      <c r="D367" s="75"/>
      <c r="E367" s="75"/>
      <c r="F367" s="344" t="str">
        <f>IFERROR(IF(VLOOKUP(B367,A_Stammdaten!$I$6:$K$105,3,FALSE)="ja","übernommen","neu"),"")</f>
        <v/>
      </c>
      <c r="G367" s="351"/>
      <c r="H367" s="351"/>
      <c r="I367" s="351"/>
      <c r="J367" s="247">
        <f>IF(OR(C367&gt;A_Stammdaten!$B$13,K367=0,NOT(ISNUMBER(C367))),0,SUM(G367:$H367)-$I367)</f>
        <v>0</v>
      </c>
      <c r="K367" s="353"/>
      <c r="L367" s="247">
        <f t="shared" si="33"/>
        <v>0</v>
      </c>
      <c r="M367" s="247">
        <f t="shared" si="34"/>
        <v>0</v>
      </c>
      <c r="N367" s="352"/>
      <c r="O367" s="352"/>
      <c r="P367" s="352"/>
      <c r="Q367" s="355"/>
      <c r="R367" s="247">
        <f>IF(OR(NOT(ISNUMBER(C367)),AND(C367&lt;A_Stammdaten!$B$12,O367&lt;=0)),0,IF(C367=A_Stammdaten!$B$12,P367,(M367+N367)/O367*(O367-1)+P367))</f>
        <v>0</v>
      </c>
      <c r="S367" s="247">
        <f t="shared" si="30"/>
        <v>0</v>
      </c>
      <c r="T367" s="354">
        <f t="shared" si="31"/>
        <v>0</v>
      </c>
    </row>
    <row r="368" spans="1:20" x14ac:dyDescent="0.25">
      <c r="A368" s="215" t="b">
        <f t="shared" si="32"/>
        <v>0</v>
      </c>
      <c r="B368" s="64"/>
      <c r="C368" s="75"/>
      <c r="D368" s="75"/>
      <c r="E368" s="75"/>
      <c r="F368" s="344" t="str">
        <f>IFERROR(IF(VLOOKUP(B368,A_Stammdaten!$I$6:$K$105,3,FALSE)="ja","übernommen","neu"),"")</f>
        <v/>
      </c>
      <c r="G368" s="351"/>
      <c r="H368" s="351"/>
      <c r="I368" s="351"/>
      <c r="J368" s="247">
        <f>IF(OR(C368&gt;A_Stammdaten!$B$13,K368=0,NOT(ISNUMBER(C368))),0,SUM(G368:$H368)-$I368)</f>
        <v>0</v>
      </c>
      <c r="K368" s="353"/>
      <c r="L368" s="247">
        <f t="shared" si="33"/>
        <v>0</v>
      </c>
      <c r="M368" s="247">
        <f t="shared" si="34"/>
        <v>0</v>
      </c>
      <c r="N368" s="352"/>
      <c r="O368" s="352"/>
      <c r="P368" s="352"/>
      <c r="Q368" s="355"/>
      <c r="R368" s="247">
        <f>IF(OR(NOT(ISNUMBER(C368)),AND(C368&lt;A_Stammdaten!$B$12,O368&lt;=0)),0,IF(C368=A_Stammdaten!$B$12,P368,(M368+N368)/O368*(O368-1)+P368))</f>
        <v>0</v>
      </c>
      <c r="S368" s="247">
        <f t="shared" si="30"/>
        <v>0</v>
      </c>
      <c r="T368" s="354">
        <f t="shared" si="31"/>
        <v>0</v>
      </c>
    </row>
    <row r="369" spans="1:20" x14ac:dyDescent="0.25">
      <c r="A369" s="215" t="b">
        <f t="shared" si="32"/>
        <v>0</v>
      </c>
      <c r="B369" s="64"/>
      <c r="C369" s="75"/>
      <c r="D369" s="75"/>
      <c r="E369" s="75"/>
      <c r="F369" s="344" t="str">
        <f>IFERROR(IF(VLOOKUP(B369,A_Stammdaten!$I$6:$K$105,3,FALSE)="ja","übernommen","neu"),"")</f>
        <v/>
      </c>
      <c r="G369" s="351"/>
      <c r="H369" s="351"/>
      <c r="I369" s="351"/>
      <c r="J369" s="247">
        <f>IF(OR(C369&gt;A_Stammdaten!$B$13,K369=0,NOT(ISNUMBER(C369))),0,SUM(G369:$H369)-$I369)</f>
        <v>0</v>
      </c>
      <c r="K369" s="353"/>
      <c r="L369" s="247">
        <f t="shared" si="33"/>
        <v>0</v>
      </c>
      <c r="M369" s="247">
        <f t="shared" si="34"/>
        <v>0</v>
      </c>
      <c r="N369" s="352"/>
      <c r="O369" s="352"/>
      <c r="P369" s="352"/>
      <c r="Q369" s="355"/>
      <c r="R369" s="247">
        <f>IF(OR(NOT(ISNUMBER(C369)),AND(C369&lt;A_Stammdaten!$B$12,O369&lt;=0)),0,IF(C369=A_Stammdaten!$B$12,P369,(M369+N369)/O369*(O369-1)+P369))</f>
        <v>0</v>
      </c>
      <c r="S369" s="247">
        <f t="shared" si="30"/>
        <v>0</v>
      </c>
      <c r="T369" s="354">
        <f t="shared" si="31"/>
        <v>0</v>
      </c>
    </row>
    <row r="370" spans="1:20" x14ac:dyDescent="0.25">
      <c r="A370" s="215" t="b">
        <f t="shared" si="32"/>
        <v>0</v>
      </c>
      <c r="B370" s="64"/>
      <c r="C370" s="75"/>
      <c r="D370" s="75"/>
      <c r="E370" s="75"/>
      <c r="F370" s="344" t="str">
        <f>IFERROR(IF(VLOOKUP(B370,A_Stammdaten!$I$6:$K$105,3,FALSE)="ja","übernommen","neu"),"")</f>
        <v/>
      </c>
      <c r="G370" s="351"/>
      <c r="H370" s="351"/>
      <c r="I370" s="351"/>
      <c r="J370" s="247">
        <f>IF(OR(C370&gt;A_Stammdaten!$B$13,K370=0,NOT(ISNUMBER(C370))),0,SUM(G370:$H370)-$I370)</f>
        <v>0</v>
      </c>
      <c r="K370" s="353"/>
      <c r="L370" s="247">
        <f t="shared" si="33"/>
        <v>0</v>
      </c>
      <c r="M370" s="247">
        <f t="shared" si="34"/>
        <v>0</v>
      </c>
      <c r="N370" s="352"/>
      <c r="O370" s="352"/>
      <c r="P370" s="352"/>
      <c r="Q370" s="355"/>
      <c r="R370" s="247">
        <f>IF(OR(NOT(ISNUMBER(C370)),AND(C370&lt;A_Stammdaten!$B$12,O370&lt;=0)),0,IF(C370=A_Stammdaten!$B$12,P370,(M370+N370)/O370*(O370-1)+P370))</f>
        <v>0</v>
      </c>
      <c r="S370" s="247">
        <f t="shared" si="30"/>
        <v>0</v>
      </c>
      <c r="T370" s="354">
        <f t="shared" si="31"/>
        <v>0</v>
      </c>
    </row>
    <row r="371" spans="1:20" x14ac:dyDescent="0.25">
      <c r="A371" s="215" t="b">
        <f t="shared" si="32"/>
        <v>0</v>
      </c>
      <c r="B371" s="64"/>
      <c r="C371" s="75"/>
      <c r="D371" s="75"/>
      <c r="E371" s="75"/>
      <c r="F371" s="344" t="str">
        <f>IFERROR(IF(VLOOKUP(B371,A_Stammdaten!$I$6:$K$105,3,FALSE)="ja","übernommen","neu"),"")</f>
        <v/>
      </c>
      <c r="G371" s="351"/>
      <c r="H371" s="351"/>
      <c r="I371" s="351"/>
      <c r="J371" s="247">
        <f>IF(OR(C371&gt;A_Stammdaten!$B$13,K371=0,NOT(ISNUMBER(C371))),0,SUM(G371:$H371)-$I371)</f>
        <v>0</v>
      </c>
      <c r="K371" s="353"/>
      <c r="L371" s="247">
        <f t="shared" si="33"/>
        <v>0</v>
      </c>
      <c r="M371" s="247">
        <f t="shared" si="34"/>
        <v>0</v>
      </c>
      <c r="N371" s="352"/>
      <c r="O371" s="352"/>
      <c r="P371" s="352"/>
      <c r="Q371" s="355"/>
      <c r="R371" s="247">
        <f>IF(OR(NOT(ISNUMBER(C371)),AND(C371&lt;A_Stammdaten!$B$12,O371&lt;=0)),0,IF(C371=A_Stammdaten!$B$12,P371,(M371+N371)/O371*(O371-1)+P371))</f>
        <v>0</v>
      </c>
      <c r="S371" s="247">
        <f t="shared" si="30"/>
        <v>0</v>
      </c>
      <c r="T371" s="354">
        <f t="shared" si="31"/>
        <v>0</v>
      </c>
    </row>
    <row r="372" spans="1:20" x14ac:dyDescent="0.25">
      <c r="A372" s="215" t="b">
        <f t="shared" si="32"/>
        <v>0</v>
      </c>
      <c r="B372" s="64"/>
      <c r="C372" s="75"/>
      <c r="D372" s="75"/>
      <c r="E372" s="75"/>
      <c r="F372" s="344" t="str">
        <f>IFERROR(IF(VLOOKUP(B372,A_Stammdaten!$I$6:$K$105,3,FALSE)="ja","übernommen","neu"),"")</f>
        <v/>
      </c>
      <c r="G372" s="351"/>
      <c r="H372" s="351"/>
      <c r="I372" s="351"/>
      <c r="J372" s="247">
        <f>IF(OR(C372&gt;A_Stammdaten!$B$13,K372=0,NOT(ISNUMBER(C372))),0,SUM(G372:$H372)-$I372)</f>
        <v>0</v>
      </c>
      <c r="K372" s="353"/>
      <c r="L372" s="247">
        <f t="shared" si="33"/>
        <v>0</v>
      </c>
      <c r="M372" s="247">
        <f t="shared" si="34"/>
        <v>0</v>
      </c>
      <c r="N372" s="352"/>
      <c r="O372" s="352"/>
      <c r="P372" s="352"/>
      <c r="Q372" s="355"/>
      <c r="R372" s="247">
        <f>IF(OR(NOT(ISNUMBER(C372)),AND(C372&lt;A_Stammdaten!$B$12,O372&lt;=0)),0,IF(C372=A_Stammdaten!$B$12,P372,(M372+N372)/O372*(O372-1)+P372))</f>
        <v>0</v>
      </c>
      <c r="S372" s="247">
        <f t="shared" si="30"/>
        <v>0</v>
      </c>
      <c r="T372" s="354">
        <f t="shared" si="31"/>
        <v>0</v>
      </c>
    </row>
    <row r="373" spans="1:20" x14ac:dyDescent="0.25">
      <c r="A373" s="215" t="b">
        <f t="shared" si="32"/>
        <v>0</v>
      </c>
      <c r="B373" s="64"/>
      <c r="C373" s="75"/>
      <c r="D373" s="75"/>
      <c r="E373" s="75"/>
      <c r="F373" s="344" t="str">
        <f>IFERROR(IF(VLOOKUP(B373,A_Stammdaten!$I$6:$K$105,3,FALSE)="ja","übernommen","neu"),"")</f>
        <v/>
      </c>
      <c r="G373" s="351"/>
      <c r="H373" s="351"/>
      <c r="I373" s="351"/>
      <c r="J373" s="247">
        <f>IF(OR(C373&gt;A_Stammdaten!$B$13,K373=0,NOT(ISNUMBER(C373))),0,SUM(G373:$H373)-$I373)</f>
        <v>0</v>
      </c>
      <c r="K373" s="353"/>
      <c r="L373" s="247">
        <f t="shared" si="33"/>
        <v>0</v>
      </c>
      <c r="M373" s="247">
        <f t="shared" si="34"/>
        <v>0</v>
      </c>
      <c r="N373" s="352"/>
      <c r="O373" s="352"/>
      <c r="P373" s="352"/>
      <c r="Q373" s="355"/>
      <c r="R373" s="247">
        <f>IF(OR(NOT(ISNUMBER(C373)),AND(C373&lt;A_Stammdaten!$B$12,O373&lt;=0)),0,IF(C373=A_Stammdaten!$B$12,P373,(M373+N373)/O373*(O373-1)+P373))</f>
        <v>0</v>
      </c>
      <c r="S373" s="247">
        <f t="shared" si="30"/>
        <v>0</v>
      </c>
      <c r="T373" s="354">
        <f t="shared" si="31"/>
        <v>0</v>
      </c>
    </row>
    <row r="374" spans="1:20" x14ac:dyDescent="0.25">
      <c r="A374" s="215" t="b">
        <f t="shared" si="32"/>
        <v>0</v>
      </c>
      <c r="B374" s="64"/>
      <c r="C374" s="75"/>
      <c r="D374" s="75"/>
      <c r="E374" s="75"/>
      <c r="F374" s="344" t="str">
        <f>IFERROR(IF(VLOOKUP(B374,A_Stammdaten!$I$6:$K$105,3,FALSE)="ja","übernommen","neu"),"")</f>
        <v/>
      </c>
      <c r="G374" s="351"/>
      <c r="H374" s="351"/>
      <c r="I374" s="351"/>
      <c r="J374" s="247">
        <f>IF(OR(C374&gt;A_Stammdaten!$B$13,K374=0,NOT(ISNUMBER(C374))),0,SUM(G374:$H374)-$I374)</f>
        <v>0</v>
      </c>
      <c r="K374" s="353"/>
      <c r="L374" s="247">
        <f t="shared" si="33"/>
        <v>0</v>
      </c>
      <c r="M374" s="247">
        <f t="shared" si="34"/>
        <v>0</v>
      </c>
      <c r="N374" s="352"/>
      <c r="O374" s="352"/>
      <c r="P374" s="352"/>
      <c r="Q374" s="355"/>
      <c r="R374" s="247">
        <f>IF(OR(NOT(ISNUMBER(C374)),AND(C374&lt;A_Stammdaten!$B$12,O374&lt;=0)),0,IF(C374=A_Stammdaten!$B$12,P374,(M374+N374)/O374*(O374-1)+P374))</f>
        <v>0</v>
      </c>
      <c r="S374" s="247">
        <f t="shared" si="30"/>
        <v>0</v>
      </c>
      <c r="T374" s="354">
        <f t="shared" si="31"/>
        <v>0</v>
      </c>
    </row>
    <row r="375" spans="1:20" x14ac:dyDescent="0.25">
      <c r="A375" s="215" t="b">
        <f t="shared" si="32"/>
        <v>0</v>
      </c>
      <c r="B375" s="64"/>
      <c r="C375" s="75"/>
      <c r="D375" s="75"/>
      <c r="E375" s="75"/>
      <c r="F375" s="344" t="str">
        <f>IFERROR(IF(VLOOKUP(B375,A_Stammdaten!$I$6:$K$105,3,FALSE)="ja","übernommen","neu"),"")</f>
        <v/>
      </c>
      <c r="G375" s="351"/>
      <c r="H375" s="351"/>
      <c r="I375" s="351"/>
      <c r="J375" s="247">
        <f>IF(OR(C375&gt;A_Stammdaten!$B$13,K375=0,NOT(ISNUMBER(C375))),0,SUM(G375:$H375)-$I375)</f>
        <v>0</v>
      </c>
      <c r="K375" s="353"/>
      <c r="L375" s="247">
        <f t="shared" si="33"/>
        <v>0</v>
      </c>
      <c r="M375" s="247">
        <f t="shared" si="34"/>
        <v>0</v>
      </c>
      <c r="N375" s="352"/>
      <c r="O375" s="352"/>
      <c r="P375" s="352"/>
      <c r="Q375" s="355"/>
      <c r="R375" s="247">
        <f>IF(OR(NOT(ISNUMBER(C375)),AND(C375&lt;A_Stammdaten!$B$12,O375&lt;=0)),0,IF(C375=A_Stammdaten!$B$12,P375,(M375+N375)/O375*(O375-1)+P375))</f>
        <v>0</v>
      </c>
      <c r="S375" s="247">
        <f t="shared" si="30"/>
        <v>0</v>
      </c>
      <c r="T375" s="354">
        <f t="shared" si="31"/>
        <v>0</v>
      </c>
    </row>
    <row r="376" spans="1:20" x14ac:dyDescent="0.25">
      <c r="A376" s="215" t="b">
        <f t="shared" si="32"/>
        <v>0</v>
      </c>
      <c r="B376" s="64"/>
      <c r="C376" s="75"/>
      <c r="D376" s="75"/>
      <c r="E376" s="75"/>
      <c r="F376" s="344" t="str">
        <f>IFERROR(IF(VLOOKUP(B376,A_Stammdaten!$I$6:$K$105,3,FALSE)="ja","übernommen","neu"),"")</f>
        <v/>
      </c>
      <c r="G376" s="351"/>
      <c r="H376" s="351"/>
      <c r="I376" s="351"/>
      <c r="J376" s="247">
        <f>IF(OR(C376&gt;A_Stammdaten!$B$13,K376=0,NOT(ISNUMBER(C376))),0,SUM(G376:$H376)-$I376)</f>
        <v>0</v>
      </c>
      <c r="K376" s="353"/>
      <c r="L376" s="247">
        <f t="shared" si="33"/>
        <v>0</v>
      </c>
      <c r="M376" s="247">
        <f t="shared" si="34"/>
        <v>0</v>
      </c>
      <c r="N376" s="352"/>
      <c r="O376" s="352"/>
      <c r="P376" s="352"/>
      <c r="Q376" s="355"/>
      <c r="R376" s="247">
        <f>IF(OR(NOT(ISNUMBER(C376)),AND(C376&lt;A_Stammdaten!$B$12,O376&lt;=0)),0,IF(C376=A_Stammdaten!$B$12,P376,(M376+N376)/O376*(O376-1)+P376))</f>
        <v>0</v>
      </c>
      <c r="S376" s="247">
        <f t="shared" si="30"/>
        <v>0</v>
      </c>
      <c r="T376" s="354">
        <f t="shared" si="31"/>
        <v>0</v>
      </c>
    </row>
    <row r="377" spans="1:20" x14ac:dyDescent="0.25">
      <c r="A377" s="215" t="b">
        <f t="shared" si="32"/>
        <v>0</v>
      </c>
      <c r="B377" s="64"/>
      <c r="C377" s="75"/>
      <c r="D377" s="75"/>
      <c r="E377" s="75"/>
      <c r="F377" s="344" t="str">
        <f>IFERROR(IF(VLOOKUP(B377,A_Stammdaten!$I$6:$K$105,3,FALSE)="ja","übernommen","neu"),"")</f>
        <v/>
      </c>
      <c r="G377" s="351"/>
      <c r="H377" s="351"/>
      <c r="I377" s="351"/>
      <c r="J377" s="247">
        <f>IF(OR(C377&gt;A_Stammdaten!$B$13,K377=0,NOT(ISNUMBER(C377))),0,SUM(G377:$H377)-$I377)</f>
        <v>0</v>
      </c>
      <c r="K377" s="353"/>
      <c r="L377" s="247">
        <f t="shared" si="33"/>
        <v>0</v>
      </c>
      <c r="M377" s="247">
        <f t="shared" si="34"/>
        <v>0</v>
      </c>
      <c r="N377" s="352"/>
      <c r="O377" s="352"/>
      <c r="P377" s="352"/>
      <c r="Q377" s="355"/>
      <c r="R377" s="247">
        <f>IF(OR(NOT(ISNUMBER(C377)),AND(C377&lt;A_Stammdaten!$B$12,O377&lt;=0)),0,IF(C377=A_Stammdaten!$B$12,P377,(M377+N377)/O377*(O377-1)+P377))</f>
        <v>0</v>
      </c>
      <c r="S377" s="247">
        <f t="shared" si="30"/>
        <v>0</v>
      </c>
      <c r="T377" s="354">
        <f t="shared" si="31"/>
        <v>0</v>
      </c>
    </row>
    <row r="378" spans="1:20" x14ac:dyDescent="0.25">
      <c r="A378" s="215" t="b">
        <f t="shared" si="32"/>
        <v>0</v>
      </c>
      <c r="B378" s="64"/>
      <c r="C378" s="75"/>
      <c r="D378" s="75"/>
      <c r="E378" s="75"/>
      <c r="F378" s="344" t="str">
        <f>IFERROR(IF(VLOOKUP(B378,A_Stammdaten!$I$6:$K$105,3,FALSE)="ja","übernommen","neu"),"")</f>
        <v/>
      </c>
      <c r="G378" s="351"/>
      <c r="H378" s="351"/>
      <c r="I378" s="351"/>
      <c r="J378" s="247">
        <f>IF(OR(C378&gt;A_Stammdaten!$B$13,K378=0,NOT(ISNUMBER(C378))),0,SUM(G378:$H378)-$I378)</f>
        <v>0</v>
      </c>
      <c r="K378" s="353"/>
      <c r="L378" s="247">
        <f t="shared" si="33"/>
        <v>0</v>
      </c>
      <c r="M378" s="247">
        <f t="shared" si="34"/>
        <v>0</v>
      </c>
      <c r="N378" s="352"/>
      <c r="O378" s="352"/>
      <c r="P378" s="352"/>
      <c r="Q378" s="355"/>
      <c r="R378" s="247">
        <f>IF(OR(NOT(ISNUMBER(C378)),AND(C378&lt;A_Stammdaten!$B$12,O378&lt;=0)),0,IF(C378=A_Stammdaten!$B$12,P378,(M378+N378)/O378*(O378-1)+P378))</f>
        <v>0</v>
      </c>
      <c r="S378" s="247">
        <f t="shared" si="30"/>
        <v>0</v>
      </c>
      <c r="T378" s="354">
        <f t="shared" si="31"/>
        <v>0</v>
      </c>
    </row>
    <row r="379" spans="1:20" x14ac:dyDescent="0.25">
      <c r="A379" s="215" t="b">
        <f t="shared" si="32"/>
        <v>0</v>
      </c>
      <c r="B379" s="64"/>
      <c r="C379" s="75"/>
      <c r="D379" s="75"/>
      <c r="E379" s="75"/>
      <c r="F379" s="344" t="str">
        <f>IFERROR(IF(VLOOKUP(B379,A_Stammdaten!$I$6:$K$105,3,FALSE)="ja","übernommen","neu"),"")</f>
        <v/>
      </c>
      <c r="G379" s="351"/>
      <c r="H379" s="351"/>
      <c r="I379" s="351"/>
      <c r="J379" s="247">
        <f>IF(OR(C379&gt;A_Stammdaten!$B$13,K379=0,NOT(ISNUMBER(C379))),0,SUM(G379:$H379)-$I379)</f>
        <v>0</v>
      </c>
      <c r="K379" s="353"/>
      <c r="L379" s="247">
        <f t="shared" si="33"/>
        <v>0</v>
      </c>
      <c r="M379" s="247">
        <f t="shared" si="34"/>
        <v>0</v>
      </c>
      <c r="N379" s="352"/>
      <c r="O379" s="352"/>
      <c r="P379" s="352"/>
      <c r="Q379" s="355"/>
      <c r="R379" s="247">
        <f>IF(OR(NOT(ISNUMBER(C379)),AND(C379&lt;A_Stammdaten!$B$12,O379&lt;=0)),0,IF(C379=A_Stammdaten!$B$12,P379,(M379+N379)/O379*(O379-1)+P379))</f>
        <v>0</v>
      </c>
      <c r="S379" s="247">
        <f t="shared" si="30"/>
        <v>0</v>
      </c>
      <c r="T379" s="354">
        <f t="shared" si="31"/>
        <v>0</v>
      </c>
    </row>
    <row r="380" spans="1:20" x14ac:dyDescent="0.25">
      <c r="A380" s="215" t="b">
        <f t="shared" si="32"/>
        <v>0</v>
      </c>
      <c r="B380" s="64"/>
      <c r="C380" s="75"/>
      <c r="D380" s="75"/>
      <c r="E380" s="75"/>
      <c r="F380" s="344" t="str">
        <f>IFERROR(IF(VLOOKUP(B380,A_Stammdaten!$I$6:$K$105,3,FALSE)="ja","übernommen","neu"),"")</f>
        <v/>
      </c>
      <c r="G380" s="351"/>
      <c r="H380" s="351"/>
      <c r="I380" s="351"/>
      <c r="J380" s="247">
        <f>IF(OR(C380&gt;A_Stammdaten!$B$13,K380=0,NOT(ISNUMBER(C380))),0,SUM(G380:$H380)-$I380)</f>
        <v>0</v>
      </c>
      <c r="K380" s="353"/>
      <c r="L380" s="247">
        <f t="shared" si="33"/>
        <v>0</v>
      </c>
      <c r="M380" s="247">
        <f t="shared" si="34"/>
        <v>0</v>
      </c>
      <c r="N380" s="352"/>
      <c r="O380" s="352"/>
      <c r="P380" s="352"/>
      <c r="Q380" s="355"/>
      <c r="R380" s="247">
        <f>IF(OR(NOT(ISNUMBER(C380)),AND(C380&lt;A_Stammdaten!$B$12,O380&lt;=0)),0,IF(C380=A_Stammdaten!$B$12,P380,(M380+N380)/O380*(O380-1)+P380))</f>
        <v>0</v>
      </c>
      <c r="S380" s="247">
        <f t="shared" si="30"/>
        <v>0</v>
      </c>
      <c r="T380" s="354">
        <f t="shared" si="31"/>
        <v>0</v>
      </c>
    </row>
    <row r="381" spans="1:20" x14ac:dyDescent="0.25">
      <c r="A381" s="215" t="b">
        <f t="shared" si="32"/>
        <v>0</v>
      </c>
      <c r="B381" s="64"/>
      <c r="C381" s="75"/>
      <c r="D381" s="75"/>
      <c r="E381" s="75"/>
      <c r="F381" s="344" t="str">
        <f>IFERROR(IF(VLOOKUP(B381,A_Stammdaten!$I$6:$K$105,3,FALSE)="ja","übernommen","neu"),"")</f>
        <v/>
      </c>
      <c r="G381" s="351"/>
      <c r="H381" s="351"/>
      <c r="I381" s="351"/>
      <c r="J381" s="247">
        <f>IF(OR(C381&gt;A_Stammdaten!$B$13,K381=0,NOT(ISNUMBER(C381))),0,SUM(G381:$H381)-$I381)</f>
        <v>0</v>
      </c>
      <c r="K381" s="353"/>
      <c r="L381" s="247">
        <f t="shared" si="33"/>
        <v>0</v>
      </c>
      <c r="M381" s="247">
        <f t="shared" si="34"/>
        <v>0</v>
      </c>
      <c r="N381" s="352"/>
      <c r="O381" s="352"/>
      <c r="P381" s="352"/>
      <c r="Q381" s="355"/>
      <c r="R381" s="247">
        <f>IF(OR(NOT(ISNUMBER(C381)),AND(C381&lt;A_Stammdaten!$B$12,O381&lt;=0)),0,IF(C381=A_Stammdaten!$B$12,P381,(M381+N381)/O381*(O381-1)+P381))</f>
        <v>0</v>
      </c>
      <c r="S381" s="247">
        <f t="shared" si="30"/>
        <v>0</v>
      </c>
      <c r="T381" s="354">
        <f t="shared" si="31"/>
        <v>0</v>
      </c>
    </row>
    <row r="382" spans="1:20" x14ac:dyDescent="0.25">
      <c r="A382" s="215" t="b">
        <f t="shared" si="32"/>
        <v>0</v>
      </c>
      <c r="B382" s="64"/>
      <c r="C382" s="75"/>
      <c r="D382" s="75"/>
      <c r="E382" s="75"/>
      <c r="F382" s="344" t="str">
        <f>IFERROR(IF(VLOOKUP(B382,A_Stammdaten!$I$6:$K$105,3,FALSE)="ja","übernommen","neu"),"")</f>
        <v/>
      </c>
      <c r="G382" s="351"/>
      <c r="H382" s="351"/>
      <c r="I382" s="351"/>
      <c r="J382" s="247">
        <f>IF(OR(C382&gt;A_Stammdaten!$B$13,K382=0,NOT(ISNUMBER(C382))),0,SUM(G382:$H382)-$I382)</f>
        <v>0</v>
      </c>
      <c r="K382" s="353"/>
      <c r="L382" s="247">
        <f t="shared" si="33"/>
        <v>0</v>
      </c>
      <c r="M382" s="247">
        <f t="shared" si="34"/>
        <v>0</v>
      </c>
      <c r="N382" s="352"/>
      <c r="O382" s="352"/>
      <c r="P382" s="352"/>
      <c r="Q382" s="355"/>
      <c r="R382" s="247">
        <f>IF(OR(NOT(ISNUMBER(C382)),AND(C382&lt;A_Stammdaten!$B$12,O382&lt;=0)),0,IF(C382=A_Stammdaten!$B$12,P382,(M382+N382)/O382*(O382-1)+P382))</f>
        <v>0</v>
      </c>
      <c r="S382" s="247">
        <f t="shared" si="30"/>
        <v>0</v>
      </c>
      <c r="T382" s="354">
        <f t="shared" si="31"/>
        <v>0</v>
      </c>
    </row>
    <row r="383" spans="1:20" x14ac:dyDescent="0.25">
      <c r="A383" s="215" t="b">
        <f t="shared" si="32"/>
        <v>0</v>
      </c>
      <c r="B383" s="64"/>
      <c r="C383" s="75"/>
      <c r="D383" s="75"/>
      <c r="E383" s="75"/>
      <c r="F383" s="344" t="str">
        <f>IFERROR(IF(VLOOKUP(B383,A_Stammdaten!$I$6:$K$105,3,FALSE)="ja","übernommen","neu"),"")</f>
        <v/>
      </c>
      <c r="G383" s="351"/>
      <c r="H383" s="351"/>
      <c r="I383" s="351"/>
      <c r="J383" s="247">
        <f>IF(OR(C383&gt;A_Stammdaten!$B$13,K383=0,NOT(ISNUMBER(C383))),0,SUM(G383:$H383)-$I383)</f>
        <v>0</v>
      </c>
      <c r="K383" s="353"/>
      <c r="L383" s="247">
        <f t="shared" si="33"/>
        <v>0</v>
      </c>
      <c r="M383" s="247">
        <f t="shared" si="34"/>
        <v>0</v>
      </c>
      <c r="N383" s="352"/>
      <c r="O383" s="352"/>
      <c r="P383" s="352"/>
      <c r="Q383" s="355"/>
      <c r="R383" s="247">
        <f>IF(OR(NOT(ISNUMBER(C383)),AND(C383&lt;A_Stammdaten!$B$12,O383&lt;=0)),0,IF(C383=A_Stammdaten!$B$12,P383,(M383+N383)/O383*(O383-1)+P383))</f>
        <v>0</v>
      </c>
      <c r="S383" s="247">
        <f t="shared" si="30"/>
        <v>0</v>
      </c>
      <c r="T383" s="354">
        <f t="shared" si="31"/>
        <v>0</v>
      </c>
    </row>
    <row r="384" spans="1:20" x14ac:dyDescent="0.25">
      <c r="A384" s="215" t="b">
        <f t="shared" si="32"/>
        <v>0</v>
      </c>
      <c r="B384" s="64"/>
      <c r="C384" s="75"/>
      <c r="D384" s="75"/>
      <c r="E384" s="75"/>
      <c r="F384" s="344" t="str">
        <f>IFERROR(IF(VLOOKUP(B384,A_Stammdaten!$I$6:$K$105,3,FALSE)="ja","übernommen","neu"),"")</f>
        <v/>
      </c>
      <c r="G384" s="351"/>
      <c r="H384" s="351"/>
      <c r="I384" s="351"/>
      <c r="J384" s="247">
        <f>IF(OR(C384&gt;A_Stammdaten!$B$13,K384=0,NOT(ISNUMBER(C384))),0,SUM(G384:$H384)-$I384)</f>
        <v>0</v>
      </c>
      <c r="K384" s="353"/>
      <c r="L384" s="247">
        <f t="shared" si="33"/>
        <v>0</v>
      </c>
      <c r="M384" s="247">
        <f t="shared" si="34"/>
        <v>0</v>
      </c>
      <c r="N384" s="352"/>
      <c r="O384" s="352"/>
      <c r="P384" s="352"/>
      <c r="Q384" s="355"/>
      <c r="R384" s="247">
        <f>IF(OR(NOT(ISNUMBER(C384)),AND(C384&lt;A_Stammdaten!$B$12,O384&lt;=0)),0,IF(C384=A_Stammdaten!$B$12,P384,(M384+N384)/O384*(O384-1)+P384))</f>
        <v>0</v>
      </c>
      <c r="S384" s="247">
        <f t="shared" si="30"/>
        <v>0</v>
      </c>
      <c r="T384" s="354">
        <f t="shared" si="31"/>
        <v>0</v>
      </c>
    </row>
    <row r="385" spans="1:20" x14ac:dyDescent="0.25">
      <c r="A385" s="215" t="b">
        <f t="shared" si="32"/>
        <v>0</v>
      </c>
      <c r="B385" s="64"/>
      <c r="C385" s="75"/>
      <c r="D385" s="75"/>
      <c r="E385" s="75"/>
      <c r="F385" s="344" t="str">
        <f>IFERROR(IF(VLOOKUP(B385,A_Stammdaten!$I$6:$K$105,3,FALSE)="ja","übernommen","neu"),"")</f>
        <v/>
      </c>
      <c r="G385" s="351"/>
      <c r="H385" s="351"/>
      <c r="I385" s="351"/>
      <c r="J385" s="247">
        <f>IF(OR(C385&gt;A_Stammdaten!$B$13,K385=0,NOT(ISNUMBER(C385))),0,SUM(G385:$H385)-$I385)</f>
        <v>0</v>
      </c>
      <c r="K385" s="353"/>
      <c r="L385" s="247">
        <f t="shared" si="33"/>
        <v>0</v>
      </c>
      <c r="M385" s="247">
        <f t="shared" si="34"/>
        <v>0</v>
      </c>
      <c r="N385" s="352"/>
      <c r="O385" s="352"/>
      <c r="P385" s="352"/>
      <c r="Q385" s="355"/>
      <c r="R385" s="247">
        <f>IF(OR(NOT(ISNUMBER(C385)),AND(C385&lt;A_Stammdaten!$B$12,O385&lt;=0)),0,IF(C385=A_Stammdaten!$B$12,P385,(M385+N385)/O385*(O385-1)+P385))</f>
        <v>0</v>
      </c>
      <c r="S385" s="247">
        <f t="shared" si="30"/>
        <v>0</v>
      </c>
      <c r="T385" s="354">
        <f t="shared" si="31"/>
        <v>0</v>
      </c>
    </row>
    <row r="386" spans="1:20" x14ac:dyDescent="0.25">
      <c r="A386" s="215" t="b">
        <f t="shared" si="32"/>
        <v>0</v>
      </c>
      <c r="B386" s="64"/>
      <c r="C386" s="75"/>
      <c r="D386" s="75"/>
      <c r="E386" s="75"/>
      <c r="F386" s="344" t="str">
        <f>IFERROR(IF(VLOOKUP(B386,A_Stammdaten!$I$6:$K$105,3,FALSE)="ja","übernommen","neu"),"")</f>
        <v/>
      </c>
      <c r="G386" s="351"/>
      <c r="H386" s="351"/>
      <c r="I386" s="351"/>
      <c r="J386" s="247">
        <f>IF(OR(C386&gt;A_Stammdaten!$B$13,K386=0,NOT(ISNUMBER(C386))),0,SUM(G386:$H386)-$I386)</f>
        <v>0</v>
      </c>
      <c r="K386" s="353"/>
      <c r="L386" s="247">
        <f t="shared" si="33"/>
        <v>0</v>
      </c>
      <c r="M386" s="247">
        <f t="shared" si="34"/>
        <v>0</v>
      </c>
      <c r="N386" s="352"/>
      <c r="O386" s="352"/>
      <c r="P386" s="352"/>
      <c r="Q386" s="355"/>
      <c r="R386" s="247">
        <f>IF(OR(NOT(ISNUMBER(C386)),AND(C386&lt;A_Stammdaten!$B$12,O386&lt;=0)),0,IF(C386=A_Stammdaten!$B$12,P386,(M386+N386)/O386*(O386-1)+P386))</f>
        <v>0</v>
      </c>
      <c r="S386" s="247">
        <f t="shared" si="30"/>
        <v>0</v>
      </c>
      <c r="T386" s="354">
        <f t="shared" si="31"/>
        <v>0</v>
      </c>
    </row>
    <row r="387" spans="1:20" x14ac:dyDescent="0.25">
      <c r="A387" s="215" t="b">
        <f t="shared" si="32"/>
        <v>0</v>
      </c>
      <c r="B387" s="64"/>
      <c r="C387" s="75"/>
      <c r="D387" s="75"/>
      <c r="E387" s="75"/>
      <c r="F387" s="344" t="str">
        <f>IFERROR(IF(VLOOKUP(B387,A_Stammdaten!$I$6:$K$105,3,FALSE)="ja","übernommen","neu"),"")</f>
        <v/>
      </c>
      <c r="G387" s="351"/>
      <c r="H387" s="351"/>
      <c r="I387" s="351"/>
      <c r="J387" s="247">
        <f>IF(OR(C387&gt;A_Stammdaten!$B$13,K387=0,NOT(ISNUMBER(C387))),0,SUM(G387:$H387)-$I387)</f>
        <v>0</v>
      </c>
      <c r="K387" s="353"/>
      <c r="L387" s="247">
        <f t="shared" si="33"/>
        <v>0</v>
      </c>
      <c r="M387" s="247">
        <f t="shared" si="34"/>
        <v>0</v>
      </c>
      <c r="N387" s="352"/>
      <c r="O387" s="352"/>
      <c r="P387" s="352"/>
      <c r="Q387" s="355"/>
      <c r="R387" s="247">
        <f>IF(OR(NOT(ISNUMBER(C387)),AND(C387&lt;A_Stammdaten!$B$12,O387&lt;=0)),0,IF(C387=A_Stammdaten!$B$12,P387,(M387+N387)/O387*(O387-1)+P387))</f>
        <v>0</v>
      </c>
      <c r="S387" s="247">
        <f t="shared" si="30"/>
        <v>0</v>
      </c>
      <c r="T387" s="354">
        <f t="shared" si="31"/>
        <v>0</v>
      </c>
    </row>
    <row r="388" spans="1:20" x14ac:dyDescent="0.25">
      <c r="A388" s="215" t="b">
        <f t="shared" si="32"/>
        <v>0</v>
      </c>
      <c r="B388" s="64"/>
      <c r="C388" s="75"/>
      <c r="D388" s="75"/>
      <c r="E388" s="75"/>
      <c r="F388" s="344" t="str">
        <f>IFERROR(IF(VLOOKUP(B388,A_Stammdaten!$I$6:$K$105,3,FALSE)="ja","übernommen","neu"),"")</f>
        <v/>
      </c>
      <c r="G388" s="351"/>
      <c r="H388" s="351"/>
      <c r="I388" s="351"/>
      <c r="J388" s="247">
        <f>IF(OR(C388&gt;A_Stammdaten!$B$13,K388=0,NOT(ISNUMBER(C388))),0,SUM(G388:$H388)-$I388)</f>
        <v>0</v>
      </c>
      <c r="K388" s="353"/>
      <c r="L388" s="247">
        <f t="shared" si="33"/>
        <v>0</v>
      </c>
      <c r="M388" s="247">
        <f t="shared" si="34"/>
        <v>0</v>
      </c>
      <c r="N388" s="352"/>
      <c r="O388" s="352"/>
      <c r="P388" s="352"/>
      <c r="Q388" s="355"/>
      <c r="R388" s="247">
        <f>IF(OR(NOT(ISNUMBER(C388)),AND(C388&lt;A_Stammdaten!$B$12,O388&lt;=0)),0,IF(C388=A_Stammdaten!$B$12,P388,(M388+N388)/O388*(O388-1)+P388))</f>
        <v>0</v>
      </c>
      <c r="S388" s="247">
        <f t="shared" si="30"/>
        <v>0</v>
      </c>
      <c r="T388" s="354">
        <f t="shared" si="31"/>
        <v>0</v>
      </c>
    </row>
    <row r="389" spans="1:20" x14ac:dyDescent="0.25">
      <c r="A389" s="215" t="b">
        <f t="shared" si="32"/>
        <v>0</v>
      </c>
      <c r="B389" s="64"/>
      <c r="C389" s="75"/>
      <c r="D389" s="75"/>
      <c r="E389" s="75"/>
      <c r="F389" s="344" t="str">
        <f>IFERROR(IF(VLOOKUP(B389,A_Stammdaten!$I$6:$K$105,3,FALSE)="ja","übernommen","neu"),"")</f>
        <v/>
      </c>
      <c r="G389" s="351"/>
      <c r="H389" s="351"/>
      <c r="I389" s="351"/>
      <c r="J389" s="247">
        <f>IF(OR(C389&gt;A_Stammdaten!$B$13,K389=0,NOT(ISNUMBER(C389))),0,SUM(G389:$H389)-$I389)</f>
        <v>0</v>
      </c>
      <c r="K389" s="353"/>
      <c r="L389" s="247">
        <f t="shared" si="33"/>
        <v>0</v>
      </c>
      <c r="M389" s="247">
        <f t="shared" si="34"/>
        <v>0</v>
      </c>
      <c r="N389" s="352"/>
      <c r="O389" s="352"/>
      <c r="P389" s="352"/>
      <c r="Q389" s="355"/>
      <c r="R389" s="247">
        <f>IF(OR(NOT(ISNUMBER(C389)),AND(C389&lt;A_Stammdaten!$B$12,O389&lt;=0)),0,IF(C389=A_Stammdaten!$B$12,P389,(M389+N389)/O389*(O389-1)+P389))</f>
        <v>0</v>
      </c>
      <c r="S389" s="247">
        <f t="shared" si="30"/>
        <v>0</v>
      </c>
      <c r="T389" s="354">
        <f t="shared" si="31"/>
        <v>0</v>
      </c>
    </row>
    <row r="390" spans="1:20" x14ac:dyDescent="0.25">
      <c r="A390" s="215" t="b">
        <f t="shared" si="32"/>
        <v>0</v>
      </c>
      <c r="B390" s="64"/>
      <c r="C390" s="75"/>
      <c r="D390" s="75"/>
      <c r="E390" s="75"/>
      <c r="F390" s="344" t="str">
        <f>IFERROR(IF(VLOOKUP(B390,A_Stammdaten!$I$6:$K$105,3,FALSE)="ja","übernommen","neu"),"")</f>
        <v/>
      </c>
      <c r="G390" s="351"/>
      <c r="H390" s="351"/>
      <c r="I390" s="351"/>
      <c r="J390" s="247">
        <f>IF(OR(C390&gt;A_Stammdaten!$B$13,K390=0,NOT(ISNUMBER(C390))),0,SUM(G390:$H390)-$I390)</f>
        <v>0</v>
      </c>
      <c r="K390" s="353"/>
      <c r="L390" s="247">
        <f t="shared" si="33"/>
        <v>0</v>
      </c>
      <c r="M390" s="247">
        <f t="shared" si="34"/>
        <v>0</v>
      </c>
      <c r="N390" s="352"/>
      <c r="O390" s="352"/>
      <c r="P390" s="352"/>
      <c r="Q390" s="355"/>
      <c r="R390" s="247">
        <f>IF(OR(NOT(ISNUMBER(C390)),AND(C390&lt;A_Stammdaten!$B$12,O390&lt;=0)),0,IF(C390=A_Stammdaten!$B$12,P390,(M390+N390)/O390*(O390-1)+P390))</f>
        <v>0</v>
      </c>
      <c r="S390" s="247">
        <f t="shared" ref="S390:S453" si="35">R390-T390</f>
        <v>0</v>
      </c>
      <c r="T390" s="354">
        <f t="shared" ref="T390:T453" si="36">IF(Q390=0,0,IF(Q390="keine",R390,R390/Q390*(Q390-1)))</f>
        <v>0</v>
      </c>
    </row>
    <row r="391" spans="1:20" x14ac:dyDescent="0.25">
      <c r="A391" s="215" t="b">
        <f t="shared" si="32"/>
        <v>0</v>
      </c>
      <c r="B391" s="64"/>
      <c r="C391" s="75"/>
      <c r="D391" s="75"/>
      <c r="E391" s="75"/>
      <c r="F391" s="344" t="str">
        <f>IFERROR(IF(VLOOKUP(B391,A_Stammdaten!$I$6:$K$105,3,FALSE)="ja","übernommen","neu"),"")</f>
        <v/>
      </c>
      <c r="G391" s="351"/>
      <c r="H391" s="351"/>
      <c r="I391" s="351"/>
      <c r="J391" s="247">
        <f>IF(OR(C391&gt;A_Stammdaten!$B$13,K391=0,NOT(ISNUMBER(C391))),0,SUM(G391:$H391)-$I391)</f>
        <v>0</v>
      </c>
      <c r="K391" s="353"/>
      <c r="L391" s="247">
        <f t="shared" si="33"/>
        <v>0</v>
      </c>
      <c r="M391" s="247">
        <f t="shared" si="34"/>
        <v>0</v>
      </c>
      <c r="N391" s="352"/>
      <c r="O391" s="352"/>
      <c r="P391" s="352"/>
      <c r="Q391" s="355"/>
      <c r="R391" s="247">
        <f>IF(OR(NOT(ISNUMBER(C391)),AND(C391&lt;A_Stammdaten!$B$12,O391&lt;=0)),0,IF(C391=A_Stammdaten!$B$12,P391,(M391+N391)/O391*(O391-1)+P391))</f>
        <v>0</v>
      </c>
      <c r="S391" s="247">
        <f t="shared" si="35"/>
        <v>0</v>
      </c>
      <c r="T391" s="354">
        <f t="shared" si="36"/>
        <v>0</v>
      </c>
    </row>
    <row r="392" spans="1:20" x14ac:dyDescent="0.25">
      <c r="A392" s="215" t="b">
        <f t="shared" si="32"/>
        <v>0</v>
      </c>
      <c r="B392" s="64"/>
      <c r="C392" s="75"/>
      <c r="D392" s="75"/>
      <c r="E392" s="75"/>
      <c r="F392" s="344" t="str">
        <f>IFERROR(IF(VLOOKUP(B392,A_Stammdaten!$I$6:$K$105,3,FALSE)="ja","übernommen","neu"),"")</f>
        <v/>
      </c>
      <c r="G392" s="351"/>
      <c r="H392" s="351"/>
      <c r="I392" s="351"/>
      <c r="J392" s="247">
        <f>IF(OR(C392&gt;A_Stammdaten!$B$13,K392=0,NOT(ISNUMBER(C392))),0,SUM(G392:$H392)-$I392)</f>
        <v>0</v>
      </c>
      <c r="K392" s="353"/>
      <c r="L392" s="247">
        <f t="shared" si="33"/>
        <v>0</v>
      </c>
      <c r="M392" s="247">
        <f t="shared" si="34"/>
        <v>0</v>
      </c>
      <c r="N392" s="352"/>
      <c r="O392" s="352"/>
      <c r="P392" s="352"/>
      <c r="Q392" s="355"/>
      <c r="R392" s="247">
        <f>IF(OR(NOT(ISNUMBER(C392)),AND(C392&lt;A_Stammdaten!$B$12,O392&lt;=0)),0,IF(C392=A_Stammdaten!$B$12,P392,(M392+N392)/O392*(O392-1)+P392))</f>
        <v>0</v>
      </c>
      <c r="S392" s="247">
        <f t="shared" si="35"/>
        <v>0</v>
      </c>
      <c r="T392" s="354">
        <f t="shared" si="36"/>
        <v>0</v>
      </c>
    </row>
    <row r="393" spans="1:20" x14ac:dyDescent="0.25">
      <c r="A393" s="215" t="b">
        <f t="shared" si="32"/>
        <v>0</v>
      </c>
      <c r="B393" s="64"/>
      <c r="C393" s="75"/>
      <c r="D393" s="75"/>
      <c r="E393" s="75"/>
      <c r="F393" s="344" t="str">
        <f>IFERROR(IF(VLOOKUP(B393,A_Stammdaten!$I$6:$K$105,3,FALSE)="ja","übernommen","neu"),"")</f>
        <v/>
      </c>
      <c r="G393" s="351"/>
      <c r="H393" s="351"/>
      <c r="I393" s="351"/>
      <c r="J393" s="247">
        <f>IF(OR(C393&gt;A_Stammdaten!$B$13,K393=0,NOT(ISNUMBER(C393))),0,SUM(G393:$H393)-$I393)</f>
        <v>0</v>
      </c>
      <c r="K393" s="353"/>
      <c r="L393" s="247">
        <f t="shared" si="33"/>
        <v>0</v>
      </c>
      <c r="M393" s="247">
        <f t="shared" si="34"/>
        <v>0</v>
      </c>
      <c r="N393" s="352"/>
      <c r="O393" s="352"/>
      <c r="P393" s="352"/>
      <c r="Q393" s="355"/>
      <c r="R393" s="247">
        <f>IF(OR(NOT(ISNUMBER(C393)),AND(C393&lt;A_Stammdaten!$B$12,O393&lt;=0)),0,IF(C393=A_Stammdaten!$B$12,P393,(M393+N393)/O393*(O393-1)+P393))</f>
        <v>0</v>
      </c>
      <c r="S393" s="247">
        <f t="shared" si="35"/>
        <v>0</v>
      </c>
      <c r="T393" s="354">
        <f t="shared" si="36"/>
        <v>0</v>
      </c>
    </row>
    <row r="394" spans="1:20" x14ac:dyDescent="0.25">
      <c r="A394" s="215" t="b">
        <f t="shared" ref="A394:A457" si="37">IF(AND(B394&lt;&gt;0,C394&lt;&gt;0),IF(D394&lt;&gt;0,CONCATENATE(B394,"-",C394,"-",D394),CONCATENATE(B394,"-",C394)))</f>
        <v>0</v>
      </c>
      <c r="B394" s="64"/>
      <c r="C394" s="75"/>
      <c r="D394" s="75"/>
      <c r="E394" s="75"/>
      <c r="F394" s="344" t="str">
        <f>IFERROR(IF(VLOOKUP(B394,A_Stammdaten!$I$6:$K$105,3,FALSE)="ja","übernommen","neu"),"")</f>
        <v/>
      </c>
      <c r="G394" s="351"/>
      <c r="H394" s="351"/>
      <c r="I394" s="351"/>
      <c r="J394" s="247">
        <f>IF(OR(C394&gt;A_Stammdaten!$B$13,K394=0,NOT(ISNUMBER(C394))),0,SUM(G394:$H394)-$I394)</f>
        <v>0</v>
      </c>
      <c r="K394" s="353"/>
      <c r="L394" s="247">
        <f t="shared" ref="L394:L457" si="38">J394-M394</f>
        <v>0</v>
      </c>
      <c r="M394" s="247">
        <f t="shared" ref="M394:M457" si="39">IF(K394=0,0,IF(K394="keine",J394,J394/K394*(K394-1)))</f>
        <v>0</v>
      </c>
      <c r="N394" s="352"/>
      <c r="O394" s="352"/>
      <c r="P394" s="352"/>
      <c r="Q394" s="355"/>
      <c r="R394" s="247">
        <f>IF(OR(NOT(ISNUMBER(C394)),AND(C394&lt;A_Stammdaten!$B$12,O394&lt;=0)),0,IF(C394=A_Stammdaten!$B$12,P394,(M394+N394)/O394*(O394-1)+P394))</f>
        <v>0</v>
      </c>
      <c r="S394" s="247">
        <f t="shared" si="35"/>
        <v>0</v>
      </c>
      <c r="T394" s="354">
        <f t="shared" si="36"/>
        <v>0</v>
      </c>
    </row>
    <row r="395" spans="1:20" x14ac:dyDescent="0.25">
      <c r="A395" s="215" t="b">
        <f t="shared" si="37"/>
        <v>0</v>
      </c>
      <c r="B395" s="64"/>
      <c r="C395" s="75"/>
      <c r="D395" s="75"/>
      <c r="E395" s="75"/>
      <c r="F395" s="344" t="str">
        <f>IFERROR(IF(VLOOKUP(B395,A_Stammdaten!$I$6:$K$105,3,FALSE)="ja","übernommen","neu"),"")</f>
        <v/>
      </c>
      <c r="G395" s="351"/>
      <c r="H395" s="351"/>
      <c r="I395" s="351"/>
      <c r="J395" s="247">
        <f>IF(OR(C395&gt;A_Stammdaten!$B$13,K395=0,NOT(ISNUMBER(C395))),0,SUM(G395:$H395)-$I395)</f>
        <v>0</v>
      </c>
      <c r="K395" s="353"/>
      <c r="L395" s="247">
        <f t="shared" si="38"/>
        <v>0</v>
      </c>
      <c r="M395" s="247">
        <f t="shared" si="39"/>
        <v>0</v>
      </c>
      <c r="N395" s="352"/>
      <c r="O395" s="352"/>
      <c r="P395" s="352"/>
      <c r="Q395" s="355"/>
      <c r="R395" s="247">
        <f>IF(OR(NOT(ISNUMBER(C395)),AND(C395&lt;A_Stammdaten!$B$12,O395&lt;=0)),0,IF(C395=A_Stammdaten!$B$12,P395,(M395+N395)/O395*(O395-1)+P395))</f>
        <v>0</v>
      </c>
      <c r="S395" s="247">
        <f t="shared" si="35"/>
        <v>0</v>
      </c>
      <c r="T395" s="354">
        <f t="shared" si="36"/>
        <v>0</v>
      </c>
    </row>
    <row r="396" spans="1:20" x14ac:dyDescent="0.25">
      <c r="A396" s="215" t="b">
        <f t="shared" si="37"/>
        <v>0</v>
      </c>
      <c r="B396" s="64"/>
      <c r="C396" s="75"/>
      <c r="D396" s="75"/>
      <c r="E396" s="75"/>
      <c r="F396" s="344" t="str">
        <f>IFERROR(IF(VLOOKUP(B396,A_Stammdaten!$I$6:$K$105,3,FALSE)="ja","übernommen","neu"),"")</f>
        <v/>
      </c>
      <c r="G396" s="351"/>
      <c r="H396" s="351"/>
      <c r="I396" s="351"/>
      <c r="J396" s="247">
        <f>IF(OR(C396&gt;A_Stammdaten!$B$13,K396=0,NOT(ISNUMBER(C396))),0,SUM(G396:$H396)-$I396)</f>
        <v>0</v>
      </c>
      <c r="K396" s="353"/>
      <c r="L396" s="247">
        <f t="shared" si="38"/>
        <v>0</v>
      </c>
      <c r="M396" s="247">
        <f t="shared" si="39"/>
        <v>0</v>
      </c>
      <c r="N396" s="352"/>
      <c r="O396" s="352"/>
      <c r="P396" s="352"/>
      <c r="Q396" s="355"/>
      <c r="R396" s="247">
        <f>IF(OR(NOT(ISNUMBER(C396)),AND(C396&lt;A_Stammdaten!$B$12,O396&lt;=0)),0,IF(C396=A_Stammdaten!$B$12,P396,(M396+N396)/O396*(O396-1)+P396))</f>
        <v>0</v>
      </c>
      <c r="S396" s="247">
        <f t="shared" si="35"/>
        <v>0</v>
      </c>
      <c r="T396" s="354">
        <f t="shared" si="36"/>
        <v>0</v>
      </c>
    </row>
    <row r="397" spans="1:20" x14ac:dyDescent="0.25">
      <c r="A397" s="215" t="b">
        <f t="shared" si="37"/>
        <v>0</v>
      </c>
      <c r="B397" s="64"/>
      <c r="C397" s="75"/>
      <c r="D397" s="75"/>
      <c r="E397" s="75"/>
      <c r="F397" s="344" t="str">
        <f>IFERROR(IF(VLOOKUP(B397,A_Stammdaten!$I$6:$K$105,3,FALSE)="ja","übernommen","neu"),"")</f>
        <v/>
      </c>
      <c r="G397" s="351"/>
      <c r="H397" s="351"/>
      <c r="I397" s="351"/>
      <c r="J397" s="247">
        <f>IF(OR(C397&gt;A_Stammdaten!$B$13,K397=0,NOT(ISNUMBER(C397))),0,SUM(G397:$H397)-$I397)</f>
        <v>0</v>
      </c>
      <c r="K397" s="353"/>
      <c r="L397" s="247">
        <f t="shared" si="38"/>
        <v>0</v>
      </c>
      <c r="M397" s="247">
        <f t="shared" si="39"/>
        <v>0</v>
      </c>
      <c r="N397" s="352"/>
      <c r="O397" s="352"/>
      <c r="P397" s="352"/>
      <c r="Q397" s="355"/>
      <c r="R397" s="247">
        <f>IF(OR(NOT(ISNUMBER(C397)),AND(C397&lt;A_Stammdaten!$B$12,O397&lt;=0)),0,IF(C397=A_Stammdaten!$B$12,P397,(M397+N397)/O397*(O397-1)+P397))</f>
        <v>0</v>
      </c>
      <c r="S397" s="247">
        <f t="shared" si="35"/>
        <v>0</v>
      </c>
      <c r="T397" s="354">
        <f t="shared" si="36"/>
        <v>0</v>
      </c>
    </row>
    <row r="398" spans="1:20" x14ac:dyDescent="0.25">
      <c r="A398" s="215" t="b">
        <f t="shared" si="37"/>
        <v>0</v>
      </c>
      <c r="B398" s="64"/>
      <c r="C398" s="75"/>
      <c r="D398" s="75"/>
      <c r="E398" s="75"/>
      <c r="F398" s="344" t="str">
        <f>IFERROR(IF(VLOOKUP(B398,A_Stammdaten!$I$6:$K$105,3,FALSE)="ja","übernommen","neu"),"")</f>
        <v/>
      </c>
      <c r="G398" s="351"/>
      <c r="H398" s="351"/>
      <c r="I398" s="351"/>
      <c r="J398" s="247">
        <f>IF(OR(C398&gt;A_Stammdaten!$B$13,K398=0,NOT(ISNUMBER(C398))),0,SUM(G398:$H398)-$I398)</f>
        <v>0</v>
      </c>
      <c r="K398" s="353"/>
      <c r="L398" s="247">
        <f t="shared" si="38"/>
        <v>0</v>
      </c>
      <c r="M398" s="247">
        <f t="shared" si="39"/>
        <v>0</v>
      </c>
      <c r="N398" s="352"/>
      <c r="O398" s="352"/>
      <c r="P398" s="352"/>
      <c r="Q398" s="355"/>
      <c r="R398" s="247">
        <f>IF(OR(NOT(ISNUMBER(C398)),AND(C398&lt;A_Stammdaten!$B$12,O398&lt;=0)),0,IF(C398=A_Stammdaten!$B$12,P398,(M398+N398)/O398*(O398-1)+P398))</f>
        <v>0</v>
      </c>
      <c r="S398" s="247">
        <f t="shared" si="35"/>
        <v>0</v>
      </c>
      <c r="T398" s="354">
        <f t="shared" si="36"/>
        <v>0</v>
      </c>
    </row>
    <row r="399" spans="1:20" x14ac:dyDescent="0.25">
      <c r="A399" s="215" t="b">
        <f t="shared" si="37"/>
        <v>0</v>
      </c>
      <c r="B399" s="64"/>
      <c r="C399" s="75"/>
      <c r="D399" s="75"/>
      <c r="E399" s="75"/>
      <c r="F399" s="344" t="str">
        <f>IFERROR(IF(VLOOKUP(B399,A_Stammdaten!$I$6:$K$105,3,FALSE)="ja","übernommen","neu"),"")</f>
        <v/>
      </c>
      <c r="G399" s="351"/>
      <c r="H399" s="351"/>
      <c r="I399" s="351"/>
      <c r="J399" s="247">
        <f>IF(OR(C399&gt;A_Stammdaten!$B$13,K399=0,NOT(ISNUMBER(C399))),0,SUM(G399:$H399)-$I399)</f>
        <v>0</v>
      </c>
      <c r="K399" s="353"/>
      <c r="L399" s="247">
        <f t="shared" si="38"/>
        <v>0</v>
      </c>
      <c r="M399" s="247">
        <f t="shared" si="39"/>
        <v>0</v>
      </c>
      <c r="N399" s="352"/>
      <c r="O399" s="352"/>
      <c r="P399" s="352"/>
      <c r="Q399" s="355"/>
      <c r="R399" s="247">
        <f>IF(OR(NOT(ISNUMBER(C399)),AND(C399&lt;A_Stammdaten!$B$12,O399&lt;=0)),0,IF(C399=A_Stammdaten!$B$12,P399,(M399+N399)/O399*(O399-1)+P399))</f>
        <v>0</v>
      </c>
      <c r="S399" s="247">
        <f t="shared" si="35"/>
        <v>0</v>
      </c>
      <c r="T399" s="354">
        <f t="shared" si="36"/>
        <v>0</v>
      </c>
    </row>
    <row r="400" spans="1:20" x14ac:dyDescent="0.25">
      <c r="A400" s="215" t="b">
        <f t="shared" si="37"/>
        <v>0</v>
      </c>
      <c r="B400" s="64"/>
      <c r="C400" s="75"/>
      <c r="D400" s="75"/>
      <c r="E400" s="75"/>
      <c r="F400" s="344" t="str">
        <f>IFERROR(IF(VLOOKUP(B400,A_Stammdaten!$I$6:$K$105,3,FALSE)="ja","übernommen","neu"),"")</f>
        <v/>
      </c>
      <c r="G400" s="351"/>
      <c r="H400" s="351"/>
      <c r="I400" s="351"/>
      <c r="J400" s="247">
        <f>IF(OR(C400&gt;A_Stammdaten!$B$13,K400=0,NOT(ISNUMBER(C400))),0,SUM(G400:$H400)-$I400)</f>
        <v>0</v>
      </c>
      <c r="K400" s="353"/>
      <c r="L400" s="247">
        <f t="shared" si="38"/>
        <v>0</v>
      </c>
      <c r="M400" s="247">
        <f t="shared" si="39"/>
        <v>0</v>
      </c>
      <c r="N400" s="352"/>
      <c r="O400" s="352"/>
      <c r="P400" s="352"/>
      <c r="Q400" s="355"/>
      <c r="R400" s="247">
        <f>IF(OR(NOT(ISNUMBER(C400)),AND(C400&lt;A_Stammdaten!$B$12,O400&lt;=0)),0,IF(C400=A_Stammdaten!$B$12,P400,(M400+N400)/O400*(O400-1)+P400))</f>
        <v>0</v>
      </c>
      <c r="S400" s="247">
        <f t="shared" si="35"/>
        <v>0</v>
      </c>
      <c r="T400" s="354">
        <f t="shared" si="36"/>
        <v>0</v>
      </c>
    </row>
    <row r="401" spans="1:20" x14ac:dyDescent="0.25">
      <c r="A401" s="215" t="b">
        <f t="shared" si="37"/>
        <v>0</v>
      </c>
      <c r="B401" s="64"/>
      <c r="C401" s="75"/>
      <c r="D401" s="75"/>
      <c r="E401" s="75"/>
      <c r="F401" s="344" t="str">
        <f>IFERROR(IF(VLOOKUP(B401,A_Stammdaten!$I$6:$K$105,3,FALSE)="ja","übernommen","neu"),"")</f>
        <v/>
      </c>
      <c r="G401" s="351"/>
      <c r="H401" s="351"/>
      <c r="I401" s="351"/>
      <c r="J401" s="247">
        <f>IF(OR(C401&gt;A_Stammdaten!$B$13,K401=0,NOT(ISNUMBER(C401))),0,SUM(G401:$H401)-$I401)</f>
        <v>0</v>
      </c>
      <c r="K401" s="353"/>
      <c r="L401" s="247">
        <f t="shared" si="38"/>
        <v>0</v>
      </c>
      <c r="M401" s="247">
        <f t="shared" si="39"/>
        <v>0</v>
      </c>
      <c r="N401" s="352"/>
      <c r="O401" s="352"/>
      <c r="P401" s="352"/>
      <c r="Q401" s="355"/>
      <c r="R401" s="247">
        <f>IF(OR(NOT(ISNUMBER(C401)),AND(C401&lt;A_Stammdaten!$B$12,O401&lt;=0)),0,IF(C401=A_Stammdaten!$B$12,P401,(M401+N401)/O401*(O401-1)+P401))</f>
        <v>0</v>
      </c>
      <c r="S401" s="247">
        <f t="shared" si="35"/>
        <v>0</v>
      </c>
      <c r="T401" s="354">
        <f t="shared" si="36"/>
        <v>0</v>
      </c>
    </row>
    <row r="402" spans="1:20" x14ac:dyDescent="0.25">
      <c r="A402" s="215" t="b">
        <f t="shared" si="37"/>
        <v>0</v>
      </c>
      <c r="B402" s="64"/>
      <c r="C402" s="75"/>
      <c r="D402" s="75"/>
      <c r="E402" s="75"/>
      <c r="F402" s="344" t="str">
        <f>IFERROR(IF(VLOOKUP(B402,A_Stammdaten!$I$6:$K$105,3,FALSE)="ja","übernommen","neu"),"")</f>
        <v/>
      </c>
      <c r="G402" s="351"/>
      <c r="H402" s="351"/>
      <c r="I402" s="351"/>
      <c r="J402" s="247">
        <f>IF(OR(C402&gt;A_Stammdaten!$B$13,K402=0,NOT(ISNUMBER(C402))),0,SUM(G402:$H402)-$I402)</f>
        <v>0</v>
      </c>
      <c r="K402" s="353"/>
      <c r="L402" s="247">
        <f t="shared" si="38"/>
        <v>0</v>
      </c>
      <c r="M402" s="247">
        <f t="shared" si="39"/>
        <v>0</v>
      </c>
      <c r="N402" s="352"/>
      <c r="O402" s="352"/>
      <c r="P402" s="352"/>
      <c r="Q402" s="355"/>
      <c r="R402" s="247">
        <f>IF(OR(NOT(ISNUMBER(C402)),AND(C402&lt;A_Stammdaten!$B$12,O402&lt;=0)),0,IF(C402=A_Stammdaten!$B$12,P402,(M402+N402)/O402*(O402-1)+P402))</f>
        <v>0</v>
      </c>
      <c r="S402" s="247">
        <f t="shared" si="35"/>
        <v>0</v>
      </c>
      <c r="T402" s="354">
        <f t="shared" si="36"/>
        <v>0</v>
      </c>
    </row>
    <row r="403" spans="1:20" x14ac:dyDescent="0.25">
      <c r="A403" s="215" t="b">
        <f t="shared" si="37"/>
        <v>0</v>
      </c>
      <c r="B403" s="64"/>
      <c r="C403" s="75"/>
      <c r="D403" s="75"/>
      <c r="E403" s="75"/>
      <c r="F403" s="344" t="str">
        <f>IFERROR(IF(VLOOKUP(B403,A_Stammdaten!$I$6:$K$105,3,FALSE)="ja","übernommen","neu"),"")</f>
        <v/>
      </c>
      <c r="G403" s="351"/>
      <c r="H403" s="351"/>
      <c r="I403" s="351"/>
      <c r="J403" s="247">
        <f>IF(OR(C403&gt;A_Stammdaten!$B$13,K403=0,NOT(ISNUMBER(C403))),0,SUM(G403:$H403)-$I403)</f>
        <v>0</v>
      </c>
      <c r="K403" s="353"/>
      <c r="L403" s="247">
        <f t="shared" si="38"/>
        <v>0</v>
      </c>
      <c r="M403" s="247">
        <f t="shared" si="39"/>
        <v>0</v>
      </c>
      <c r="N403" s="352"/>
      <c r="O403" s="352"/>
      <c r="P403" s="352"/>
      <c r="Q403" s="355"/>
      <c r="R403" s="247">
        <f>IF(OR(NOT(ISNUMBER(C403)),AND(C403&lt;A_Stammdaten!$B$12,O403&lt;=0)),0,IF(C403=A_Stammdaten!$B$12,P403,(M403+N403)/O403*(O403-1)+P403))</f>
        <v>0</v>
      </c>
      <c r="S403" s="247">
        <f t="shared" si="35"/>
        <v>0</v>
      </c>
      <c r="T403" s="354">
        <f t="shared" si="36"/>
        <v>0</v>
      </c>
    </row>
    <row r="404" spans="1:20" x14ac:dyDescent="0.25">
      <c r="A404" s="215" t="b">
        <f t="shared" si="37"/>
        <v>0</v>
      </c>
      <c r="B404" s="64"/>
      <c r="C404" s="75"/>
      <c r="D404" s="75"/>
      <c r="E404" s="75"/>
      <c r="F404" s="344" t="str">
        <f>IFERROR(IF(VLOOKUP(B404,A_Stammdaten!$I$6:$K$105,3,FALSE)="ja","übernommen","neu"),"")</f>
        <v/>
      </c>
      <c r="G404" s="351"/>
      <c r="H404" s="351"/>
      <c r="I404" s="351"/>
      <c r="J404" s="247">
        <f>IF(OR(C404&gt;A_Stammdaten!$B$13,K404=0,NOT(ISNUMBER(C404))),0,SUM(G404:$H404)-$I404)</f>
        <v>0</v>
      </c>
      <c r="K404" s="353"/>
      <c r="L404" s="247">
        <f t="shared" si="38"/>
        <v>0</v>
      </c>
      <c r="M404" s="247">
        <f t="shared" si="39"/>
        <v>0</v>
      </c>
      <c r="N404" s="352"/>
      <c r="O404" s="352"/>
      <c r="P404" s="352"/>
      <c r="Q404" s="355"/>
      <c r="R404" s="247">
        <f>IF(OR(NOT(ISNUMBER(C404)),AND(C404&lt;A_Stammdaten!$B$12,O404&lt;=0)),0,IF(C404=A_Stammdaten!$B$12,P404,(M404+N404)/O404*(O404-1)+P404))</f>
        <v>0</v>
      </c>
      <c r="S404" s="247">
        <f t="shared" si="35"/>
        <v>0</v>
      </c>
      <c r="T404" s="354">
        <f t="shared" si="36"/>
        <v>0</v>
      </c>
    </row>
    <row r="405" spans="1:20" x14ac:dyDescent="0.25">
      <c r="A405" s="215" t="b">
        <f t="shared" si="37"/>
        <v>0</v>
      </c>
      <c r="B405" s="64"/>
      <c r="C405" s="75"/>
      <c r="D405" s="75"/>
      <c r="E405" s="75"/>
      <c r="F405" s="344" t="str">
        <f>IFERROR(IF(VLOOKUP(B405,A_Stammdaten!$I$6:$K$105,3,FALSE)="ja","übernommen","neu"),"")</f>
        <v/>
      </c>
      <c r="G405" s="351"/>
      <c r="H405" s="351"/>
      <c r="I405" s="351"/>
      <c r="J405" s="247">
        <f>IF(OR(C405&gt;A_Stammdaten!$B$13,K405=0,NOT(ISNUMBER(C405))),0,SUM(G405:$H405)-$I405)</f>
        <v>0</v>
      </c>
      <c r="K405" s="353"/>
      <c r="L405" s="247">
        <f t="shared" si="38"/>
        <v>0</v>
      </c>
      <c r="M405" s="247">
        <f t="shared" si="39"/>
        <v>0</v>
      </c>
      <c r="N405" s="352"/>
      <c r="O405" s="352"/>
      <c r="P405" s="352"/>
      <c r="Q405" s="355"/>
      <c r="R405" s="247">
        <f>IF(OR(NOT(ISNUMBER(C405)),AND(C405&lt;A_Stammdaten!$B$12,O405&lt;=0)),0,IF(C405=A_Stammdaten!$B$12,P405,(M405+N405)/O405*(O405-1)+P405))</f>
        <v>0</v>
      </c>
      <c r="S405" s="247">
        <f t="shared" si="35"/>
        <v>0</v>
      </c>
      <c r="T405" s="354">
        <f t="shared" si="36"/>
        <v>0</v>
      </c>
    </row>
    <row r="406" spans="1:20" x14ac:dyDescent="0.25">
      <c r="A406" s="215" t="b">
        <f t="shared" si="37"/>
        <v>0</v>
      </c>
      <c r="B406" s="64"/>
      <c r="C406" s="75"/>
      <c r="D406" s="75"/>
      <c r="E406" s="75"/>
      <c r="F406" s="344" t="str">
        <f>IFERROR(IF(VLOOKUP(B406,A_Stammdaten!$I$6:$K$105,3,FALSE)="ja","übernommen","neu"),"")</f>
        <v/>
      </c>
      <c r="G406" s="351"/>
      <c r="H406" s="351"/>
      <c r="I406" s="351"/>
      <c r="J406" s="247">
        <f>IF(OR(C406&gt;A_Stammdaten!$B$13,K406=0,NOT(ISNUMBER(C406))),0,SUM(G406:$H406)-$I406)</f>
        <v>0</v>
      </c>
      <c r="K406" s="353"/>
      <c r="L406" s="247">
        <f t="shared" si="38"/>
        <v>0</v>
      </c>
      <c r="M406" s="247">
        <f t="shared" si="39"/>
        <v>0</v>
      </c>
      <c r="N406" s="352"/>
      <c r="O406" s="352"/>
      <c r="P406" s="352"/>
      <c r="Q406" s="355"/>
      <c r="R406" s="247">
        <f>IF(OR(NOT(ISNUMBER(C406)),AND(C406&lt;A_Stammdaten!$B$12,O406&lt;=0)),0,IF(C406=A_Stammdaten!$B$12,P406,(M406+N406)/O406*(O406-1)+P406))</f>
        <v>0</v>
      </c>
      <c r="S406" s="247">
        <f t="shared" si="35"/>
        <v>0</v>
      </c>
      <c r="T406" s="354">
        <f t="shared" si="36"/>
        <v>0</v>
      </c>
    </row>
    <row r="407" spans="1:20" x14ac:dyDescent="0.25">
      <c r="A407" s="215" t="b">
        <f t="shared" si="37"/>
        <v>0</v>
      </c>
      <c r="B407" s="64"/>
      <c r="C407" s="75"/>
      <c r="D407" s="75"/>
      <c r="E407" s="75"/>
      <c r="F407" s="344" t="str">
        <f>IFERROR(IF(VLOOKUP(B407,A_Stammdaten!$I$6:$K$105,3,FALSE)="ja","übernommen","neu"),"")</f>
        <v/>
      </c>
      <c r="G407" s="351"/>
      <c r="H407" s="351"/>
      <c r="I407" s="351"/>
      <c r="J407" s="247">
        <f>IF(OR(C407&gt;A_Stammdaten!$B$13,K407=0,NOT(ISNUMBER(C407))),0,SUM(G407:$H407)-$I407)</f>
        <v>0</v>
      </c>
      <c r="K407" s="353"/>
      <c r="L407" s="247">
        <f t="shared" si="38"/>
        <v>0</v>
      </c>
      <c r="M407" s="247">
        <f t="shared" si="39"/>
        <v>0</v>
      </c>
      <c r="N407" s="352"/>
      <c r="O407" s="352"/>
      <c r="P407" s="352"/>
      <c r="Q407" s="355"/>
      <c r="R407" s="247">
        <f>IF(OR(NOT(ISNUMBER(C407)),AND(C407&lt;A_Stammdaten!$B$12,O407&lt;=0)),0,IF(C407=A_Stammdaten!$B$12,P407,(M407+N407)/O407*(O407-1)+P407))</f>
        <v>0</v>
      </c>
      <c r="S407" s="247">
        <f t="shared" si="35"/>
        <v>0</v>
      </c>
      <c r="T407" s="354">
        <f t="shared" si="36"/>
        <v>0</v>
      </c>
    </row>
    <row r="408" spans="1:20" x14ac:dyDescent="0.25">
      <c r="A408" s="215" t="b">
        <f t="shared" si="37"/>
        <v>0</v>
      </c>
      <c r="B408" s="64"/>
      <c r="C408" s="75"/>
      <c r="D408" s="75"/>
      <c r="E408" s="75"/>
      <c r="F408" s="344" t="str">
        <f>IFERROR(IF(VLOOKUP(B408,A_Stammdaten!$I$6:$K$105,3,FALSE)="ja","übernommen","neu"),"")</f>
        <v/>
      </c>
      <c r="G408" s="351"/>
      <c r="H408" s="351"/>
      <c r="I408" s="351"/>
      <c r="J408" s="247">
        <f>IF(OR(C408&gt;A_Stammdaten!$B$13,K408=0,NOT(ISNUMBER(C408))),0,SUM(G408:$H408)-$I408)</f>
        <v>0</v>
      </c>
      <c r="K408" s="353"/>
      <c r="L408" s="247">
        <f t="shared" si="38"/>
        <v>0</v>
      </c>
      <c r="M408" s="247">
        <f t="shared" si="39"/>
        <v>0</v>
      </c>
      <c r="N408" s="352"/>
      <c r="O408" s="352"/>
      <c r="P408" s="352"/>
      <c r="Q408" s="355"/>
      <c r="R408" s="247">
        <f>IF(OR(NOT(ISNUMBER(C408)),AND(C408&lt;A_Stammdaten!$B$12,O408&lt;=0)),0,IF(C408=A_Stammdaten!$B$12,P408,(M408+N408)/O408*(O408-1)+P408))</f>
        <v>0</v>
      </c>
      <c r="S408" s="247">
        <f t="shared" si="35"/>
        <v>0</v>
      </c>
      <c r="T408" s="354">
        <f t="shared" si="36"/>
        <v>0</v>
      </c>
    </row>
    <row r="409" spans="1:20" x14ac:dyDescent="0.25">
      <c r="A409" s="215" t="b">
        <f t="shared" si="37"/>
        <v>0</v>
      </c>
      <c r="B409" s="64"/>
      <c r="C409" s="75"/>
      <c r="D409" s="75"/>
      <c r="E409" s="75"/>
      <c r="F409" s="344" t="str">
        <f>IFERROR(IF(VLOOKUP(B409,A_Stammdaten!$I$6:$K$105,3,FALSE)="ja","übernommen","neu"),"")</f>
        <v/>
      </c>
      <c r="G409" s="351"/>
      <c r="H409" s="351"/>
      <c r="I409" s="351"/>
      <c r="J409" s="247">
        <f>IF(OR(C409&gt;A_Stammdaten!$B$13,K409=0,NOT(ISNUMBER(C409))),0,SUM(G409:$H409)-$I409)</f>
        <v>0</v>
      </c>
      <c r="K409" s="353"/>
      <c r="L409" s="247">
        <f t="shared" si="38"/>
        <v>0</v>
      </c>
      <c r="M409" s="247">
        <f t="shared" si="39"/>
        <v>0</v>
      </c>
      <c r="N409" s="352"/>
      <c r="O409" s="352"/>
      <c r="P409" s="352"/>
      <c r="Q409" s="355"/>
      <c r="R409" s="247">
        <f>IF(OR(NOT(ISNUMBER(C409)),AND(C409&lt;A_Stammdaten!$B$12,O409&lt;=0)),0,IF(C409=A_Stammdaten!$B$12,P409,(M409+N409)/O409*(O409-1)+P409))</f>
        <v>0</v>
      </c>
      <c r="S409" s="247">
        <f t="shared" si="35"/>
        <v>0</v>
      </c>
      <c r="T409" s="354">
        <f t="shared" si="36"/>
        <v>0</v>
      </c>
    </row>
    <row r="410" spans="1:20" x14ac:dyDescent="0.25">
      <c r="A410" s="215" t="b">
        <f t="shared" si="37"/>
        <v>0</v>
      </c>
      <c r="B410" s="64"/>
      <c r="C410" s="75"/>
      <c r="D410" s="75"/>
      <c r="E410" s="75"/>
      <c r="F410" s="344" t="str">
        <f>IFERROR(IF(VLOOKUP(B410,A_Stammdaten!$I$6:$K$105,3,FALSE)="ja","übernommen","neu"),"")</f>
        <v/>
      </c>
      <c r="G410" s="351"/>
      <c r="H410" s="351"/>
      <c r="I410" s="351"/>
      <c r="J410" s="247">
        <f>IF(OR(C410&gt;A_Stammdaten!$B$13,K410=0,NOT(ISNUMBER(C410))),0,SUM(G410:$H410)-$I410)</f>
        <v>0</v>
      </c>
      <c r="K410" s="353"/>
      <c r="L410" s="247">
        <f t="shared" si="38"/>
        <v>0</v>
      </c>
      <c r="M410" s="247">
        <f t="shared" si="39"/>
        <v>0</v>
      </c>
      <c r="N410" s="352"/>
      <c r="O410" s="352"/>
      <c r="P410" s="352"/>
      <c r="Q410" s="355"/>
      <c r="R410" s="247">
        <f>IF(OR(NOT(ISNUMBER(C410)),AND(C410&lt;A_Stammdaten!$B$12,O410&lt;=0)),0,IF(C410=A_Stammdaten!$B$12,P410,(M410+N410)/O410*(O410-1)+P410))</f>
        <v>0</v>
      </c>
      <c r="S410" s="247">
        <f t="shared" si="35"/>
        <v>0</v>
      </c>
      <c r="T410" s="354">
        <f t="shared" si="36"/>
        <v>0</v>
      </c>
    </row>
    <row r="411" spans="1:20" x14ac:dyDescent="0.25">
      <c r="A411" s="215" t="b">
        <f t="shared" si="37"/>
        <v>0</v>
      </c>
      <c r="B411" s="64"/>
      <c r="C411" s="75"/>
      <c r="D411" s="75"/>
      <c r="E411" s="75"/>
      <c r="F411" s="344" t="str">
        <f>IFERROR(IF(VLOOKUP(B411,A_Stammdaten!$I$6:$K$105,3,FALSE)="ja","übernommen","neu"),"")</f>
        <v/>
      </c>
      <c r="G411" s="351"/>
      <c r="H411" s="351"/>
      <c r="I411" s="351"/>
      <c r="J411" s="247">
        <f>IF(OR(C411&gt;A_Stammdaten!$B$13,K411=0,NOT(ISNUMBER(C411))),0,SUM(G411:$H411)-$I411)</f>
        <v>0</v>
      </c>
      <c r="K411" s="353"/>
      <c r="L411" s="247">
        <f t="shared" si="38"/>
        <v>0</v>
      </c>
      <c r="M411" s="247">
        <f t="shared" si="39"/>
        <v>0</v>
      </c>
      <c r="N411" s="352"/>
      <c r="O411" s="352"/>
      <c r="P411" s="352"/>
      <c r="Q411" s="355"/>
      <c r="R411" s="247">
        <f>IF(OR(NOT(ISNUMBER(C411)),AND(C411&lt;A_Stammdaten!$B$12,O411&lt;=0)),0,IF(C411=A_Stammdaten!$B$12,P411,(M411+N411)/O411*(O411-1)+P411))</f>
        <v>0</v>
      </c>
      <c r="S411" s="247">
        <f t="shared" si="35"/>
        <v>0</v>
      </c>
      <c r="T411" s="354">
        <f t="shared" si="36"/>
        <v>0</v>
      </c>
    </row>
    <row r="412" spans="1:20" x14ac:dyDescent="0.25">
      <c r="A412" s="215" t="b">
        <f t="shared" si="37"/>
        <v>0</v>
      </c>
      <c r="B412" s="64"/>
      <c r="C412" s="75"/>
      <c r="D412" s="75"/>
      <c r="E412" s="75"/>
      <c r="F412" s="344" t="str">
        <f>IFERROR(IF(VLOOKUP(B412,A_Stammdaten!$I$6:$K$105,3,FALSE)="ja","übernommen","neu"),"")</f>
        <v/>
      </c>
      <c r="G412" s="351"/>
      <c r="H412" s="351"/>
      <c r="I412" s="351"/>
      <c r="J412" s="247">
        <f>IF(OR(C412&gt;A_Stammdaten!$B$13,K412=0,NOT(ISNUMBER(C412))),0,SUM(G412:$H412)-$I412)</f>
        <v>0</v>
      </c>
      <c r="K412" s="353"/>
      <c r="L412" s="247">
        <f t="shared" si="38"/>
        <v>0</v>
      </c>
      <c r="M412" s="247">
        <f t="shared" si="39"/>
        <v>0</v>
      </c>
      <c r="N412" s="352"/>
      <c r="O412" s="352"/>
      <c r="P412" s="352"/>
      <c r="Q412" s="355"/>
      <c r="R412" s="247">
        <f>IF(OR(NOT(ISNUMBER(C412)),AND(C412&lt;A_Stammdaten!$B$12,O412&lt;=0)),0,IF(C412=A_Stammdaten!$B$12,P412,(M412+N412)/O412*(O412-1)+P412))</f>
        <v>0</v>
      </c>
      <c r="S412" s="247">
        <f t="shared" si="35"/>
        <v>0</v>
      </c>
      <c r="T412" s="354">
        <f t="shared" si="36"/>
        <v>0</v>
      </c>
    </row>
    <row r="413" spans="1:20" x14ac:dyDescent="0.25">
      <c r="A413" s="215" t="b">
        <f t="shared" si="37"/>
        <v>0</v>
      </c>
      <c r="B413" s="64"/>
      <c r="C413" s="75"/>
      <c r="D413" s="75"/>
      <c r="E413" s="75"/>
      <c r="F413" s="344" t="str">
        <f>IFERROR(IF(VLOOKUP(B413,A_Stammdaten!$I$6:$K$105,3,FALSE)="ja","übernommen","neu"),"")</f>
        <v/>
      </c>
      <c r="G413" s="351"/>
      <c r="H413" s="351"/>
      <c r="I413" s="351"/>
      <c r="J413" s="247">
        <f>IF(OR(C413&gt;A_Stammdaten!$B$13,K413=0,NOT(ISNUMBER(C413))),0,SUM(G413:$H413)-$I413)</f>
        <v>0</v>
      </c>
      <c r="K413" s="353"/>
      <c r="L413" s="247">
        <f t="shared" si="38"/>
        <v>0</v>
      </c>
      <c r="M413" s="247">
        <f t="shared" si="39"/>
        <v>0</v>
      </c>
      <c r="N413" s="352"/>
      <c r="O413" s="352"/>
      <c r="P413" s="352"/>
      <c r="Q413" s="355"/>
      <c r="R413" s="247">
        <f>IF(OR(NOT(ISNUMBER(C413)),AND(C413&lt;A_Stammdaten!$B$12,O413&lt;=0)),0,IF(C413=A_Stammdaten!$B$12,P413,(M413+N413)/O413*(O413-1)+P413))</f>
        <v>0</v>
      </c>
      <c r="S413" s="247">
        <f t="shared" si="35"/>
        <v>0</v>
      </c>
      <c r="T413" s="354">
        <f t="shared" si="36"/>
        <v>0</v>
      </c>
    </row>
    <row r="414" spans="1:20" x14ac:dyDescent="0.25">
      <c r="A414" s="215" t="b">
        <f t="shared" si="37"/>
        <v>0</v>
      </c>
      <c r="B414" s="64"/>
      <c r="C414" s="75"/>
      <c r="D414" s="75"/>
      <c r="E414" s="75"/>
      <c r="F414" s="344" t="str">
        <f>IFERROR(IF(VLOOKUP(B414,A_Stammdaten!$I$6:$K$105,3,FALSE)="ja","übernommen","neu"),"")</f>
        <v/>
      </c>
      <c r="G414" s="351"/>
      <c r="H414" s="351"/>
      <c r="I414" s="351"/>
      <c r="J414" s="247">
        <f>IF(OR(C414&gt;A_Stammdaten!$B$13,K414=0,NOT(ISNUMBER(C414))),0,SUM(G414:$H414)-$I414)</f>
        <v>0</v>
      </c>
      <c r="K414" s="353"/>
      <c r="L414" s="247">
        <f t="shared" si="38"/>
        <v>0</v>
      </c>
      <c r="M414" s="247">
        <f t="shared" si="39"/>
        <v>0</v>
      </c>
      <c r="N414" s="352"/>
      <c r="O414" s="352"/>
      <c r="P414" s="352"/>
      <c r="Q414" s="355"/>
      <c r="R414" s="247">
        <f>IF(OR(NOT(ISNUMBER(C414)),AND(C414&lt;A_Stammdaten!$B$12,O414&lt;=0)),0,IF(C414=A_Stammdaten!$B$12,P414,(M414+N414)/O414*(O414-1)+P414))</f>
        <v>0</v>
      </c>
      <c r="S414" s="247">
        <f t="shared" si="35"/>
        <v>0</v>
      </c>
      <c r="T414" s="354">
        <f t="shared" si="36"/>
        <v>0</v>
      </c>
    </row>
    <row r="415" spans="1:20" x14ac:dyDescent="0.25">
      <c r="A415" s="215" t="b">
        <f t="shared" si="37"/>
        <v>0</v>
      </c>
      <c r="B415" s="64"/>
      <c r="C415" s="75"/>
      <c r="D415" s="75"/>
      <c r="E415" s="75"/>
      <c r="F415" s="344" t="str">
        <f>IFERROR(IF(VLOOKUP(B415,A_Stammdaten!$I$6:$K$105,3,FALSE)="ja","übernommen","neu"),"")</f>
        <v/>
      </c>
      <c r="G415" s="351"/>
      <c r="H415" s="351"/>
      <c r="I415" s="351"/>
      <c r="J415" s="247">
        <f>IF(OR(C415&gt;A_Stammdaten!$B$13,K415=0,NOT(ISNUMBER(C415))),0,SUM(G415:$H415)-$I415)</f>
        <v>0</v>
      </c>
      <c r="K415" s="353"/>
      <c r="L415" s="247">
        <f t="shared" si="38"/>
        <v>0</v>
      </c>
      <c r="M415" s="247">
        <f t="shared" si="39"/>
        <v>0</v>
      </c>
      <c r="N415" s="352"/>
      <c r="O415" s="352"/>
      <c r="P415" s="352"/>
      <c r="Q415" s="355"/>
      <c r="R415" s="247">
        <f>IF(OR(NOT(ISNUMBER(C415)),AND(C415&lt;A_Stammdaten!$B$12,O415&lt;=0)),0,IF(C415=A_Stammdaten!$B$12,P415,(M415+N415)/O415*(O415-1)+P415))</f>
        <v>0</v>
      </c>
      <c r="S415" s="247">
        <f t="shared" si="35"/>
        <v>0</v>
      </c>
      <c r="T415" s="354">
        <f t="shared" si="36"/>
        <v>0</v>
      </c>
    </row>
    <row r="416" spans="1:20" x14ac:dyDescent="0.25">
      <c r="A416" s="215" t="b">
        <f t="shared" si="37"/>
        <v>0</v>
      </c>
      <c r="B416" s="64"/>
      <c r="C416" s="75"/>
      <c r="D416" s="75"/>
      <c r="E416" s="75"/>
      <c r="F416" s="344" t="str">
        <f>IFERROR(IF(VLOOKUP(B416,A_Stammdaten!$I$6:$K$105,3,FALSE)="ja","übernommen","neu"),"")</f>
        <v/>
      </c>
      <c r="G416" s="351"/>
      <c r="H416" s="351"/>
      <c r="I416" s="351"/>
      <c r="J416" s="247">
        <f>IF(OR(C416&gt;A_Stammdaten!$B$13,K416=0,NOT(ISNUMBER(C416))),0,SUM(G416:$H416)-$I416)</f>
        <v>0</v>
      </c>
      <c r="K416" s="353"/>
      <c r="L416" s="247">
        <f t="shared" si="38"/>
        <v>0</v>
      </c>
      <c r="M416" s="247">
        <f t="shared" si="39"/>
        <v>0</v>
      </c>
      <c r="N416" s="352"/>
      <c r="O416" s="352"/>
      <c r="P416" s="352"/>
      <c r="Q416" s="355"/>
      <c r="R416" s="247">
        <f>IF(OR(NOT(ISNUMBER(C416)),AND(C416&lt;A_Stammdaten!$B$12,O416&lt;=0)),0,IF(C416=A_Stammdaten!$B$12,P416,(M416+N416)/O416*(O416-1)+P416))</f>
        <v>0</v>
      </c>
      <c r="S416" s="247">
        <f t="shared" si="35"/>
        <v>0</v>
      </c>
      <c r="T416" s="354">
        <f t="shared" si="36"/>
        <v>0</v>
      </c>
    </row>
    <row r="417" spans="1:20" x14ac:dyDescent="0.25">
      <c r="A417" s="215" t="b">
        <f t="shared" si="37"/>
        <v>0</v>
      </c>
      <c r="B417" s="64"/>
      <c r="C417" s="75"/>
      <c r="D417" s="75"/>
      <c r="E417" s="75"/>
      <c r="F417" s="344" t="str">
        <f>IFERROR(IF(VLOOKUP(B417,A_Stammdaten!$I$6:$K$105,3,FALSE)="ja","übernommen","neu"),"")</f>
        <v/>
      </c>
      <c r="G417" s="351"/>
      <c r="H417" s="351"/>
      <c r="I417" s="351"/>
      <c r="J417" s="247">
        <f>IF(OR(C417&gt;A_Stammdaten!$B$13,K417=0,NOT(ISNUMBER(C417))),0,SUM(G417:$H417)-$I417)</f>
        <v>0</v>
      </c>
      <c r="K417" s="353"/>
      <c r="L417" s="247">
        <f t="shared" si="38"/>
        <v>0</v>
      </c>
      <c r="M417" s="247">
        <f t="shared" si="39"/>
        <v>0</v>
      </c>
      <c r="N417" s="352"/>
      <c r="O417" s="352"/>
      <c r="P417" s="352"/>
      <c r="Q417" s="355"/>
      <c r="R417" s="247">
        <f>IF(OR(NOT(ISNUMBER(C417)),AND(C417&lt;A_Stammdaten!$B$12,O417&lt;=0)),0,IF(C417=A_Stammdaten!$B$12,P417,(M417+N417)/O417*(O417-1)+P417))</f>
        <v>0</v>
      </c>
      <c r="S417" s="247">
        <f t="shared" si="35"/>
        <v>0</v>
      </c>
      <c r="T417" s="354">
        <f t="shared" si="36"/>
        <v>0</v>
      </c>
    </row>
    <row r="418" spans="1:20" x14ac:dyDescent="0.25">
      <c r="A418" s="215" t="b">
        <f t="shared" si="37"/>
        <v>0</v>
      </c>
      <c r="B418" s="64"/>
      <c r="C418" s="75"/>
      <c r="D418" s="75"/>
      <c r="E418" s="75"/>
      <c r="F418" s="344" t="str">
        <f>IFERROR(IF(VLOOKUP(B418,A_Stammdaten!$I$6:$K$105,3,FALSE)="ja","übernommen","neu"),"")</f>
        <v/>
      </c>
      <c r="G418" s="351"/>
      <c r="H418" s="351"/>
      <c r="I418" s="351"/>
      <c r="J418" s="247">
        <f>IF(OR(C418&gt;A_Stammdaten!$B$13,K418=0,NOT(ISNUMBER(C418))),0,SUM(G418:$H418)-$I418)</f>
        <v>0</v>
      </c>
      <c r="K418" s="353"/>
      <c r="L418" s="247">
        <f t="shared" si="38"/>
        <v>0</v>
      </c>
      <c r="M418" s="247">
        <f t="shared" si="39"/>
        <v>0</v>
      </c>
      <c r="N418" s="352"/>
      <c r="O418" s="352"/>
      <c r="P418" s="352"/>
      <c r="Q418" s="355"/>
      <c r="R418" s="247">
        <f>IF(OR(NOT(ISNUMBER(C418)),AND(C418&lt;A_Stammdaten!$B$12,O418&lt;=0)),0,IF(C418=A_Stammdaten!$B$12,P418,(M418+N418)/O418*(O418-1)+P418))</f>
        <v>0</v>
      </c>
      <c r="S418" s="247">
        <f t="shared" si="35"/>
        <v>0</v>
      </c>
      <c r="T418" s="354">
        <f t="shared" si="36"/>
        <v>0</v>
      </c>
    </row>
    <row r="419" spans="1:20" x14ac:dyDescent="0.25">
      <c r="A419" s="215" t="b">
        <f t="shared" si="37"/>
        <v>0</v>
      </c>
      <c r="B419" s="64"/>
      <c r="C419" s="75"/>
      <c r="D419" s="75"/>
      <c r="E419" s="75"/>
      <c r="F419" s="344" t="str">
        <f>IFERROR(IF(VLOOKUP(B419,A_Stammdaten!$I$6:$K$105,3,FALSE)="ja","übernommen","neu"),"")</f>
        <v/>
      </c>
      <c r="G419" s="351"/>
      <c r="H419" s="351"/>
      <c r="I419" s="351"/>
      <c r="J419" s="247">
        <f>IF(OR(C419&gt;A_Stammdaten!$B$13,K419=0,NOT(ISNUMBER(C419))),0,SUM(G419:$H419)-$I419)</f>
        <v>0</v>
      </c>
      <c r="K419" s="353"/>
      <c r="L419" s="247">
        <f t="shared" si="38"/>
        <v>0</v>
      </c>
      <c r="M419" s="247">
        <f t="shared" si="39"/>
        <v>0</v>
      </c>
      <c r="N419" s="352"/>
      <c r="O419" s="352"/>
      <c r="P419" s="352"/>
      <c r="Q419" s="355"/>
      <c r="R419" s="247">
        <f>IF(OR(NOT(ISNUMBER(C419)),AND(C419&lt;A_Stammdaten!$B$12,O419&lt;=0)),0,IF(C419=A_Stammdaten!$B$12,P419,(M419+N419)/O419*(O419-1)+P419))</f>
        <v>0</v>
      </c>
      <c r="S419" s="247">
        <f t="shared" si="35"/>
        <v>0</v>
      </c>
      <c r="T419" s="354">
        <f t="shared" si="36"/>
        <v>0</v>
      </c>
    </row>
    <row r="420" spans="1:20" x14ac:dyDescent="0.25">
      <c r="A420" s="215" t="b">
        <f t="shared" si="37"/>
        <v>0</v>
      </c>
      <c r="B420" s="64"/>
      <c r="C420" s="75"/>
      <c r="D420" s="75"/>
      <c r="E420" s="75"/>
      <c r="F420" s="344" t="str">
        <f>IFERROR(IF(VLOOKUP(B420,A_Stammdaten!$I$6:$K$105,3,FALSE)="ja","übernommen","neu"),"")</f>
        <v/>
      </c>
      <c r="G420" s="351"/>
      <c r="H420" s="351"/>
      <c r="I420" s="351"/>
      <c r="J420" s="247">
        <f>IF(OR(C420&gt;A_Stammdaten!$B$13,K420=0,NOT(ISNUMBER(C420))),0,SUM(G420:$H420)-$I420)</f>
        <v>0</v>
      </c>
      <c r="K420" s="353"/>
      <c r="L420" s="247">
        <f t="shared" si="38"/>
        <v>0</v>
      </c>
      <c r="M420" s="247">
        <f t="shared" si="39"/>
        <v>0</v>
      </c>
      <c r="N420" s="352"/>
      <c r="O420" s="352"/>
      <c r="P420" s="352"/>
      <c r="Q420" s="355"/>
      <c r="R420" s="247">
        <f>IF(OR(NOT(ISNUMBER(C420)),AND(C420&lt;A_Stammdaten!$B$12,O420&lt;=0)),0,IF(C420=A_Stammdaten!$B$12,P420,(M420+N420)/O420*(O420-1)+P420))</f>
        <v>0</v>
      </c>
      <c r="S420" s="247">
        <f t="shared" si="35"/>
        <v>0</v>
      </c>
      <c r="T420" s="354">
        <f t="shared" si="36"/>
        <v>0</v>
      </c>
    </row>
    <row r="421" spans="1:20" x14ac:dyDescent="0.25">
      <c r="A421" s="215" t="b">
        <f t="shared" si="37"/>
        <v>0</v>
      </c>
      <c r="B421" s="64"/>
      <c r="C421" s="75"/>
      <c r="D421" s="75"/>
      <c r="E421" s="75"/>
      <c r="F421" s="344" t="str">
        <f>IFERROR(IF(VLOOKUP(B421,A_Stammdaten!$I$6:$K$105,3,FALSE)="ja","übernommen","neu"),"")</f>
        <v/>
      </c>
      <c r="G421" s="351"/>
      <c r="H421" s="351"/>
      <c r="I421" s="351"/>
      <c r="J421" s="247">
        <f>IF(OR(C421&gt;A_Stammdaten!$B$13,K421=0,NOT(ISNUMBER(C421))),0,SUM(G421:$H421)-$I421)</f>
        <v>0</v>
      </c>
      <c r="K421" s="353"/>
      <c r="L421" s="247">
        <f t="shared" si="38"/>
        <v>0</v>
      </c>
      <c r="M421" s="247">
        <f t="shared" si="39"/>
        <v>0</v>
      </c>
      <c r="N421" s="352"/>
      <c r="O421" s="352"/>
      <c r="P421" s="352"/>
      <c r="Q421" s="355"/>
      <c r="R421" s="247">
        <f>IF(OR(NOT(ISNUMBER(C421)),AND(C421&lt;A_Stammdaten!$B$12,O421&lt;=0)),0,IF(C421=A_Stammdaten!$B$12,P421,(M421+N421)/O421*(O421-1)+P421))</f>
        <v>0</v>
      </c>
      <c r="S421" s="247">
        <f t="shared" si="35"/>
        <v>0</v>
      </c>
      <c r="T421" s="354">
        <f t="shared" si="36"/>
        <v>0</v>
      </c>
    </row>
    <row r="422" spans="1:20" x14ac:dyDescent="0.25">
      <c r="A422" s="215" t="b">
        <f t="shared" si="37"/>
        <v>0</v>
      </c>
      <c r="B422" s="64"/>
      <c r="C422" s="75"/>
      <c r="D422" s="75"/>
      <c r="E422" s="75"/>
      <c r="F422" s="344" t="str">
        <f>IFERROR(IF(VLOOKUP(B422,A_Stammdaten!$I$6:$K$105,3,FALSE)="ja","übernommen","neu"),"")</f>
        <v/>
      </c>
      <c r="G422" s="351"/>
      <c r="H422" s="351"/>
      <c r="I422" s="351"/>
      <c r="J422" s="247">
        <f>IF(OR(C422&gt;A_Stammdaten!$B$13,K422=0,NOT(ISNUMBER(C422))),0,SUM(G422:$H422)-$I422)</f>
        <v>0</v>
      </c>
      <c r="K422" s="353"/>
      <c r="L422" s="247">
        <f t="shared" si="38"/>
        <v>0</v>
      </c>
      <c r="M422" s="247">
        <f t="shared" si="39"/>
        <v>0</v>
      </c>
      <c r="N422" s="352"/>
      <c r="O422" s="352"/>
      <c r="P422" s="352"/>
      <c r="Q422" s="355"/>
      <c r="R422" s="247">
        <f>IF(OR(NOT(ISNUMBER(C422)),AND(C422&lt;A_Stammdaten!$B$12,O422&lt;=0)),0,IF(C422=A_Stammdaten!$B$12,P422,(M422+N422)/O422*(O422-1)+P422))</f>
        <v>0</v>
      </c>
      <c r="S422" s="247">
        <f t="shared" si="35"/>
        <v>0</v>
      </c>
      <c r="T422" s="354">
        <f t="shared" si="36"/>
        <v>0</v>
      </c>
    </row>
    <row r="423" spans="1:20" x14ac:dyDescent="0.25">
      <c r="A423" s="215" t="b">
        <f t="shared" si="37"/>
        <v>0</v>
      </c>
      <c r="B423" s="64"/>
      <c r="C423" s="75"/>
      <c r="D423" s="75"/>
      <c r="E423" s="75"/>
      <c r="F423" s="344" t="str">
        <f>IFERROR(IF(VLOOKUP(B423,A_Stammdaten!$I$6:$K$105,3,FALSE)="ja","übernommen","neu"),"")</f>
        <v/>
      </c>
      <c r="G423" s="351"/>
      <c r="H423" s="351"/>
      <c r="I423" s="351"/>
      <c r="J423" s="247">
        <f>IF(OR(C423&gt;A_Stammdaten!$B$13,K423=0,NOT(ISNUMBER(C423))),0,SUM(G423:$H423)-$I423)</f>
        <v>0</v>
      </c>
      <c r="K423" s="353"/>
      <c r="L423" s="247">
        <f t="shared" si="38"/>
        <v>0</v>
      </c>
      <c r="M423" s="247">
        <f t="shared" si="39"/>
        <v>0</v>
      </c>
      <c r="N423" s="352"/>
      <c r="O423" s="352"/>
      <c r="P423" s="352"/>
      <c r="Q423" s="355"/>
      <c r="R423" s="247">
        <f>IF(OR(NOT(ISNUMBER(C423)),AND(C423&lt;A_Stammdaten!$B$12,O423&lt;=0)),0,IF(C423=A_Stammdaten!$B$12,P423,(M423+N423)/O423*(O423-1)+P423))</f>
        <v>0</v>
      </c>
      <c r="S423" s="247">
        <f t="shared" si="35"/>
        <v>0</v>
      </c>
      <c r="T423" s="354">
        <f t="shared" si="36"/>
        <v>0</v>
      </c>
    </row>
    <row r="424" spans="1:20" x14ac:dyDescent="0.25">
      <c r="A424" s="215" t="b">
        <f t="shared" si="37"/>
        <v>0</v>
      </c>
      <c r="B424" s="64"/>
      <c r="C424" s="75"/>
      <c r="D424" s="75"/>
      <c r="E424" s="75"/>
      <c r="F424" s="344" t="str">
        <f>IFERROR(IF(VLOOKUP(B424,A_Stammdaten!$I$6:$K$105,3,FALSE)="ja","übernommen","neu"),"")</f>
        <v/>
      </c>
      <c r="G424" s="351"/>
      <c r="H424" s="351"/>
      <c r="I424" s="351"/>
      <c r="J424" s="247">
        <f>IF(OR(C424&gt;A_Stammdaten!$B$13,K424=0,NOT(ISNUMBER(C424))),0,SUM(G424:$H424)-$I424)</f>
        <v>0</v>
      </c>
      <c r="K424" s="353"/>
      <c r="L424" s="247">
        <f t="shared" si="38"/>
        <v>0</v>
      </c>
      <c r="M424" s="247">
        <f t="shared" si="39"/>
        <v>0</v>
      </c>
      <c r="N424" s="352"/>
      <c r="O424" s="352"/>
      <c r="P424" s="352"/>
      <c r="Q424" s="355"/>
      <c r="R424" s="247">
        <f>IF(OR(NOT(ISNUMBER(C424)),AND(C424&lt;A_Stammdaten!$B$12,O424&lt;=0)),0,IF(C424=A_Stammdaten!$B$12,P424,(M424+N424)/O424*(O424-1)+P424))</f>
        <v>0</v>
      </c>
      <c r="S424" s="247">
        <f t="shared" si="35"/>
        <v>0</v>
      </c>
      <c r="T424" s="354">
        <f t="shared" si="36"/>
        <v>0</v>
      </c>
    </row>
    <row r="425" spans="1:20" x14ac:dyDescent="0.25">
      <c r="A425" s="215" t="b">
        <f t="shared" si="37"/>
        <v>0</v>
      </c>
      <c r="B425" s="64"/>
      <c r="C425" s="75"/>
      <c r="D425" s="75"/>
      <c r="E425" s="75"/>
      <c r="F425" s="344" t="str">
        <f>IFERROR(IF(VLOOKUP(B425,A_Stammdaten!$I$6:$K$105,3,FALSE)="ja","übernommen","neu"),"")</f>
        <v/>
      </c>
      <c r="G425" s="351"/>
      <c r="H425" s="351"/>
      <c r="I425" s="351"/>
      <c r="J425" s="247">
        <f>IF(OR(C425&gt;A_Stammdaten!$B$13,K425=0,NOT(ISNUMBER(C425))),0,SUM(G425:$H425)-$I425)</f>
        <v>0</v>
      </c>
      <c r="K425" s="353"/>
      <c r="L425" s="247">
        <f t="shared" si="38"/>
        <v>0</v>
      </c>
      <c r="M425" s="247">
        <f t="shared" si="39"/>
        <v>0</v>
      </c>
      <c r="N425" s="352"/>
      <c r="O425" s="352"/>
      <c r="P425" s="352"/>
      <c r="Q425" s="355"/>
      <c r="R425" s="247">
        <f>IF(OR(NOT(ISNUMBER(C425)),AND(C425&lt;A_Stammdaten!$B$12,O425&lt;=0)),0,IF(C425=A_Stammdaten!$B$12,P425,(M425+N425)/O425*(O425-1)+P425))</f>
        <v>0</v>
      </c>
      <c r="S425" s="247">
        <f t="shared" si="35"/>
        <v>0</v>
      </c>
      <c r="T425" s="354">
        <f t="shared" si="36"/>
        <v>0</v>
      </c>
    </row>
    <row r="426" spans="1:20" x14ac:dyDescent="0.25">
      <c r="A426" s="215" t="b">
        <f t="shared" si="37"/>
        <v>0</v>
      </c>
      <c r="B426" s="64"/>
      <c r="C426" s="75"/>
      <c r="D426" s="75"/>
      <c r="E426" s="75"/>
      <c r="F426" s="344" t="str">
        <f>IFERROR(IF(VLOOKUP(B426,A_Stammdaten!$I$6:$K$105,3,FALSE)="ja","übernommen","neu"),"")</f>
        <v/>
      </c>
      <c r="G426" s="351"/>
      <c r="H426" s="351"/>
      <c r="I426" s="351"/>
      <c r="J426" s="247">
        <f>IF(OR(C426&gt;A_Stammdaten!$B$13,K426=0,NOT(ISNUMBER(C426))),0,SUM(G426:$H426)-$I426)</f>
        <v>0</v>
      </c>
      <c r="K426" s="353"/>
      <c r="L426" s="247">
        <f t="shared" si="38"/>
        <v>0</v>
      </c>
      <c r="M426" s="247">
        <f t="shared" si="39"/>
        <v>0</v>
      </c>
      <c r="N426" s="352"/>
      <c r="O426" s="352"/>
      <c r="P426" s="352"/>
      <c r="Q426" s="355"/>
      <c r="R426" s="247">
        <f>IF(OR(NOT(ISNUMBER(C426)),AND(C426&lt;A_Stammdaten!$B$12,O426&lt;=0)),0,IF(C426=A_Stammdaten!$B$12,P426,(M426+N426)/O426*(O426-1)+P426))</f>
        <v>0</v>
      </c>
      <c r="S426" s="247">
        <f t="shared" si="35"/>
        <v>0</v>
      </c>
      <c r="T426" s="354">
        <f t="shared" si="36"/>
        <v>0</v>
      </c>
    </row>
    <row r="427" spans="1:20" x14ac:dyDescent="0.25">
      <c r="A427" s="215" t="b">
        <f t="shared" si="37"/>
        <v>0</v>
      </c>
      <c r="B427" s="64"/>
      <c r="C427" s="75"/>
      <c r="D427" s="75"/>
      <c r="E427" s="75"/>
      <c r="F427" s="344" t="str">
        <f>IFERROR(IF(VLOOKUP(B427,A_Stammdaten!$I$6:$K$105,3,FALSE)="ja","übernommen","neu"),"")</f>
        <v/>
      </c>
      <c r="G427" s="351"/>
      <c r="H427" s="351"/>
      <c r="I427" s="351"/>
      <c r="J427" s="247">
        <f>IF(OR(C427&gt;A_Stammdaten!$B$13,K427=0,NOT(ISNUMBER(C427))),0,SUM(G427:$H427)-$I427)</f>
        <v>0</v>
      </c>
      <c r="K427" s="353"/>
      <c r="L427" s="247">
        <f t="shared" si="38"/>
        <v>0</v>
      </c>
      <c r="M427" s="247">
        <f t="shared" si="39"/>
        <v>0</v>
      </c>
      <c r="N427" s="352"/>
      <c r="O427" s="352"/>
      <c r="P427" s="352"/>
      <c r="Q427" s="355"/>
      <c r="R427" s="247">
        <f>IF(OR(NOT(ISNUMBER(C427)),AND(C427&lt;A_Stammdaten!$B$12,O427&lt;=0)),0,IF(C427=A_Stammdaten!$B$12,P427,(M427+N427)/O427*(O427-1)+P427))</f>
        <v>0</v>
      </c>
      <c r="S427" s="247">
        <f t="shared" si="35"/>
        <v>0</v>
      </c>
      <c r="T427" s="354">
        <f t="shared" si="36"/>
        <v>0</v>
      </c>
    </row>
    <row r="428" spans="1:20" x14ac:dyDescent="0.25">
      <c r="A428" s="215" t="b">
        <f t="shared" si="37"/>
        <v>0</v>
      </c>
      <c r="B428" s="64"/>
      <c r="C428" s="75"/>
      <c r="D428" s="75"/>
      <c r="E428" s="75"/>
      <c r="F428" s="344" t="str">
        <f>IFERROR(IF(VLOOKUP(B428,A_Stammdaten!$I$6:$K$105,3,FALSE)="ja","übernommen","neu"),"")</f>
        <v/>
      </c>
      <c r="G428" s="351"/>
      <c r="H428" s="351"/>
      <c r="I428" s="351"/>
      <c r="J428" s="247">
        <f>IF(OR(C428&gt;A_Stammdaten!$B$13,K428=0,NOT(ISNUMBER(C428))),0,SUM(G428:$H428)-$I428)</f>
        <v>0</v>
      </c>
      <c r="K428" s="353"/>
      <c r="L428" s="247">
        <f t="shared" si="38"/>
        <v>0</v>
      </c>
      <c r="M428" s="247">
        <f t="shared" si="39"/>
        <v>0</v>
      </c>
      <c r="N428" s="352"/>
      <c r="O428" s="352"/>
      <c r="P428" s="352"/>
      <c r="Q428" s="355"/>
      <c r="R428" s="247">
        <f>IF(OR(NOT(ISNUMBER(C428)),AND(C428&lt;A_Stammdaten!$B$12,O428&lt;=0)),0,IF(C428=A_Stammdaten!$B$12,P428,(M428+N428)/O428*(O428-1)+P428))</f>
        <v>0</v>
      </c>
      <c r="S428" s="247">
        <f t="shared" si="35"/>
        <v>0</v>
      </c>
      <c r="T428" s="354">
        <f t="shared" si="36"/>
        <v>0</v>
      </c>
    </row>
    <row r="429" spans="1:20" x14ac:dyDescent="0.25">
      <c r="A429" s="215" t="b">
        <f t="shared" si="37"/>
        <v>0</v>
      </c>
      <c r="B429" s="64"/>
      <c r="C429" s="75"/>
      <c r="D429" s="75"/>
      <c r="E429" s="75"/>
      <c r="F429" s="344" t="str">
        <f>IFERROR(IF(VLOOKUP(B429,A_Stammdaten!$I$6:$K$105,3,FALSE)="ja","übernommen","neu"),"")</f>
        <v/>
      </c>
      <c r="G429" s="351"/>
      <c r="H429" s="351"/>
      <c r="I429" s="351"/>
      <c r="J429" s="247">
        <f>IF(OR(C429&gt;A_Stammdaten!$B$13,K429=0,NOT(ISNUMBER(C429))),0,SUM(G429:$H429)-$I429)</f>
        <v>0</v>
      </c>
      <c r="K429" s="353"/>
      <c r="L429" s="247">
        <f t="shared" si="38"/>
        <v>0</v>
      </c>
      <c r="M429" s="247">
        <f t="shared" si="39"/>
        <v>0</v>
      </c>
      <c r="N429" s="352"/>
      <c r="O429" s="352"/>
      <c r="P429" s="352"/>
      <c r="Q429" s="355"/>
      <c r="R429" s="247">
        <f>IF(OR(NOT(ISNUMBER(C429)),AND(C429&lt;A_Stammdaten!$B$12,O429&lt;=0)),0,IF(C429=A_Stammdaten!$B$12,P429,(M429+N429)/O429*(O429-1)+P429))</f>
        <v>0</v>
      </c>
      <c r="S429" s="247">
        <f t="shared" si="35"/>
        <v>0</v>
      </c>
      <c r="T429" s="354">
        <f t="shared" si="36"/>
        <v>0</v>
      </c>
    </row>
    <row r="430" spans="1:20" x14ac:dyDescent="0.25">
      <c r="A430" s="215" t="b">
        <f t="shared" si="37"/>
        <v>0</v>
      </c>
      <c r="B430" s="64"/>
      <c r="C430" s="75"/>
      <c r="D430" s="75"/>
      <c r="E430" s="75"/>
      <c r="F430" s="344" t="str">
        <f>IFERROR(IF(VLOOKUP(B430,A_Stammdaten!$I$6:$K$105,3,FALSE)="ja","übernommen","neu"),"")</f>
        <v/>
      </c>
      <c r="G430" s="351"/>
      <c r="H430" s="351"/>
      <c r="I430" s="351"/>
      <c r="J430" s="247">
        <f>IF(OR(C430&gt;A_Stammdaten!$B$13,K430=0,NOT(ISNUMBER(C430))),0,SUM(G430:$H430)-$I430)</f>
        <v>0</v>
      </c>
      <c r="K430" s="353"/>
      <c r="L430" s="247">
        <f t="shared" si="38"/>
        <v>0</v>
      </c>
      <c r="M430" s="247">
        <f t="shared" si="39"/>
        <v>0</v>
      </c>
      <c r="N430" s="352"/>
      <c r="O430" s="352"/>
      <c r="P430" s="352"/>
      <c r="Q430" s="355"/>
      <c r="R430" s="247">
        <f>IF(OR(NOT(ISNUMBER(C430)),AND(C430&lt;A_Stammdaten!$B$12,O430&lt;=0)),0,IF(C430=A_Stammdaten!$B$12,P430,(M430+N430)/O430*(O430-1)+P430))</f>
        <v>0</v>
      </c>
      <c r="S430" s="247">
        <f t="shared" si="35"/>
        <v>0</v>
      </c>
      <c r="T430" s="354">
        <f t="shared" si="36"/>
        <v>0</v>
      </c>
    </row>
    <row r="431" spans="1:20" x14ac:dyDescent="0.25">
      <c r="A431" s="215" t="b">
        <f t="shared" si="37"/>
        <v>0</v>
      </c>
      <c r="B431" s="64"/>
      <c r="C431" s="75"/>
      <c r="D431" s="75"/>
      <c r="E431" s="75"/>
      <c r="F431" s="344" t="str">
        <f>IFERROR(IF(VLOOKUP(B431,A_Stammdaten!$I$6:$K$105,3,FALSE)="ja","übernommen","neu"),"")</f>
        <v/>
      </c>
      <c r="G431" s="351"/>
      <c r="H431" s="351"/>
      <c r="I431" s="351"/>
      <c r="J431" s="247">
        <f>IF(OR(C431&gt;A_Stammdaten!$B$13,K431=0,NOT(ISNUMBER(C431))),0,SUM(G431:$H431)-$I431)</f>
        <v>0</v>
      </c>
      <c r="K431" s="353"/>
      <c r="L431" s="247">
        <f t="shared" si="38"/>
        <v>0</v>
      </c>
      <c r="M431" s="247">
        <f t="shared" si="39"/>
        <v>0</v>
      </c>
      <c r="N431" s="352"/>
      <c r="O431" s="352"/>
      <c r="P431" s="352"/>
      <c r="Q431" s="355"/>
      <c r="R431" s="247">
        <f>IF(OR(NOT(ISNUMBER(C431)),AND(C431&lt;A_Stammdaten!$B$12,O431&lt;=0)),0,IF(C431=A_Stammdaten!$B$12,P431,(M431+N431)/O431*(O431-1)+P431))</f>
        <v>0</v>
      </c>
      <c r="S431" s="247">
        <f t="shared" si="35"/>
        <v>0</v>
      </c>
      <c r="T431" s="354">
        <f t="shared" si="36"/>
        <v>0</v>
      </c>
    </row>
    <row r="432" spans="1:20" x14ac:dyDescent="0.25">
      <c r="A432" s="215" t="b">
        <f t="shared" si="37"/>
        <v>0</v>
      </c>
      <c r="B432" s="64"/>
      <c r="C432" s="75"/>
      <c r="D432" s="75"/>
      <c r="E432" s="75"/>
      <c r="F432" s="344" t="str">
        <f>IFERROR(IF(VLOOKUP(B432,A_Stammdaten!$I$6:$K$105,3,FALSE)="ja","übernommen","neu"),"")</f>
        <v/>
      </c>
      <c r="G432" s="351"/>
      <c r="H432" s="351"/>
      <c r="I432" s="351"/>
      <c r="J432" s="247">
        <f>IF(OR(C432&gt;A_Stammdaten!$B$13,K432=0,NOT(ISNUMBER(C432))),0,SUM(G432:$H432)-$I432)</f>
        <v>0</v>
      </c>
      <c r="K432" s="353"/>
      <c r="L432" s="247">
        <f t="shared" si="38"/>
        <v>0</v>
      </c>
      <c r="M432" s="247">
        <f t="shared" si="39"/>
        <v>0</v>
      </c>
      <c r="N432" s="352"/>
      <c r="O432" s="352"/>
      <c r="P432" s="352"/>
      <c r="Q432" s="355"/>
      <c r="R432" s="247">
        <f>IF(OR(NOT(ISNUMBER(C432)),AND(C432&lt;A_Stammdaten!$B$12,O432&lt;=0)),0,IF(C432=A_Stammdaten!$B$12,P432,(M432+N432)/O432*(O432-1)+P432))</f>
        <v>0</v>
      </c>
      <c r="S432" s="247">
        <f t="shared" si="35"/>
        <v>0</v>
      </c>
      <c r="T432" s="354">
        <f t="shared" si="36"/>
        <v>0</v>
      </c>
    </row>
    <row r="433" spans="1:20" x14ac:dyDescent="0.25">
      <c r="A433" s="215" t="b">
        <f t="shared" si="37"/>
        <v>0</v>
      </c>
      <c r="B433" s="64"/>
      <c r="C433" s="75"/>
      <c r="D433" s="75"/>
      <c r="E433" s="75"/>
      <c r="F433" s="344" t="str">
        <f>IFERROR(IF(VLOOKUP(B433,A_Stammdaten!$I$6:$K$105,3,FALSE)="ja","übernommen","neu"),"")</f>
        <v/>
      </c>
      <c r="G433" s="351"/>
      <c r="H433" s="351"/>
      <c r="I433" s="351"/>
      <c r="J433" s="247">
        <f>IF(OR(C433&gt;A_Stammdaten!$B$13,K433=0,NOT(ISNUMBER(C433))),0,SUM(G433:$H433)-$I433)</f>
        <v>0</v>
      </c>
      <c r="K433" s="353"/>
      <c r="L433" s="247">
        <f t="shared" si="38"/>
        <v>0</v>
      </c>
      <c r="M433" s="247">
        <f t="shared" si="39"/>
        <v>0</v>
      </c>
      <c r="N433" s="352"/>
      <c r="O433" s="352"/>
      <c r="P433" s="352"/>
      <c r="Q433" s="355"/>
      <c r="R433" s="247">
        <f>IF(OR(NOT(ISNUMBER(C433)),AND(C433&lt;A_Stammdaten!$B$12,O433&lt;=0)),0,IF(C433=A_Stammdaten!$B$12,P433,(M433+N433)/O433*(O433-1)+P433))</f>
        <v>0</v>
      </c>
      <c r="S433" s="247">
        <f t="shared" si="35"/>
        <v>0</v>
      </c>
      <c r="T433" s="354">
        <f t="shared" si="36"/>
        <v>0</v>
      </c>
    </row>
    <row r="434" spans="1:20" x14ac:dyDescent="0.25">
      <c r="A434" s="215" t="b">
        <f t="shared" si="37"/>
        <v>0</v>
      </c>
      <c r="B434" s="64"/>
      <c r="C434" s="75"/>
      <c r="D434" s="75"/>
      <c r="E434" s="75"/>
      <c r="F434" s="344" t="str">
        <f>IFERROR(IF(VLOOKUP(B434,A_Stammdaten!$I$6:$K$105,3,FALSE)="ja","übernommen","neu"),"")</f>
        <v/>
      </c>
      <c r="G434" s="351"/>
      <c r="H434" s="351"/>
      <c r="I434" s="351"/>
      <c r="J434" s="247">
        <f>IF(OR(C434&gt;A_Stammdaten!$B$13,K434=0,NOT(ISNUMBER(C434))),0,SUM(G434:$H434)-$I434)</f>
        <v>0</v>
      </c>
      <c r="K434" s="353"/>
      <c r="L434" s="247">
        <f t="shared" si="38"/>
        <v>0</v>
      </c>
      <c r="M434" s="247">
        <f t="shared" si="39"/>
        <v>0</v>
      </c>
      <c r="N434" s="352"/>
      <c r="O434" s="352"/>
      <c r="P434" s="352"/>
      <c r="Q434" s="355"/>
      <c r="R434" s="247">
        <f>IF(OR(NOT(ISNUMBER(C434)),AND(C434&lt;A_Stammdaten!$B$12,O434&lt;=0)),0,IF(C434=A_Stammdaten!$B$12,P434,(M434+N434)/O434*(O434-1)+P434))</f>
        <v>0</v>
      </c>
      <c r="S434" s="247">
        <f t="shared" si="35"/>
        <v>0</v>
      </c>
      <c r="T434" s="354">
        <f t="shared" si="36"/>
        <v>0</v>
      </c>
    </row>
    <row r="435" spans="1:20" x14ac:dyDescent="0.25">
      <c r="A435" s="215" t="b">
        <f t="shared" si="37"/>
        <v>0</v>
      </c>
      <c r="B435" s="64"/>
      <c r="C435" s="75"/>
      <c r="D435" s="75"/>
      <c r="E435" s="75"/>
      <c r="F435" s="344" t="str">
        <f>IFERROR(IF(VLOOKUP(B435,A_Stammdaten!$I$6:$K$105,3,FALSE)="ja","übernommen","neu"),"")</f>
        <v/>
      </c>
      <c r="G435" s="351"/>
      <c r="H435" s="351"/>
      <c r="I435" s="351"/>
      <c r="J435" s="247">
        <f>IF(OR(C435&gt;A_Stammdaten!$B$13,K435=0,NOT(ISNUMBER(C435))),0,SUM(G435:$H435)-$I435)</f>
        <v>0</v>
      </c>
      <c r="K435" s="353"/>
      <c r="L435" s="247">
        <f t="shared" si="38"/>
        <v>0</v>
      </c>
      <c r="M435" s="247">
        <f t="shared" si="39"/>
        <v>0</v>
      </c>
      <c r="N435" s="352"/>
      <c r="O435" s="352"/>
      <c r="P435" s="352"/>
      <c r="Q435" s="355"/>
      <c r="R435" s="247">
        <f>IF(OR(NOT(ISNUMBER(C435)),AND(C435&lt;A_Stammdaten!$B$12,O435&lt;=0)),0,IF(C435=A_Stammdaten!$B$12,P435,(M435+N435)/O435*(O435-1)+P435))</f>
        <v>0</v>
      </c>
      <c r="S435" s="247">
        <f t="shared" si="35"/>
        <v>0</v>
      </c>
      <c r="T435" s="354">
        <f t="shared" si="36"/>
        <v>0</v>
      </c>
    </row>
    <row r="436" spans="1:20" x14ac:dyDescent="0.25">
      <c r="A436" s="215" t="b">
        <f t="shared" si="37"/>
        <v>0</v>
      </c>
      <c r="B436" s="64"/>
      <c r="C436" s="75"/>
      <c r="D436" s="75"/>
      <c r="E436" s="75"/>
      <c r="F436" s="344" t="str">
        <f>IFERROR(IF(VLOOKUP(B436,A_Stammdaten!$I$6:$K$105,3,FALSE)="ja","übernommen","neu"),"")</f>
        <v/>
      </c>
      <c r="G436" s="351"/>
      <c r="H436" s="351"/>
      <c r="I436" s="351"/>
      <c r="J436" s="247">
        <f>IF(OR(C436&gt;A_Stammdaten!$B$13,K436=0,NOT(ISNUMBER(C436))),0,SUM(G436:$H436)-$I436)</f>
        <v>0</v>
      </c>
      <c r="K436" s="353"/>
      <c r="L436" s="247">
        <f t="shared" si="38"/>
        <v>0</v>
      </c>
      <c r="M436" s="247">
        <f t="shared" si="39"/>
        <v>0</v>
      </c>
      <c r="N436" s="352"/>
      <c r="O436" s="352"/>
      <c r="P436" s="352"/>
      <c r="Q436" s="355"/>
      <c r="R436" s="247">
        <f>IF(OR(NOT(ISNUMBER(C436)),AND(C436&lt;A_Stammdaten!$B$12,O436&lt;=0)),0,IF(C436=A_Stammdaten!$B$12,P436,(M436+N436)/O436*(O436-1)+P436))</f>
        <v>0</v>
      </c>
      <c r="S436" s="247">
        <f t="shared" si="35"/>
        <v>0</v>
      </c>
      <c r="T436" s="354">
        <f t="shared" si="36"/>
        <v>0</v>
      </c>
    </row>
    <row r="437" spans="1:20" x14ac:dyDescent="0.25">
      <c r="A437" s="215" t="b">
        <f t="shared" si="37"/>
        <v>0</v>
      </c>
      <c r="B437" s="64"/>
      <c r="C437" s="75"/>
      <c r="D437" s="75"/>
      <c r="E437" s="75"/>
      <c r="F437" s="344" t="str">
        <f>IFERROR(IF(VLOOKUP(B437,A_Stammdaten!$I$6:$K$105,3,FALSE)="ja","übernommen","neu"),"")</f>
        <v/>
      </c>
      <c r="G437" s="351"/>
      <c r="H437" s="351"/>
      <c r="I437" s="351"/>
      <c r="J437" s="247">
        <f>IF(OR(C437&gt;A_Stammdaten!$B$13,K437=0,NOT(ISNUMBER(C437))),0,SUM(G437:$H437)-$I437)</f>
        <v>0</v>
      </c>
      <c r="K437" s="353"/>
      <c r="L437" s="247">
        <f t="shared" si="38"/>
        <v>0</v>
      </c>
      <c r="M437" s="247">
        <f t="shared" si="39"/>
        <v>0</v>
      </c>
      <c r="N437" s="352"/>
      <c r="O437" s="352"/>
      <c r="P437" s="352"/>
      <c r="Q437" s="355"/>
      <c r="R437" s="247">
        <f>IF(OR(NOT(ISNUMBER(C437)),AND(C437&lt;A_Stammdaten!$B$12,O437&lt;=0)),0,IF(C437=A_Stammdaten!$B$12,P437,(M437+N437)/O437*(O437-1)+P437))</f>
        <v>0</v>
      </c>
      <c r="S437" s="247">
        <f t="shared" si="35"/>
        <v>0</v>
      </c>
      <c r="T437" s="354">
        <f t="shared" si="36"/>
        <v>0</v>
      </c>
    </row>
    <row r="438" spans="1:20" x14ac:dyDescent="0.25">
      <c r="A438" s="215" t="b">
        <f t="shared" si="37"/>
        <v>0</v>
      </c>
      <c r="B438" s="64"/>
      <c r="C438" s="75"/>
      <c r="D438" s="75"/>
      <c r="E438" s="75"/>
      <c r="F438" s="344" t="str">
        <f>IFERROR(IF(VLOOKUP(B438,A_Stammdaten!$I$6:$K$105,3,FALSE)="ja","übernommen","neu"),"")</f>
        <v/>
      </c>
      <c r="G438" s="351"/>
      <c r="H438" s="351"/>
      <c r="I438" s="351"/>
      <c r="J438" s="247">
        <f>IF(OR(C438&gt;A_Stammdaten!$B$13,K438=0,NOT(ISNUMBER(C438))),0,SUM(G438:$H438)-$I438)</f>
        <v>0</v>
      </c>
      <c r="K438" s="353"/>
      <c r="L438" s="247">
        <f t="shared" si="38"/>
        <v>0</v>
      </c>
      <c r="M438" s="247">
        <f t="shared" si="39"/>
        <v>0</v>
      </c>
      <c r="N438" s="352"/>
      <c r="O438" s="352"/>
      <c r="P438" s="352"/>
      <c r="Q438" s="355"/>
      <c r="R438" s="247">
        <f>IF(OR(NOT(ISNUMBER(C438)),AND(C438&lt;A_Stammdaten!$B$12,O438&lt;=0)),0,IF(C438=A_Stammdaten!$B$12,P438,(M438+N438)/O438*(O438-1)+P438))</f>
        <v>0</v>
      </c>
      <c r="S438" s="247">
        <f t="shared" si="35"/>
        <v>0</v>
      </c>
      <c r="T438" s="354">
        <f t="shared" si="36"/>
        <v>0</v>
      </c>
    </row>
    <row r="439" spans="1:20" x14ac:dyDescent="0.25">
      <c r="A439" s="215" t="b">
        <f t="shared" si="37"/>
        <v>0</v>
      </c>
      <c r="B439" s="64"/>
      <c r="C439" s="75"/>
      <c r="D439" s="75"/>
      <c r="E439" s="75"/>
      <c r="F439" s="344" t="str">
        <f>IFERROR(IF(VLOOKUP(B439,A_Stammdaten!$I$6:$K$105,3,FALSE)="ja","übernommen","neu"),"")</f>
        <v/>
      </c>
      <c r="G439" s="351"/>
      <c r="H439" s="351"/>
      <c r="I439" s="351"/>
      <c r="J439" s="247">
        <f>IF(OR(C439&gt;A_Stammdaten!$B$13,K439=0,NOT(ISNUMBER(C439))),0,SUM(G439:$H439)-$I439)</f>
        <v>0</v>
      </c>
      <c r="K439" s="353"/>
      <c r="L439" s="247">
        <f t="shared" si="38"/>
        <v>0</v>
      </c>
      <c r="M439" s="247">
        <f t="shared" si="39"/>
        <v>0</v>
      </c>
      <c r="N439" s="352"/>
      <c r="O439" s="352"/>
      <c r="P439" s="352"/>
      <c r="Q439" s="355"/>
      <c r="R439" s="247">
        <f>IF(OR(NOT(ISNUMBER(C439)),AND(C439&lt;A_Stammdaten!$B$12,O439&lt;=0)),0,IF(C439=A_Stammdaten!$B$12,P439,(M439+N439)/O439*(O439-1)+P439))</f>
        <v>0</v>
      </c>
      <c r="S439" s="247">
        <f t="shared" si="35"/>
        <v>0</v>
      </c>
      <c r="T439" s="354">
        <f t="shared" si="36"/>
        <v>0</v>
      </c>
    </row>
    <row r="440" spans="1:20" x14ac:dyDescent="0.25">
      <c r="A440" s="215" t="b">
        <f t="shared" si="37"/>
        <v>0</v>
      </c>
      <c r="B440" s="64"/>
      <c r="C440" s="75"/>
      <c r="D440" s="75"/>
      <c r="E440" s="75"/>
      <c r="F440" s="344" t="str">
        <f>IFERROR(IF(VLOOKUP(B440,A_Stammdaten!$I$6:$K$105,3,FALSE)="ja","übernommen","neu"),"")</f>
        <v/>
      </c>
      <c r="G440" s="351"/>
      <c r="H440" s="351"/>
      <c r="I440" s="351"/>
      <c r="J440" s="247">
        <f>IF(OR(C440&gt;A_Stammdaten!$B$13,K440=0,NOT(ISNUMBER(C440))),0,SUM(G440:$H440)-$I440)</f>
        <v>0</v>
      </c>
      <c r="K440" s="353"/>
      <c r="L440" s="247">
        <f t="shared" si="38"/>
        <v>0</v>
      </c>
      <c r="M440" s="247">
        <f t="shared" si="39"/>
        <v>0</v>
      </c>
      <c r="N440" s="352"/>
      <c r="O440" s="352"/>
      <c r="P440" s="352"/>
      <c r="Q440" s="355"/>
      <c r="R440" s="247">
        <f>IF(OR(NOT(ISNUMBER(C440)),AND(C440&lt;A_Stammdaten!$B$12,O440&lt;=0)),0,IF(C440=A_Stammdaten!$B$12,P440,(M440+N440)/O440*(O440-1)+P440))</f>
        <v>0</v>
      </c>
      <c r="S440" s="247">
        <f t="shared" si="35"/>
        <v>0</v>
      </c>
      <c r="T440" s="354">
        <f t="shared" si="36"/>
        <v>0</v>
      </c>
    </row>
    <row r="441" spans="1:20" x14ac:dyDescent="0.25">
      <c r="A441" s="215" t="b">
        <f t="shared" si="37"/>
        <v>0</v>
      </c>
      <c r="B441" s="64"/>
      <c r="C441" s="75"/>
      <c r="D441" s="75"/>
      <c r="E441" s="75"/>
      <c r="F441" s="344" t="str">
        <f>IFERROR(IF(VLOOKUP(B441,A_Stammdaten!$I$6:$K$105,3,FALSE)="ja","übernommen","neu"),"")</f>
        <v/>
      </c>
      <c r="G441" s="351"/>
      <c r="H441" s="351"/>
      <c r="I441" s="351"/>
      <c r="J441" s="247">
        <f>IF(OR(C441&gt;A_Stammdaten!$B$13,K441=0,NOT(ISNUMBER(C441))),0,SUM(G441:$H441)-$I441)</f>
        <v>0</v>
      </c>
      <c r="K441" s="353"/>
      <c r="L441" s="247">
        <f t="shared" si="38"/>
        <v>0</v>
      </c>
      <c r="M441" s="247">
        <f t="shared" si="39"/>
        <v>0</v>
      </c>
      <c r="N441" s="352"/>
      <c r="O441" s="352"/>
      <c r="P441" s="352"/>
      <c r="Q441" s="355"/>
      <c r="R441" s="247">
        <f>IF(OR(NOT(ISNUMBER(C441)),AND(C441&lt;A_Stammdaten!$B$12,O441&lt;=0)),0,IF(C441=A_Stammdaten!$B$12,P441,(M441+N441)/O441*(O441-1)+P441))</f>
        <v>0</v>
      </c>
      <c r="S441" s="247">
        <f t="shared" si="35"/>
        <v>0</v>
      </c>
      <c r="T441" s="354">
        <f t="shared" si="36"/>
        <v>0</v>
      </c>
    </row>
    <row r="442" spans="1:20" x14ac:dyDescent="0.25">
      <c r="A442" s="215" t="b">
        <f t="shared" si="37"/>
        <v>0</v>
      </c>
      <c r="B442" s="64"/>
      <c r="C442" s="75"/>
      <c r="D442" s="75"/>
      <c r="E442" s="75"/>
      <c r="F442" s="344" t="str">
        <f>IFERROR(IF(VLOOKUP(B442,A_Stammdaten!$I$6:$K$105,3,FALSE)="ja","übernommen","neu"),"")</f>
        <v/>
      </c>
      <c r="G442" s="351"/>
      <c r="H442" s="351"/>
      <c r="I442" s="351"/>
      <c r="J442" s="247">
        <f>IF(OR(C442&gt;A_Stammdaten!$B$13,K442=0,NOT(ISNUMBER(C442))),0,SUM(G442:$H442)-$I442)</f>
        <v>0</v>
      </c>
      <c r="K442" s="353"/>
      <c r="L442" s="247">
        <f t="shared" si="38"/>
        <v>0</v>
      </c>
      <c r="M442" s="247">
        <f t="shared" si="39"/>
        <v>0</v>
      </c>
      <c r="N442" s="352"/>
      <c r="O442" s="352"/>
      <c r="P442" s="352"/>
      <c r="Q442" s="355"/>
      <c r="R442" s="247">
        <f>IF(OR(NOT(ISNUMBER(C442)),AND(C442&lt;A_Stammdaten!$B$12,O442&lt;=0)),0,IF(C442=A_Stammdaten!$B$12,P442,(M442+N442)/O442*(O442-1)+P442))</f>
        <v>0</v>
      </c>
      <c r="S442" s="247">
        <f t="shared" si="35"/>
        <v>0</v>
      </c>
      <c r="T442" s="354">
        <f t="shared" si="36"/>
        <v>0</v>
      </c>
    </row>
    <row r="443" spans="1:20" x14ac:dyDescent="0.25">
      <c r="A443" s="215" t="b">
        <f t="shared" si="37"/>
        <v>0</v>
      </c>
      <c r="B443" s="64"/>
      <c r="C443" s="75"/>
      <c r="D443" s="75"/>
      <c r="E443" s="75"/>
      <c r="F443" s="344" t="str">
        <f>IFERROR(IF(VLOOKUP(B443,A_Stammdaten!$I$6:$K$105,3,FALSE)="ja","übernommen","neu"),"")</f>
        <v/>
      </c>
      <c r="G443" s="351"/>
      <c r="H443" s="351"/>
      <c r="I443" s="351"/>
      <c r="J443" s="247">
        <f>IF(OR(C443&gt;A_Stammdaten!$B$13,K443=0,NOT(ISNUMBER(C443))),0,SUM(G443:$H443)-$I443)</f>
        <v>0</v>
      </c>
      <c r="K443" s="353"/>
      <c r="L443" s="247">
        <f t="shared" si="38"/>
        <v>0</v>
      </c>
      <c r="M443" s="247">
        <f t="shared" si="39"/>
        <v>0</v>
      </c>
      <c r="N443" s="352"/>
      <c r="O443" s="352"/>
      <c r="P443" s="352"/>
      <c r="Q443" s="355"/>
      <c r="R443" s="247">
        <f>IF(OR(NOT(ISNUMBER(C443)),AND(C443&lt;A_Stammdaten!$B$12,O443&lt;=0)),0,IF(C443=A_Stammdaten!$B$12,P443,(M443+N443)/O443*(O443-1)+P443))</f>
        <v>0</v>
      </c>
      <c r="S443" s="247">
        <f t="shared" si="35"/>
        <v>0</v>
      </c>
      <c r="T443" s="354">
        <f t="shared" si="36"/>
        <v>0</v>
      </c>
    </row>
    <row r="444" spans="1:20" x14ac:dyDescent="0.25">
      <c r="A444" s="215" t="b">
        <f t="shared" si="37"/>
        <v>0</v>
      </c>
      <c r="B444" s="64"/>
      <c r="C444" s="75"/>
      <c r="D444" s="75"/>
      <c r="E444" s="75"/>
      <c r="F444" s="344" t="str">
        <f>IFERROR(IF(VLOOKUP(B444,A_Stammdaten!$I$6:$K$105,3,FALSE)="ja","übernommen","neu"),"")</f>
        <v/>
      </c>
      <c r="G444" s="351"/>
      <c r="H444" s="351"/>
      <c r="I444" s="351"/>
      <c r="J444" s="247">
        <f>IF(OR(C444&gt;A_Stammdaten!$B$13,K444=0,NOT(ISNUMBER(C444))),0,SUM(G444:$H444)-$I444)</f>
        <v>0</v>
      </c>
      <c r="K444" s="353"/>
      <c r="L444" s="247">
        <f t="shared" si="38"/>
        <v>0</v>
      </c>
      <c r="M444" s="247">
        <f t="shared" si="39"/>
        <v>0</v>
      </c>
      <c r="N444" s="352"/>
      <c r="O444" s="352"/>
      <c r="P444" s="352"/>
      <c r="Q444" s="355"/>
      <c r="R444" s="247">
        <f>IF(OR(NOT(ISNUMBER(C444)),AND(C444&lt;A_Stammdaten!$B$12,O444&lt;=0)),0,IF(C444=A_Stammdaten!$B$12,P444,(M444+N444)/O444*(O444-1)+P444))</f>
        <v>0</v>
      </c>
      <c r="S444" s="247">
        <f t="shared" si="35"/>
        <v>0</v>
      </c>
      <c r="T444" s="354">
        <f t="shared" si="36"/>
        <v>0</v>
      </c>
    </row>
    <row r="445" spans="1:20" x14ac:dyDescent="0.25">
      <c r="A445" s="215" t="b">
        <f t="shared" si="37"/>
        <v>0</v>
      </c>
      <c r="B445" s="64"/>
      <c r="C445" s="75"/>
      <c r="D445" s="75"/>
      <c r="E445" s="75"/>
      <c r="F445" s="344" t="str">
        <f>IFERROR(IF(VLOOKUP(B445,A_Stammdaten!$I$6:$K$105,3,FALSE)="ja","übernommen","neu"),"")</f>
        <v/>
      </c>
      <c r="G445" s="351"/>
      <c r="H445" s="351"/>
      <c r="I445" s="351"/>
      <c r="J445" s="247">
        <f>IF(OR(C445&gt;A_Stammdaten!$B$13,K445=0,NOT(ISNUMBER(C445))),0,SUM(G445:$H445)-$I445)</f>
        <v>0</v>
      </c>
      <c r="K445" s="353"/>
      <c r="L445" s="247">
        <f t="shared" si="38"/>
        <v>0</v>
      </c>
      <c r="M445" s="247">
        <f t="shared" si="39"/>
        <v>0</v>
      </c>
      <c r="N445" s="352"/>
      <c r="O445" s="352"/>
      <c r="P445" s="352"/>
      <c r="Q445" s="355"/>
      <c r="R445" s="247">
        <f>IF(OR(NOT(ISNUMBER(C445)),AND(C445&lt;A_Stammdaten!$B$12,O445&lt;=0)),0,IF(C445=A_Stammdaten!$B$12,P445,(M445+N445)/O445*(O445-1)+P445))</f>
        <v>0</v>
      </c>
      <c r="S445" s="247">
        <f t="shared" si="35"/>
        <v>0</v>
      </c>
      <c r="T445" s="354">
        <f t="shared" si="36"/>
        <v>0</v>
      </c>
    </row>
    <row r="446" spans="1:20" x14ac:dyDescent="0.25">
      <c r="A446" s="215" t="b">
        <f t="shared" si="37"/>
        <v>0</v>
      </c>
      <c r="B446" s="64"/>
      <c r="C446" s="75"/>
      <c r="D446" s="75"/>
      <c r="E446" s="75"/>
      <c r="F446" s="344" t="str">
        <f>IFERROR(IF(VLOOKUP(B446,A_Stammdaten!$I$6:$K$105,3,FALSE)="ja","übernommen","neu"),"")</f>
        <v/>
      </c>
      <c r="G446" s="351"/>
      <c r="H446" s="351"/>
      <c r="I446" s="351"/>
      <c r="J446" s="247">
        <f>IF(OR(C446&gt;A_Stammdaten!$B$13,K446=0,NOT(ISNUMBER(C446))),0,SUM(G446:$H446)-$I446)</f>
        <v>0</v>
      </c>
      <c r="K446" s="353"/>
      <c r="L446" s="247">
        <f t="shared" si="38"/>
        <v>0</v>
      </c>
      <c r="M446" s="247">
        <f t="shared" si="39"/>
        <v>0</v>
      </c>
      <c r="N446" s="352"/>
      <c r="O446" s="352"/>
      <c r="P446" s="352"/>
      <c r="Q446" s="355"/>
      <c r="R446" s="247">
        <f>IF(OR(NOT(ISNUMBER(C446)),AND(C446&lt;A_Stammdaten!$B$12,O446&lt;=0)),0,IF(C446=A_Stammdaten!$B$12,P446,(M446+N446)/O446*(O446-1)+P446))</f>
        <v>0</v>
      </c>
      <c r="S446" s="247">
        <f t="shared" si="35"/>
        <v>0</v>
      </c>
      <c r="T446" s="354">
        <f t="shared" si="36"/>
        <v>0</v>
      </c>
    </row>
    <row r="447" spans="1:20" x14ac:dyDescent="0.25">
      <c r="A447" s="215" t="b">
        <f t="shared" si="37"/>
        <v>0</v>
      </c>
      <c r="B447" s="64"/>
      <c r="C447" s="75"/>
      <c r="D447" s="75"/>
      <c r="E447" s="75"/>
      <c r="F447" s="344" t="str">
        <f>IFERROR(IF(VLOOKUP(B447,A_Stammdaten!$I$6:$K$105,3,FALSE)="ja","übernommen","neu"),"")</f>
        <v/>
      </c>
      <c r="G447" s="351"/>
      <c r="H447" s="351"/>
      <c r="I447" s="351"/>
      <c r="J447" s="247">
        <f>IF(OR(C447&gt;A_Stammdaten!$B$13,K447=0,NOT(ISNUMBER(C447))),0,SUM(G447:$H447)-$I447)</f>
        <v>0</v>
      </c>
      <c r="K447" s="353"/>
      <c r="L447" s="247">
        <f t="shared" si="38"/>
        <v>0</v>
      </c>
      <c r="M447" s="247">
        <f t="shared" si="39"/>
        <v>0</v>
      </c>
      <c r="N447" s="352"/>
      <c r="O447" s="352"/>
      <c r="P447" s="352"/>
      <c r="Q447" s="355"/>
      <c r="R447" s="247">
        <f>IF(OR(NOT(ISNUMBER(C447)),AND(C447&lt;A_Stammdaten!$B$12,O447&lt;=0)),0,IF(C447=A_Stammdaten!$B$12,P447,(M447+N447)/O447*(O447-1)+P447))</f>
        <v>0</v>
      </c>
      <c r="S447" s="247">
        <f t="shared" si="35"/>
        <v>0</v>
      </c>
      <c r="T447" s="354">
        <f t="shared" si="36"/>
        <v>0</v>
      </c>
    </row>
    <row r="448" spans="1:20" x14ac:dyDescent="0.25">
      <c r="A448" s="215" t="b">
        <f t="shared" si="37"/>
        <v>0</v>
      </c>
      <c r="B448" s="64"/>
      <c r="C448" s="75"/>
      <c r="D448" s="75"/>
      <c r="E448" s="75"/>
      <c r="F448" s="344" t="str">
        <f>IFERROR(IF(VLOOKUP(B448,A_Stammdaten!$I$6:$K$105,3,FALSE)="ja","übernommen","neu"),"")</f>
        <v/>
      </c>
      <c r="G448" s="351"/>
      <c r="H448" s="351"/>
      <c r="I448" s="351"/>
      <c r="J448" s="247">
        <f>IF(OR(C448&gt;A_Stammdaten!$B$13,K448=0,NOT(ISNUMBER(C448))),0,SUM(G448:$H448)-$I448)</f>
        <v>0</v>
      </c>
      <c r="K448" s="353"/>
      <c r="L448" s="247">
        <f t="shared" si="38"/>
        <v>0</v>
      </c>
      <c r="M448" s="247">
        <f t="shared" si="39"/>
        <v>0</v>
      </c>
      <c r="N448" s="352"/>
      <c r="O448" s="352"/>
      <c r="P448" s="352"/>
      <c r="Q448" s="355"/>
      <c r="R448" s="247">
        <f>IF(OR(NOT(ISNUMBER(C448)),AND(C448&lt;A_Stammdaten!$B$12,O448&lt;=0)),0,IF(C448=A_Stammdaten!$B$12,P448,(M448+N448)/O448*(O448-1)+P448))</f>
        <v>0</v>
      </c>
      <c r="S448" s="247">
        <f t="shared" si="35"/>
        <v>0</v>
      </c>
      <c r="T448" s="354">
        <f t="shared" si="36"/>
        <v>0</v>
      </c>
    </row>
    <row r="449" spans="1:20" x14ac:dyDescent="0.25">
      <c r="A449" s="215" t="b">
        <f t="shared" si="37"/>
        <v>0</v>
      </c>
      <c r="B449" s="64"/>
      <c r="C449" s="75"/>
      <c r="D449" s="75"/>
      <c r="E449" s="75"/>
      <c r="F449" s="344" t="str">
        <f>IFERROR(IF(VLOOKUP(B449,A_Stammdaten!$I$6:$K$105,3,FALSE)="ja","übernommen","neu"),"")</f>
        <v/>
      </c>
      <c r="G449" s="351"/>
      <c r="H449" s="351"/>
      <c r="I449" s="351"/>
      <c r="J449" s="247">
        <f>IF(OR(C449&gt;A_Stammdaten!$B$13,K449=0,NOT(ISNUMBER(C449))),0,SUM(G449:$H449)-$I449)</f>
        <v>0</v>
      </c>
      <c r="K449" s="353"/>
      <c r="L449" s="247">
        <f t="shared" si="38"/>
        <v>0</v>
      </c>
      <c r="M449" s="247">
        <f t="shared" si="39"/>
        <v>0</v>
      </c>
      <c r="N449" s="352"/>
      <c r="O449" s="352"/>
      <c r="P449" s="352"/>
      <c r="Q449" s="355"/>
      <c r="R449" s="247">
        <f>IF(OR(NOT(ISNUMBER(C449)),AND(C449&lt;A_Stammdaten!$B$12,O449&lt;=0)),0,IF(C449=A_Stammdaten!$B$12,P449,(M449+N449)/O449*(O449-1)+P449))</f>
        <v>0</v>
      </c>
      <c r="S449" s="247">
        <f t="shared" si="35"/>
        <v>0</v>
      </c>
      <c r="T449" s="354">
        <f t="shared" si="36"/>
        <v>0</v>
      </c>
    </row>
    <row r="450" spans="1:20" x14ac:dyDescent="0.25">
      <c r="A450" s="215" t="b">
        <f t="shared" si="37"/>
        <v>0</v>
      </c>
      <c r="B450" s="64"/>
      <c r="C450" s="75"/>
      <c r="D450" s="75"/>
      <c r="E450" s="75"/>
      <c r="F450" s="344" t="str">
        <f>IFERROR(IF(VLOOKUP(B450,A_Stammdaten!$I$6:$K$105,3,FALSE)="ja","übernommen","neu"),"")</f>
        <v/>
      </c>
      <c r="G450" s="351"/>
      <c r="H450" s="351"/>
      <c r="I450" s="351"/>
      <c r="J450" s="247">
        <f>IF(OR(C450&gt;A_Stammdaten!$B$13,K450=0,NOT(ISNUMBER(C450))),0,SUM(G450:$H450)-$I450)</f>
        <v>0</v>
      </c>
      <c r="K450" s="353"/>
      <c r="L450" s="247">
        <f t="shared" si="38"/>
        <v>0</v>
      </c>
      <c r="M450" s="247">
        <f t="shared" si="39"/>
        <v>0</v>
      </c>
      <c r="N450" s="352"/>
      <c r="O450" s="352"/>
      <c r="P450" s="352"/>
      <c r="Q450" s="355"/>
      <c r="R450" s="247">
        <f>IF(OR(NOT(ISNUMBER(C450)),AND(C450&lt;A_Stammdaten!$B$12,O450&lt;=0)),0,IF(C450=A_Stammdaten!$B$12,P450,(M450+N450)/O450*(O450-1)+P450))</f>
        <v>0</v>
      </c>
      <c r="S450" s="247">
        <f t="shared" si="35"/>
        <v>0</v>
      </c>
      <c r="T450" s="354">
        <f t="shared" si="36"/>
        <v>0</v>
      </c>
    </row>
    <row r="451" spans="1:20" x14ac:dyDescent="0.25">
      <c r="A451" s="215" t="b">
        <f t="shared" si="37"/>
        <v>0</v>
      </c>
      <c r="B451" s="64"/>
      <c r="C451" s="75"/>
      <c r="D451" s="75"/>
      <c r="E451" s="75"/>
      <c r="F451" s="344" t="str">
        <f>IFERROR(IF(VLOOKUP(B451,A_Stammdaten!$I$6:$K$105,3,FALSE)="ja","übernommen","neu"),"")</f>
        <v/>
      </c>
      <c r="G451" s="351"/>
      <c r="H451" s="351"/>
      <c r="I451" s="351"/>
      <c r="J451" s="247">
        <f>IF(OR(C451&gt;A_Stammdaten!$B$13,K451=0,NOT(ISNUMBER(C451))),0,SUM(G451:$H451)-$I451)</f>
        <v>0</v>
      </c>
      <c r="K451" s="353"/>
      <c r="L451" s="247">
        <f t="shared" si="38"/>
        <v>0</v>
      </c>
      <c r="M451" s="247">
        <f t="shared" si="39"/>
        <v>0</v>
      </c>
      <c r="N451" s="352"/>
      <c r="O451" s="352"/>
      <c r="P451" s="352"/>
      <c r="Q451" s="355"/>
      <c r="R451" s="247">
        <f>IF(OR(NOT(ISNUMBER(C451)),AND(C451&lt;A_Stammdaten!$B$12,O451&lt;=0)),0,IF(C451=A_Stammdaten!$B$12,P451,(M451+N451)/O451*(O451-1)+P451))</f>
        <v>0</v>
      </c>
      <c r="S451" s="247">
        <f t="shared" si="35"/>
        <v>0</v>
      </c>
      <c r="T451" s="354">
        <f t="shared" si="36"/>
        <v>0</v>
      </c>
    </row>
    <row r="452" spans="1:20" x14ac:dyDescent="0.25">
      <c r="A452" s="215" t="b">
        <f t="shared" si="37"/>
        <v>0</v>
      </c>
      <c r="B452" s="64"/>
      <c r="C452" s="75"/>
      <c r="D452" s="75"/>
      <c r="E452" s="75"/>
      <c r="F452" s="344" t="str">
        <f>IFERROR(IF(VLOOKUP(B452,A_Stammdaten!$I$6:$K$105,3,FALSE)="ja","übernommen","neu"),"")</f>
        <v/>
      </c>
      <c r="G452" s="351"/>
      <c r="H452" s="351"/>
      <c r="I452" s="351"/>
      <c r="J452" s="247">
        <f>IF(OR(C452&gt;A_Stammdaten!$B$13,K452=0,NOT(ISNUMBER(C452))),0,SUM(G452:$H452)-$I452)</f>
        <v>0</v>
      </c>
      <c r="K452" s="353"/>
      <c r="L452" s="247">
        <f t="shared" si="38"/>
        <v>0</v>
      </c>
      <c r="M452" s="247">
        <f t="shared" si="39"/>
        <v>0</v>
      </c>
      <c r="N452" s="352"/>
      <c r="O452" s="352"/>
      <c r="P452" s="352"/>
      <c r="Q452" s="355"/>
      <c r="R452" s="247">
        <f>IF(OR(NOT(ISNUMBER(C452)),AND(C452&lt;A_Stammdaten!$B$12,O452&lt;=0)),0,IF(C452=A_Stammdaten!$B$12,P452,(M452+N452)/O452*(O452-1)+P452))</f>
        <v>0</v>
      </c>
      <c r="S452" s="247">
        <f t="shared" si="35"/>
        <v>0</v>
      </c>
      <c r="T452" s="354">
        <f t="shared" si="36"/>
        <v>0</v>
      </c>
    </row>
    <row r="453" spans="1:20" x14ac:dyDescent="0.25">
      <c r="A453" s="215" t="b">
        <f t="shared" si="37"/>
        <v>0</v>
      </c>
      <c r="B453" s="64"/>
      <c r="C453" s="75"/>
      <c r="D453" s="75"/>
      <c r="E453" s="75"/>
      <c r="F453" s="344" t="str">
        <f>IFERROR(IF(VLOOKUP(B453,A_Stammdaten!$I$6:$K$105,3,FALSE)="ja","übernommen","neu"),"")</f>
        <v/>
      </c>
      <c r="G453" s="351"/>
      <c r="H453" s="351"/>
      <c r="I453" s="351"/>
      <c r="J453" s="247">
        <f>IF(OR(C453&gt;A_Stammdaten!$B$13,K453=0,NOT(ISNUMBER(C453))),0,SUM(G453:$H453)-$I453)</f>
        <v>0</v>
      </c>
      <c r="K453" s="353"/>
      <c r="L453" s="247">
        <f t="shared" si="38"/>
        <v>0</v>
      </c>
      <c r="M453" s="247">
        <f t="shared" si="39"/>
        <v>0</v>
      </c>
      <c r="N453" s="352"/>
      <c r="O453" s="352"/>
      <c r="P453" s="352"/>
      <c r="Q453" s="355"/>
      <c r="R453" s="247">
        <f>IF(OR(NOT(ISNUMBER(C453)),AND(C453&lt;A_Stammdaten!$B$12,O453&lt;=0)),0,IF(C453=A_Stammdaten!$B$12,P453,(M453+N453)/O453*(O453-1)+P453))</f>
        <v>0</v>
      </c>
      <c r="S453" s="247">
        <f t="shared" si="35"/>
        <v>0</v>
      </c>
      <c r="T453" s="354">
        <f t="shared" si="36"/>
        <v>0</v>
      </c>
    </row>
    <row r="454" spans="1:20" x14ac:dyDescent="0.25">
      <c r="A454" s="215" t="b">
        <f t="shared" si="37"/>
        <v>0</v>
      </c>
      <c r="B454" s="64"/>
      <c r="C454" s="75"/>
      <c r="D454" s="75"/>
      <c r="E454" s="75"/>
      <c r="F454" s="344" t="str">
        <f>IFERROR(IF(VLOOKUP(B454,A_Stammdaten!$I$6:$K$105,3,FALSE)="ja","übernommen","neu"),"")</f>
        <v/>
      </c>
      <c r="G454" s="351"/>
      <c r="H454" s="351"/>
      <c r="I454" s="351"/>
      <c r="J454" s="247">
        <f>IF(OR(C454&gt;A_Stammdaten!$B$13,K454=0,NOT(ISNUMBER(C454))),0,SUM(G454:$H454)-$I454)</f>
        <v>0</v>
      </c>
      <c r="K454" s="353"/>
      <c r="L454" s="247">
        <f t="shared" si="38"/>
        <v>0</v>
      </c>
      <c r="M454" s="247">
        <f t="shared" si="39"/>
        <v>0</v>
      </c>
      <c r="N454" s="352"/>
      <c r="O454" s="352"/>
      <c r="P454" s="352"/>
      <c r="Q454" s="355"/>
      <c r="R454" s="247">
        <f>IF(OR(NOT(ISNUMBER(C454)),AND(C454&lt;A_Stammdaten!$B$12,O454&lt;=0)),0,IF(C454=A_Stammdaten!$B$12,P454,(M454+N454)/O454*(O454-1)+P454))</f>
        <v>0</v>
      </c>
      <c r="S454" s="247">
        <f t="shared" ref="S454:S504" si="40">R454-T454</f>
        <v>0</v>
      </c>
      <c r="T454" s="354">
        <f t="shared" ref="T454:T504" si="41">IF(Q454=0,0,IF(Q454="keine",R454,R454/Q454*(Q454-1)))</f>
        <v>0</v>
      </c>
    </row>
    <row r="455" spans="1:20" x14ac:dyDescent="0.25">
      <c r="A455" s="215" t="b">
        <f t="shared" si="37"/>
        <v>0</v>
      </c>
      <c r="B455" s="64"/>
      <c r="C455" s="75"/>
      <c r="D455" s="75"/>
      <c r="E455" s="75"/>
      <c r="F455" s="344" t="str">
        <f>IFERROR(IF(VLOOKUP(B455,A_Stammdaten!$I$6:$K$105,3,FALSE)="ja","übernommen","neu"),"")</f>
        <v/>
      </c>
      <c r="G455" s="351"/>
      <c r="H455" s="351"/>
      <c r="I455" s="351"/>
      <c r="J455" s="247">
        <f>IF(OR(C455&gt;A_Stammdaten!$B$13,K455=0,NOT(ISNUMBER(C455))),0,SUM(G455:$H455)-$I455)</f>
        <v>0</v>
      </c>
      <c r="K455" s="353"/>
      <c r="L455" s="247">
        <f t="shared" si="38"/>
        <v>0</v>
      </c>
      <c r="M455" s="247">
        <f t="shared" si="39"/>
        <v>0</v>
      </c>
      <c r="N455" s="352"/>
      <c r="O455" s="352"/>
      <c r="P455" s="352"/>
      <c r="Q455" s="355"/>
      <c r="R455" s="247">
        <f>IF(OR(NOT(ISNUMBER(C455)),AND(C455&lt;A_Stammdaten!$B$12,O455&lt;=0)),0,IF(C455=A_Stammdaten!$B$12,P455,(M455+N455)/O455*(O455-1)+P455))</f>
        <v>0</v>
      </c>
      <c r="S455" s="247">
        <f t="shared" si="40"/>
        <v>0</v>
      </c>
      <c r="T455" s="354">
        <f t="shared" si="41"/>
        <v>0</v>
      </c>
    </row>
    <row r="456" spans="1:20" x14ac:dyDescent="0.25">
      <c r="A456" s="215" t="b">
        <f t="shared" si="37"/>
        <v>0</v>
      </c>
      <c r="B456" s="64"/>
      <c r="C456" s="75"/>
      <c r="D456" s="75"/>
      <c r="E456" s="75"/>
      <c r="F456" s="344" t="str">
        <f>IFERROR(IF(VLOOKUP(B456,A_Stammdaten!$I$6:$K$105,3,FALSE)="ja","übernommen","neu"),"")</f>
        <v/>
      </c>
      <c r="G456" s="351"/>
      <c r="H456" s="351"/>
      <c r="I456" s="351"/>
      <c r="J456" s="247">
        <f>IF(OR(C456&gt;A_Stammdaten!$B$13,K456=0,NOT(ISNUMBER(C456))),0,SUM(G456:$H456)-$I456)</f>
        <v>0</v>
      </c>
      <c r="K456" s="353"/>
      <c r="L456" s="247">
        <f t="shared" si="38"/>
        <v>0</v>
      </c>
      <c r="M456" s="247">
        <f t="shared" si="39"/>
        <v>0</v>
      </c>
      <c r="N456" s="352"/>
      <c r="O456" s="352"/>
      <c r="P456" s="352"/>
      <c r="Q456" s="355"/>
      <c r="R456" s="247">
        <f>IF(OR(NOT(ISNUMBER(C456)),AND(C456&lt;A_Stammdaten!$B$12,O456&lt;=0)),0,IF(C456=A_Stammdaten!$B$12,P456,(M456+N456)/O456*(O456-1)+P456))</f>
        <v>0</v>
      </c>
      <c r="S456" s="247">
        <f t="shared" si="40"/>
        <v>0</v>
      </c>
      <c r="T456" s="354">
        <f t="shared" si="41"/>
        <v>0</v>
      </c>
    </row>
    <row r="457" spans="1:20" x14ac:dyDescent="0.25">
      <c r="A457" s="215" t="b">
        <f t="shared" si="37"/>
        <v>0</v>
      </c>
      <c r="B457" s="64"/>
      <c r="C457" s="75"/>
      <c r="D457" s="75"/>
      <c r="E457" s="75"/>
      <c r="F457" s="344" t="str">
        <f>IFERROR(IF(VLOOKUP(B457,A_Stammdaten!$I$6:$K$105,3,FALSE)="ja","übernommen","neu"),"")</f>
        <v/>
      </c>
      <c r="G457" s="351"/>
      <c r="H457" s="351"/>
      <c r="I457" s="351"/>
      <c r="J457" s="247">
        <f>IF(OR(C457&gt;A_Stammdaten!$B$13,K457=0,NOT(ISNUMBER(C457))),0,SUM(G457:$H457)-$I457)</f>
        <v>0</v>
      </c>
      <c r="K457" s="353"/>
      <c r="L457" s="247">
        <f t="shared" si="38"/>
        <v>0</v>
      </c>
      <c r="M457" s="247">
        <f t="shared" si="39"/>
        <v>0</v>
      </c>
      <c r="N457" s="352"/>
      <c r="O457" s="352"/>
      <c r="P457" s="352"/>
      <c r="Q457" s="355"/>
      <c r="R457" s="247">
        <f>IF(OR(NOT(ISNUMBER(C457)),AND(C457&lt;A_Stammdaten!$B$12,O457&lt;=0)),0,IF(C457=A_Stammdaten!$B$12,P457,(M457+N457)/O457*(O457-1)+P457))</f>
        <v>0</v>
      </c>
      <c r="S457" s="247">
        <f t="shared" si="40"/>
        <v>0</v>
      </c>
      <c r="T457" s="354">
        <f t="shared" si="41"/>
        <v>0</v>
      </c>
    </row>
    <row r="458" spans="1:20" x14ac:dyDescent="0.25">
      <c r="A458" s="215" t="b">
        <f t="shared" ref="A458:A504" si="42">IF(AND(B458&lt;&gt;0,C458&lt;&gt;0),IF(D458&lt;&gt;0,CONCATENATE(B458,"-",C458,"-",D458),CONCATENATE(B458,"-",C458)))</f>
        <v>0</v>
      </c>
      <c r="B458" s="64"/>
      <c r="C458" s="75"/>
      <c r="D458" s="75"/>
      <c r="E458" s="75"/>
      <c r="F458" s="344" t="str">
        <f>IFERROR(IF(VLOOKUP(B458,A_Stammdaten!$I$6:$K$105,3,FALSE)="ja","übernommen","neu"),"")</f>
        <v/>
      </c>
      <c r="G458" s="351"/>
      <c r="H458" s="351"/>
      <c r="I458" s="351"/>
      <c r="J458" s="247">
        <f>IF(OR(C458&gt;A_Stammdaten!$B$13,K458=0,NOT(ISNUMBER(C458))),0,SUM(G458:$H458)-$I458)</f>
        <v>0</v>
      </c>
      <c r="K458" s="353"/>
      <c r="L458" s="247">
        <f t="shared" ref="L458:L504" si="43">J458-M458</f>
        <v>0</v>
      </c>
      <c r="M458" s="247">
        <f t="shared" ref="M458:M504" si="44">IF(K458=0,0,IF(K458="keine",J458,J458/K458*(K458-1)))</f>
        <v>0</v>
      </c>
      <c r="N458" s="352"/>
      <c r="O458" s="352"/>
      <c r="P458" s="352"/>
      <c r="Q458" s="355"/>
      <c r="R458" s="247">
        <f>IF(OR(NOT(ISNUMBER(C458)),AND(C458&lt;A_Stammdaten!$B$12,O458&lt;=0)),0,IF(C458=A_Stammdaten!$B$12,P458,(M458+N458)/O458*(O458-1)+P458))</f>
        <v>0</v>
      </c>
      <c r="S458" s="247">
        <f t="shared" si="40"/>
        <v>0</v>
      </c>
      <c r="T458" s="354">
        <f t="shared" si="41"/>
        <v>0</v>
      </c>
    </row>
    <row r="459" spans="1:20" x14ac:dyDescent="0.25">
      <c r="A459" s="215" t="b">
        <f t="shared" si="42"/>
        <v>0</v>
      </c>
      <c r="B459" s="64"/>
      <c r="C459" s="75"/>
      <c r="D459" s="75"/>
      <c r="E459" s="75"/>
      <c r="F459" s="344" t="str">
        <f>IFERROR(IF(VLOOKUP(B459,A_Stammdaten!$I$6:$K$105,3,FALSE)="ja","übernommen","neu"),"")</f>
        <v/>
      </c>
      <c r="G459" s="351"/>
      <c r="H459" s="351"/>
      <c r="I459" s="351"/>
      <c r="J459" s="247">
        <f>IF(OR(C459&gt;A_Stammdaten!$B$13,K459=0,NOT(ISNUMBER(C459))),0,SUM(G459:$H459)-$I459)</f>
        <v>0</v>
      </c>
      <c r="K459" s="353"/>
      <c r="L459" s="247">
        <f t="shared" si="43"/>
        <v>0</v>
      </c>
      <c r="M459" s="247">
        <f t="shared" si="44"/>
        <v>0</v>
      </c>
      <c r="N459" s="352"/>
      <c r="O459" s="352"/>
      <c r="P459" s="352"/>
      <c r="Q459" s="355"/>
      <c r="R459" s="247">
        <f>IF(OR(NOT(ISNUMBER(C459)),AND(C459&lt;A_Stammdaten!$B$12,O459&lt;=0)),0,IF(C459=A_Stammdaten!$B$12,P459,(M459+N459)/O459*(O459-1)+P459))</f>
        <v>0</v>
      </c>
      <c r="S459" s="247">
        <f t="shared" si="40"/>
        <v>0</v>
      </c>
      <c r="T459" s="354">
        <f t="shared" si="41"/>
        <v>0</v>
      </c>
    </row>
    <row r="460" spans="1:20" x14ac:dyDescent="0.25">
      <c r="A460" s="215" t="b">
        <f t="shared" si="42"/>
        <v>0</v>
      </c>
      <c r="B460" s="64"/>
      <c r="C460" s="75"/>
      <c r="D460" s="75"/>
      <c r="E460" s="75"/>
      <c r="F460" s="344" t="str">
        <f>IFERROR(IF(VLOOKUP(B460,A_Stammdaten!$I$6:$K$105,3,FALSE)="ja","übernommen","neu"),"")</f>
        <v/>
      </c>
      <c r="G460" s="351"/>
      <c r="H460" s="351"/>
      <c r="I460" s="351"/>
      <c r="J460" s="247">
        <f>IF(OR(C460&gt;A_Stammdaten!$B$13,K460=0,NOT(ISNUMBER(C460))),0,SUM(G460:$H460)-$I460)</f>
        <v>0</v>
      </c>
      <c r="K460" s="353"/>
      <c r="L460" s="247">
        <f t="shared" si="43"/>
        <v>0</v>
      </c>
      <c r="M460" s="247">
        <f t="shared" si="44"/>
        <v>0</v>
      </c>
      <c r="N460" s="352"/>
      <c r="O460" s="352"/>
      <c r="P460" s="352"/>
      <c r="Q460" s="355"/>
      <c r="R460" s="247">
        <f>IF(OR(NOT(ISNUMBER(C460)),AND(C460&lt;A_Stammdaten!$B$12,O460&lt;=0)),0,IF(C460=A_Stammdaten!$B$12,P460,(M460+N460)/O460*(O460-1)+P460))</f>
        <v>0</v>
      </c>
      <c r="S460" s="247">
        <f t="shared" si="40"/>
        <v>0</v>
      </c>
      <c r="T460" s="354">
        <f t="shared" si="41"/>
        <v>0</v>
      </c>
    </row>
    <row r="461" spans="1:20" x14ac:dyDescent="0.25">
      <c r="A461" s="215" t="b">
        <f t="shared" si="42"/>
        <v>0</v>
      </c>
      <c r="B461" s="64"/>
      <c r="C461" s="75"/>
      <c r="D461" s="75"/>
      <c r="E461" s="75"/>
      <c r="F461" s="344" t="str">
        <f>IFERROR(IF(VLOOKUP(B461,A_Stammdaten!$I$6:$K$105,3,FALSE)="ja","übernommen","neu"),"")</f>
        <v/>
      </c>
      <c r="G461" s="351"/>
      <c r="H461" s="351"/>
      <c r="I461" s="351"/>
      <c r="J461" s="247">
        <f>IF(OR(C461&gt;A_Stammdaten!$B$13,K461=0,NOT(ISNUMBER(C461))),0,SUM(G461:$H461)-$I461)</f>
        <v>0</v>
      </c>
      <c r="K461" s="353"/>
      <c r="L461" s="247">
        <f t="shared" si="43"/>
        <v>0</v>
      </c>
      <c r="M461" s="247">
        <f t="shared" si="44"/>
        <v>0</v>
      </c>
      <c r="N461" s="352"/>
      <c r="O461" s="352"/>
      <c r="P461" s="352"/>
      <c r="Q461" s="355"/>
      <c r="R461" s="247">
        <f>IF(OR(NOT(ISNUMBER(C461)),AND(C461&lt;A_Stammdaten!$B$12,O461&lt;=0)),0,IF(C461=A_Stammdaten!$B$12,P461,(M461+N461)/O461*(O461-1)+P461))</f>
        <v>0</v>
      </c>
      <c r="S461" s="247">
        <f t="shared" si="40"/>
        <v>0</v>
      </c>
      <c r="T461" s="354">
        <f t="shared" si="41"/>
        <v>0</v>
      </c>
    </row>
    <row r="462" spans="1:20" x14ac:dyDescent="0.25">
      <c r="A462" s="215" t="b">
        <f t="shared" si="42"/>
        <v>0</v>
      </c>
      <c r="B462" s="64"/>
      <c r="C462" s="75"/>
      <c r="D462" s="75"/>
      <c r="E462" s="75"/>
      <c r="F462" s="344" t="str">
        <f>IFERROR(IF(VLOOKUP(B462,A_Stammdaten!$I$6:$K$105,3,FALSE)="ja","übernommen","neu"),"")</f>
        <v/>
      </c>
      <c r="G462" s="351"/>
      <c r="H462" s="351"/>
      <c r="I462" s="351"/>
      <c r="J462" s="247">
        <f>IF(OR(C462&gt;A_Stammdaten!$B$13,K462=0,NOT(ISNUMBER(C462))),0,SUM(G462:$H462)-$I462)</f>
        <v>0</v>
      </c>
      <c r="K462" s="353"/>
      <c r="L462" s="247">
        <f t="shared" si="43"/>
        <v>0</v>
      </c>
      <c r="M462" s="247">
        <f t="shared" si="44"/>
        <v>0</v>
      </c>
      <c r="N462" s="352"/>
      <c r="O462" s="352"/>
      <c r="P462" s="352"/>
      <c r="Q462" s="355"/>
      <c r="R462" s="247">
        <f>IF(OR(NOT(ISNUMBER(C462)),AND(C462&lt;A_Stammdaten!$B$12,O462&lt;=0)),0,IF(C462=A_Stammdaten!$B$12,P462,(M462+N462)/O462*(O462-1)+P462))</f>
        <v>0</v>
      </c>
      <c r="S462" s="247">
        <f t="shared" si="40"/>
        <v>0</v>
      </c>
      <c r="T462" s="354">
        <f t="shared" si="41"/>
        <v>0</v>
      </c>
    </row>
    <row r="463" spans="1:20" x14ac:dyDescent="0.25">
      <c r="A463" s="215" t="b">
        <f t="shared" si="42"/>
        <v>0</v>
      </c>
      <c r="B463" s="64"/>
      <c r="C463" s="75"/>
      <c r="D463" s="75"/>
      <c r="E463" s="75"/>
      <c r="F463" s="344" t="str">
        <f>IFERROR(IF(VLOOKUP(B463,A_Stammdaten!$I$6:$K$105,3,FALSE)="ja","übernommen","neu"),"")</f>
        <v/>
      </c>
      <c r="G463" s="351"/>
      <c r="H463" s="351"/>
      <c r="I463" s="351"/>
      <c r="J463" s="247">
        <f>IF(OR(C463&gt;A_Stammdaten!$B$13,K463=0,NOT(ISNUMBER(C463))),0,SUM(G463:$H463)-$I463)</f>
        <v>0</v>
      </c>
      <c r="K463" s="353"/>
      <c r="L463" s="247">
        <f t="shared" si="43"/>
        <v>0</v>
      </c>
      <c r="M463" s="247">
        <f t="shared" si="44"/>
        <v>0</v>
      </c>
      <c r="N463" s="352"/>
      <c r="O463" s="352"/>
      <c r="P463" s="352"/>
      <c r="Q463" s="355"/>
      <c r="R463" s="247">
        <f>IF(OR(NOT(ISNUMBER(C463)),AND(C463&lt;A_Stammdaten!$B$12,O463&lt;=0)),0,IF(C463=A_Stammdaten!$B$12,P463,(M463+N463)/O463*(O463-1)+P463))</f>
        <v>0</v>
      </c>
      <c r="S463" s="247">
        <f t="shared" si="40"/>
        <v>0</v>
      </c>
      <c r="T463" s="354">
        <f t="shared" si="41"/>
        <v>0</v>
      </c>
    </row>
    <row r="464" spans="1:20" x14ac:dyDescent="0.25">
      <c r="A464" s="215" t="b">
        <f t="shared" si="42"/>
        <v>0</v>
      </c>
      <c r="B464" s="64"/>
      <c r="C464" s="75"/>
      <c r="D464" s="75"/>
      <c r="E464" s="75"/>
      <c r="F464" s="344" t="str">
        <f>IFERROR(IF(VLOOKUP(B464,A_Stammdaten!$I$6:$K$105,3,FALSE)="ja","übernommen","neu"),"")</f>
        <v/>
      </c>
      <c r="G464" s="351"/>
      <c r="H464" s="351"/>
      <c r="I464" s="351"/>
      <c r="J464" s="247">
        <f>IF(OR(C464&gt;A_Stammdaten!$B$13,K464=0,NOT(ISNUMBER(C464))),0,SUM(G464:$H464)-$I464)</f>
        <v>0</v>
      </c>
      <c r="K464" s="353"/>
      <c r="L464" s="247">
        <f t="shared" si="43"/>
        <v>0</v>
      </c>
      <c r="M464" s="247">
        <f t="shared" si="44"/>
        <v>0</v>
      </c>
      <c r="N464" s="352"/>
      <c r="O464" s="352"/>
      <c r="P464" s="352"/>
      <c r="Q464" s="355"/>
      <c r="R464" s="247">
        <f>IF(OR(NOT(ISNUMBER(C464)),AND(C464&lt;A_Stammdaten!$B$12,O464&lt;=0)),0,IF(C464=A_Stammdaten!$B$12,P464,(M464+N464)/O464*(O464-1)+P464))</f>
        <v>0</v>
      </c>
      <c r="S464" s="247">
        <f t="shared" si="40"/>
        <v>0</v>
      </c>
      <c r="T464" s="354">
        <f t="shared" si="41"/>
        <v>0</v>
      </c>
    </row>
    <row r="465" spans="1:20" x14ac:dyDescent="0.25">
      <c r="A465" s="215" t="b">
        <f t="shared" si="42"/>
        <v>0</v>
      </c>
      <c r="B465" s="64"/>
      <c r="C465" s="75"/>
      <c r="D465" s="75"/>
      <c r="E465" s="75"/>
      <c r="F465" s="344" t="str">
        <f>IFERROR(IF(VLOOKUP(B465,A_Stammdaten!$I$6:$K$105,3,FALSE)="ja","übernommen","neu"),"")</f>
        <v/>
      </c>
      <c r="G465" s="351"/>
      <c r="H465" s="351"/>
      <c r="I465" s="351"/>
      <c r="J465" s="247">
        <f>IF(OR(C465&gt;A_Stammdaten!$B$13,K465=0,NOT(ISNUMBER(C465))),0,SUM(G465:$H465)-$I465)</f>
        <v>0</v>
      </c>
      <c r="K465" s="353"/>
      <c r="L465" s="247">
        <f t="shared" si="43"/>
        <v>0</v>
      </c>
      <c r="M465" s="247">
        <f t="shared" si="44"/>
        <v>0</v>
      </c>
      <c r="N465" s="352"/>
      <c r="O465" s="352"/>
      <c r="P465" s="352"/>
      <c r="Q465" s="355"/>
      <c r="R465" s="247">
        <f>IF(OR(NOT(ISNUMBER(C465)),AND(C465&lt;A_Stammdaten!$B$12,O465&lt;=0)),0,IF(C465=A_Stammdaten!$B$12,P465,(M465+N465)/O465*(O465-1)+P465))</f>
        <v>0</v>
      </c>
      <c r="S465" s="247">
        <f t="shared" si="40"/>
        <v>0</v>
      </c>
      <c r="T465" s="354">
        <f t="shared" si="41"/>
        <v>0</v>
      </c>
    </row>
    <row r="466" spans="1:20" x14ac:dyDescent="0.25">
      <c r="A466" s="215" t="b">
        <f t="shared" si="42"/>
        <v>0</v>
      </c>
      <c r="B466" s="64"/>
      <c r="C466" s="75"/>
      <c r="D466" s="75"/>
      <c r="E466" s="75"/>
      <c r="F466" s="344" t="str">
        <f>IFERROR(IF(VLOOKUP(B466,A_Stammdaten!$I$6:$K$105,3,FALSE)="ja","übernommen","neu"),"")</f>
        <v/>
      </c>
      <c r="G466" s="351"/>
      <c r="H466" s="351"/>
      <c r="I466" s="351"/>
      <c r="J466" s="247">
        <f>IF(OR(C466&gt;A_Stammdaten!$B$13,K466=0,NOT(ISNUMBER(C466))),0,SUM(G466:$H466)-$I466)</f>
        <v>0</v>
      </c>
      <c r="K466" s="353"/>
      <c r="L466" s="247">
        <f t="shared" si="43"/>
        <v>0</v>
      </c>
      <c r="M466" s="247">
        <f t="shared" si="44"/>
        <v>0</v>
      </c>
      <c r="N466" s="352"/>
      <c r="O466" s="352"/>
      <c r="P466" s="352"/>
      <c r="Q466" s="355"/>
      <c r="R466" s="247">
        <f>IF(OR(NOT(ISNUMBER(C466)),AND(C466&lt;A_Stammdaten!$B$12,O466&lt;=0)),0,IF(C466=A_Stammdaten!$B$12,P466,(M466+N466)/O466*(O466-1)+P466))</f>
        <v>0</v>
      </c>
      <c r="S466" s="247">
        <f t="shared" si="40"/>
        <v>0</v>
      </c>
      <c r="T466" s="354">
        <f t="shared" si="41"/>
        <v>0</v>
      </c>
    </row>
    <row r="467" spans="1:20" x14ac:dyDescent="0.25">
      <c r="A467" s="215" t="b">
        <f t="shared" si="42"/>
        <v>0</v>
      </c>
      <c r="B467" s="64"/>
      <c r="C467" s="75"/>
      <c r="D467" s="75"/>
      <c r="E467" s="75"/>
      <c r="F467" s="344" t="str">
        <f>IFERROR(IF(VLOOKUP(B467,A_Stammdaten!$I$6:$K$105,3,FALSE)="ja","übernommen","neu"),"")</f>
        <v/>
      </c>
      <c r="G467" s="351"/>
      <c r="H467" s="351"/>
      <c r="I467" s="351"/>
      <c r="J467" s="247">
        <f>IF(OR(C467&gt;A_Stammdaten!$B$13,K467=0,NOT(ISNUMBER(C467))),0,SUM(G467:$H467)-$I467)</f>
        <v>0</v>
      </c>
      <c r="K467" s="353"/>
      <c r="L467" s="247">
        <f t="shared" si="43"/>
        <v>0</v>
      </c>
      <c r="M467" s="247">
        <f t="shared" si="44"/>
        <v>0</v>
      </c>
      <c r="N467" s="352"/>
      <c r="O467" s="352"/>
      <c r="P467" s="352"/>
      <c r="Q467" s="355"/>
      <c r="R467" s="247">
        <f>IF(OR(NOT(ISNUMBER(C467)),AND(C467&lt;A_Stammdaten!$B$12,O467&lt;=0)),0,IF(C467=A_Stammdaten!$B$12,P467,(M467+N467)/O467*(O467-1)+P467))</f>
        <v>0</v>
      </c>
      <c r="S467" s="247">
        <f t="shared" si="40"/>
        <v>0</v>
      </c>
      <c r="T467" s="354">
        <f t="shared" si="41"/>
        <v>0</v>
      </c>
    </row>
    <row r="468" spans="1:20" x14ac:dyDescent="0.25">
      <c r="A468" s="215" t="b">
        <f t="shared" si="42"/>
        <v>0</v>
      </c>
      <c r="B468" s="64"/>
      <c r="C468" s="75"/>
      <c r="D468" s="75"/>
      <c r="E468" s="75"/>
      <c r="F468" s="344" t="str">
        <f>IFERROR(IF(VLOOKUP(B468,A_Stammdaten!$I$6:$K$105,3,FALSE)="ja","übernommen","neu"),"")</f>
        <v/>
      </c>
      <c r="G468" s="351"/>
      <c r="H468" s="351"/>
      <c r="I468" s="351"/>
      <c r="J468" s="247">
        <f>IF(OR(C468&gt;A_Stammdaten!$B$13,K468=0,NOT(ISNUMBER(C468))),0,SUM(G468:$H468)-$I468)</f>
        <v>0</v>
      </c>
      <c r="K468" s="353"/>
      <c r="L468" s="247">
        <f t="shared" si="43"/>
        <v>0</v>
      </c>
      <c r="M468" s="247">
        <f t="shared" si="44"/>
        <v>0</v>
      </c>
      <c r="N468" s="352"/>
      <c r="O468" s="352"/>
      <c r="P468" s="352"/>
      <c r="Q468" s="355"/>
      <c r="R468" s="247">
        <f>IF(OR(NOT(ISNUMBER(C468)),AND(C468&lt;A_Stammdaten!$B$12,O468&lt;=0)),0,IF(C468=A_Stammdaten!$B$12,P468,(M468+N468)/O468*(O468-1)+P468))</f>
        <v>0</v>
      </c>
      <c r="S468" s="247">
        <f t="shared" si="40"/>
        <v>0</v>
      </c>
      <c r="T468" s="354">
        <f t="shared" si="41"/>
        <v>0</v>
      </c>
    </row>
    <row r="469" spans="1:20" x14ac:dyDescent="0.25">
      <c r="A469" s="215" t="b">
        <f t="shared" si="42"/>
        <v>0</v>
      </c>
      <c r="B469" s="64"/>
      <c r="C469" s="75"/>
      <c r="D469" s="75"/>
      <c r="E469" s="75"/>
      <c r="F469" s="344" t="str">
        <f>IFERROR(IF(VLOOKUP(B469,A_Stammdaten!$I$6:$K$105,3,FALSE)="ja","übernommen","neu"),"")</f>
        <v/>
      </c>
      <c r="G469" s="351"/>
      <c r="H469" s="351"/>
      <c r="I469" s="351"/>
      <c r="J469" s="247">
        <f>IF(OR(C469&gt;A_Stammdaten!$B$13,K469=0,NOT(ISNUMBER(C469))),0,SUM(G469:$H469)-$I469)</f>
        <v>0</v>
      </c>
      <c r="K469" s="353"/>
      <c r="L469" s="247">
        <f t="shared" si="43"/>
        <v>0</v>
      </c>
      <c r="M469" s="247">
        <f t="shared" si="44"/>
        <v>0</v>
      </c>
      <c r="N469" s="352"/>
      <c r="O469" s="352"/>
      <c r="P469" s="352"/>
      <c r="Q469" s="355"/>
      <c r="R469" s="247">
        <f>IF(OR(NOT(ISNUMBER(C469)),AND(C469&lt;A_Stammdaten!$B$12,O469&lt;=0)),0,IF(C469=A_Stammdaten!$B$12,P469,(M469+N469)/O469*(O469-1)+P469))</f>
        <v>0</v>
      </c>
      <c r="S469" s="247">
        <f t="shared" si="40"/>
        <v>0</v>
      </c>
      <c r="T469" s="354">
        <f t="shared" si="41"/>
        <v>0</v>
      </c>
    </row>
    <row r="470" spans="1:20" x14ac:dyDescent="0.25">
      <c r="A470" s="215" t="b">
        <f t="shared" si="42"/>
        <v>0</v>
      </c>
      <c r="B470" s="64"/>
      <c r="C470" s="75"/>
      <c r="D470" s="75"/>
      <c r="E470" s="75"/>
      <c r="F470" s="344" t="str">
        <f>IFERROR(IF(VLOOKUP(B470,A_Stammdaten!$I$6:$K$105,3,FALSE)="ja","übernommen","neu"),"")</f>
        <v/>
      </c>
      <c r="G470" s="351"/>
      <c r="H470" s="351"/>
      <c r="I470" s="351"/>
      <c r="J470" s="247">
        <f>IF(OR(C470&gt;A_Stammdaten!$B$13,K470=0,NOT(ISNUMBER(C470))),0,SUM(G470:$H470)-$I470)</f>
        <v>0</v>
      </c>
      <c r="K470" s="353"/>
      <c r="L470" s="247">
        <f t="shared" si="43"/>
        <v>0</v>
      </c>
      <c r="M470" s="247">
        <f t="shared" si="44"/>
        <v>0</v>
      </c>
      <c r="N470" s="352"/>
      <c r="O470" s="352"/>
      <c r="P470" s="352"/>
      <c r="Q470" s="355"/>
      <c r="R470" s="247">
        <f>IF(OR(NOT(ISNUMBER(C470)),AND(C470&lt;A_Stammdaten!$B$12,O470&lt;=0)),0,IF(C470=A_Stammdaten!$B$12,P470,(M470+N470)/O470*(O470-1)+P470))</f>
        <v>0</v>
      </c>
      <c r="S470" s="247">
        <f t="shared" si="40"/>
        <v>0</v>
      </c>
      <c r="T470" s="354">
        <f t="shared" si="41"/>
        <v>0</v>
      </c>
    </row>
    <row r="471" spans="1:20" x14ac:dyDescent="0.25">
      <c r="A471" s="215" t="b">
        <f t="shared" si="42"/>
        <v>0</v>
      </c>
      <c r="B471" s="64"/>
      <c r="C471" s="75"/>
      <c r="D471" s="75"/>
      <c r="E471" s="75"/>
      <c r="F471" s="344" t="str">
        <f>IFERROR(IF(VLOOKUP(B471,A_Stammdaten!$I$6:$K$105,3,FALSE)="ja","übernommen","neu"),"")</f>
        <v/>
      </c>
      <c r="G471" s="351"/>
      <c r="H471" s="351"/>
      <c r="I471" s="351"/>
      <c r="J471" s="247">
        <f>IF(OR(C471&gt;A_Stammdaten!$B$13,K471=0,NOT(ISNUMBER(C471))),0,SUM(G471:$H471)-$I471)</f>
        <v>0</v>
      </c>
      <c r="K471" s="353"/>
      <c r="L471" s="247">
        <f t="shared" si="43"/>
        <v>0</v>
      </c>
      <c r="M471" s="247">
        <f t="shared" si="44"/>
        <v>0</v>
      </c>
      <c r="N471" s="352"/>
      <c r="O471" s="352"/>
      <c r="P471" s="352"/>
      <c r="Q471" s="355"/>
      <c r="R471" s="247">
        <f>IF(OR(NOT(ISNUMBER(C471)),AND(C471&lt;A_Stammdaten!$B$12,O471&lt;=0)),0,IF(C471=A_Stammdaten!$B$12,P471,(M471+N471)/O471*(O471-1)+P471))</f>
        <v>0</v>
      </c>
      <c r="S471" s="247">
        <f t="shared" si="40"/>
        <v>0</v>
      </c>
      <c r="T471" s="354">
        <f t="shared" si="41"/>
        <v>0</v>
      </c>
    </row>
    <row r="472" spans="1:20" x14ac:dyDescent="0.25">
      <c r="A472" s="215" t="b">
        <f t="shared" si="42"/>
        <v>0</v>
      </c>
      <c r="B472" s="64"/>
      <c r="C472" s="75"/>
      <c r="D472" s="75"/>
      <c r="E472" s="75"/>
      <c r="F472" s="344" t="str">
        <f>IFERROR(IF(VLOOKUP(B472,A_Stammdaten!$I$6:$K$105,3,FALSE)="ja","übernommen","neu"),"")</f>
        <v/>
      </c>
      <c r="G472" s="351"/>
      <c r="H472" s="351"/>
      <c r="I472" s="351"/>
      <c r="J472" s="247">
        <f>IF(OR(C472&gt;A_Stammdaten!$B$13,K472=0,NOT(ISNUMBER(C472))),0,SUM(G472:$H472)-$I472)</f>
        <v>0</v>
      </c>
      <c r="K472" s="353"/>
      <c r="L472" s="247">
        <f t="shared" si="43"/>
        <v>0</v>
      </c>
      <c r="M472" s="247">
        <f t="shared" si="44"/>
        <v>0</v>
      </c>
      <c r="N472" s="352"/>
      <c r="O472" s="352"/>
      <c r="P472" s="352"/>
      <c r="Q472" s="355"/>
      <c r="R472" s="247">
        <f>IF(OR(NOT(ISNUMBER(C472)),AND(C472&lt;A_Stammdaten!$B$12,O472&lt;=0)),0,IF(C472=A_Stammdaten!$B$12,P472,(M472+N472)/O472*(O472-1)+P472))</f>
        <v>0</v>
      </c>
      <c r="S472" s="247">
        <f t="shared" si="40"/>
        <v>0</v>
      </c>
      <c r="T472" s="354">
        <f t="shared" si="41"/>
        <v>0</v>
      </c>
    </row>
    <row r="473" spans="1:20" x14ac:dyDescent="0.25">
      <c r="A473" s="215" t="b">
        <f t="shared" si="42"/>
        <v>0</v>
      </c>
      <c r="B473" s="64"/>
      <c r="C473" s="75"/>
      <c r="D473" s="75"/>
      <c r="E473" s="75"/>
      <c r="F473" s="344" t="str">
        <f>IFERROR(IF(VLOOKUP(B473,A_Stammdaten!$I$6:$K$105,3,FALSE)="ja","übernommen","neu"),"")</f>
        <v/>
      </c>
      <c r="G473" s="351"/>
      <c r="H473" s="351"/>
      <c r="I473" s="351"/>
      <c r="J473" s="247">
        <f>IF(OR(C473&gt;A_Stammdaten!$B$13,K473=0,NOT(ISNUMBER(C473))),0,SUM(G473:$H473)-$I473)</f>
        <v>0</v>
      </c>
      <c r="K473" s="353"/>
      <c r="L473" s="247">
        <f t="shared" si="43"/>
        <v>0</v>
      </c>
      <c r="M473" s="247">
        <f t="shared" si="44"/>
        <v>0</v>
      </c>
      <c r="N473" s="352"/>
      <c r="O473" s="352"/>
      <c r="P473" s="352"/>
      <c r="Q473" s="355"/>
      <c r="R473" s="247">
        <f>IF(OR(NOT(ISNUMBER(C473)),AND(C473&lt;A_Stammdaten!$B$12,O473&lt;=0)),0,IF(C473=A_Stammdaten!$B$12,P473,(M473+N473)/O473*(O473-1)+P473))</f>
        <v>0</v>
      </c>
      <c r="S473" s="247">
        <f t="shared" si="40"/>
        <v>0</v>
      </c>
      <c r="T473" s="354">
        <f t="shared" si="41"/>
        <v>0</v>
      </c>
    </row>
    <row r="474" spans="1:20" x14ac:dyDescent="0.25">
      <c r="A474" s="215" t="b">
        <f t="shared" si="42"/>
        <v>0</v>
      </c>
      <c r="B474" s="64"/>
      <c r="C474" s="75"/>
      <c r="D474" s="75"/>
      <c r="E474" s="75"/>
      <c r="F474" s="344" t="str">
        <f>IFERROR(IF(VLOOKUP(B474,A_Stammdaten!$I$6:$K$105,3,FALSE)="ja","übernommen","neu"),"")</f>
        <v/>
      </c>
      <c r="G474" s="351"/>
      <c r="H474" s="351"/>
      <c r="I474" s="351"/>
      <c r="J474" s="247">
        <f>IF(OR(C474&gt;A_Stammdaten!$B$13,K474=0,NOT(ISNUMBER(C474))),0,SUM(G474:$H474)-$I474)</f>
        <v>0</v>
      </c>
      <c r="K474" s="353"/>
      <c r="L474" s="247">
        <f t="shared" si="43"/>
        <v>0</v>
      </c>
      <c r="M474" s="247">
        <f t="shared" si="44"/>
        <v>0</v>
      </c>
      <c r="N474" s="352"/>
      <c r="O474" s="352"/>
      <c r="P474" s="352"/>
      <c r="Q474" s="355"/>
      <c r="R474" s="247">
        <f>IF(OR(NOT(ISNUMBER(C474)),AND(C474&lt;A_Stammdaten!$B$12,O474&lt;=0)),0,IF(C474=A_Stammdaten!$B$12,P474,(M474+N474)/O474*(O474-1)+P474))</f>
        <v>0</v>
      </c>
      <c r="S474" s="247">
        <f t="shared" si="40"/>
        <v>0</v>
      </c>
      <c r="T474" s="354">
        <f t="shared" si="41"/>
        <v>0</v>
      </c>
    </row>
    <row r="475" spans="1:20" x14ac:dyDescent="0.25">
      <c r="A475" s="215" t="b">
        <f t="shared" si="42"/>
        <v>0</v>
      </c>
      <c r="B475" s="64"/>
      <c r="C475" s="75"/>
      <c r="D475" s="75"/>
      <c r="E475" s="75"/>
      <c r="F475" s="344" t="str">
        <f>IFERROR(IF(VLOOKUP(B475,A_Stammdaten!$I$6:$K$105,3,FALSE)="ja","übernommen","neu"),"")</f>
        <v/>
      </c>
      <c r="G475" s="351"/>
      <c r="H475" s="351"/>
      <c r="I475" s="351"/>
      <c r="J475" s="247">
        <f>IF(OR(C475&gt;A_Stammdaten!$B$13,K475=0,NOT(ISNUMBER(C475))),0,SUM(G475:$H475)-$I475)</f>
        <v>0</v>
      </c>
      <c r="K475" s="353"/>
      <c r="L475" s="247">
        <f t="shared" si="43"/>
        <v>0</v>
      </c>
      <c r="M475" s="247">
        <f t="shared" si="44"/>
        <v>0</v>
      </c>
      <c r="N475" s="352"/>
      <c r="O475" s="352"/>
      <c r="P475" s="352"/>
      <c r="Q475" s="355"/>
      <c r="R475" s="247">
        <f>IF(OR(NOT(ISNUMBER(C475)),AND(C475&lt;A_Stammdaten!$B$12,O475&lt;=0)),0,IF(C475=A_Stammdaten!$B$12,P475,(M475+N475)/O475*(O475-1)+P475))</f>
        <v>0</v>
      </c>
      <c r="S475" s="247">
        <f t="shared" si="40"/>
        <v>0</v>
      </c>
      <c r="T475" s="354">
        <f t="shared" si="41"/>
        <v>0</v>
      </c>
    </row>
    <row r="476" spans="1:20" x14ac:dyDescent="0.25">
      <c r="A476" s="215" t="b">
        <f t="shared" si="42"/>
        <v>0</v>
      </c>
      <c r="B476" s="64"/>
      <c r="C476" s="75"/>
      <c r="D476" s="75"/>
      <c r="E476" s="75"/>
      <c r="F476" s="344" t="str">
        <f>IFERROR(IF(VLOOKUP(B476,A_Stammdaten!$I$6:$K$105,3,FALSE)="ja","übernommen","neu"),"")</f>
        <v/>
      </c>
      <c r="G476" s="351"/>
      <c r="H476" s="351"/>
      <c r="I476" s="351"/>
      <c r="J476" s="247">
        <f>IF(OR(C476&gt;A_Stammdaten!$B$13,K476=0,NOT(ISNUMBER(C476))),0,SUM(G476:$H476)-$I476)</f>
        <v>0</v>
      </c>
      <c r="K476" s="353"/>
      <c r="L476" s="247">
        <f t="shared" si="43"/>
        <v>0</v>
      </c>
      <c r="M476" s="247">
        <f t="shared" si="44"/>
        <v>0</v>
      </c>
      <c r="N476" s="352"/>
      <c r="O476" s="352"/>
      <c r="P476" s="352"/>
      <c r="Q476" s="355"/>
      <c r="R476" s="247">
        <f>IF(OR(NOT(ISNUMBER(C476)),AND(C476&lt;A_Stammdaten!$B$12,O476&lt;=0)),0,IF(C476=A_Stammdaten!$B$12,P476,(M476+N476)/O476*(O476-1)+P476))</f>
        <v>0</v>
      </c>
      <c r="S476" s="247">
        <f t="shared" si="40"/>
        <v>0</v>
      </c>
      <c r="T476" s="354">
        <f t="shared" si="41"/>
        <v>0</v>
      </c>
    </row>
    <row r="477" spans="1:20" x14ac:dyDescent="0.25">
      <c r="A477" s="215" t="b">
        <f t="shared" si="42"/>
        <v>0</v>
      </c>
      <c r="B477" s="64"/>
      <c r="C477" s="75"/>
      <c r="D477" s="75"/>
      <c r="E477" s="75"/>
      <c r="F477" s="344" t="str">
        <f>IFERROR(IF(VLOOKUP(B477,A_Stammdaten!$I$6:$K$105,3,FALSE)="ja","übernommen","neu"),"")</f>
        <v/>
      </c>
      <c r="G477" s="351"/>
      <c r="H477" s="351"/>
      <c r="I477" s="351"/>
      <c r="J477" s="247">
        <f>IF(OR(C477&gt;A_Stammdaten!$B$13,K477=0,NOT(ISNUMBER(C477))),0,SUM(G477:$H477)-$I477)</f>
        <v>0</v>
      </c>
      <c r="K477" s="353"/>
      <c r="L477" s="247">
        <f t="shared" si="43"/>
        <v>0</v>
      </c>
      <c r="M477" s="247">
        <f t="shared" si="44"/>
        <v>0</v>
      </c>
      <c r="N477" s="352"/>
      <c r="O477" s="352"/>
      <c r="P477" s="352"/>
      <c r="Q477" s="355"/>
      <c r="R477" s="247">
        <f>IF(OR(NOT(ISNUMBER(C477)),AND(C477&lt;A_Stammdaten!$B$12,O477&lt;=0)),0,IF(C477=A_Stammdaten!$B$12,P477,(M477+N477)/O477*(O477-1)+P477))</f>
        <v>0</v>
      </c>
      <c r="S477" s="247">
        <f t="shared" si="40"/>
        <v>0</v>
      </c>
      <c r="T477" s="354">
        <f t="shared" si="41"/>
        <v>0</v>
      </c>
    </row>
    <row r="478" spans="1:20" x14ac:dyDescent="0.25">
      <c r="A478" s="215" t="b">
        <f t="shared" si="42"/>
        <v>0</v>
      </c>
      <c r="B478" s="64"/>
      <c r="C478" s="75"/>
      <c r="D478" s="75"/>
      <c r="E478" s="75"/>
      <c r="F478" s="344" t="str">
        <f>IFERROR(IF(VLOOKUP(B478,A_Stammdaten!$I$6:$K$105,3,FALSE)="ja","übernommen","neu"),"")</f>
        <v/>
      </c>
      <c r="G478" s="351"/>
      <c r="H478" s="351"/>
      <c r="I478" s="351"/>
      <c r="J478" s="247">
        <f>IF(OR(C478&gt;A_Stammdaten!$B$13,K478=0,NOT(ISNUMBER(C478))),0,SUM(G478:$H478)-$I478)</f>
        <v>0</v>
      </c>
      <c r="K478" s="353"/>
      <c r="L478" s="247">
        <f t="shared" si="43"/>
        <v>0</v>
      </c>
      <c r="M478" s="247">
        <f t="shared" si="44"/>
        <v>0</v>
      </c>
      <c r="N478" s="352"/>
      <c r="O478" s="352"/>
      <c r="P478" s="352"/>
      <c r="Q478" s="355"/>
      <c r="R478" s="247">
        <f>IF(OR(NOT(ISNUMBER(C478)),AND(C478&lt;A_Stammdaten!$B$12,O478&lt;=0)),0,IF(C478=A_Stammdaten!$B$12,P478,(M478+N478)/O478*(O478-1)+P478))</f>
        <v>0</v>
      </c>
      <c r="S478" s="247">
        <f t="shared" si="40"/>
        <v>0</v>
      </c>
      <c r="T478" s="354">
        <f t="shared" si="41"/>
        <v>0</v>
      </c>
    </row>
    <row r="479" spans="1:20" x14ac:dyDescent="0.25">
      <c r="A479" s="215" t="b">
        <f t="shared" si="42"/>
        <v>0</v>
      </c>
      <c r="B479" s="64"/>
      <c r="C479" s="75"/>
      <c r="D479" s="75"/>
      <c r="E479" s="75"/>
      <c r="F479" s="344" t="str">
        <f>IFERROR(IF(VLOOKUP(B479,A_Stammdaten!$I$6:$K$105,3,FALSE)="ja","übernommen","neu"),"")</f>
        <v/>
      </c>
      <c r="G479" s="351"/>
      <c r="H479" s="351"/>
      <c r="I479" s="351"/>
      <c r="J479" s="247">
        <f>IF(OR(C479&gt;A_Stammdaten!$B$13,K479=0,NOT(ISNUMBER(C479))),0,SUM(G479:$H479)-$I479)</f>
        <v>0</v>
      </c>
      <c r="K479" s="353"/>
      <c r="L479" s="247">
        <f t="shared" si="43"/>
        <v>0</v>
      </c>
      <c r="M479" s="247">
        <f t="shared" si="44"/>
        <v>0</v>
      </c>
      <c r="N479" s="352"/>
      <c r="O479" s="352"/>
      <c r="P479" s="352"/>
      <c r="Q479" s="355"/>
      <c r="R479" s="247">
        <f>IF(OR(NOT(ISNUMBER(C479)),AND(C479&lt;A_Stammdaten!$B$12,O479&lt;=0)),0,IF(C479=A_Stammdaten!$B$12,P479,(M479+N479)/O479*(O479-1)+P479))</f>
        <v>0</v>
      </c>
      <c r="S479" s="247">
        <f t="shared" si="40"/>
        <v>0</v>
      </c>
      <c r="T479" s="354">
        <f t="shared" si="41"/>
        <v>0</v>
      </c>
    </row>
    <row r="480" spans="1:20" x14ac:dyDescent="0.25">
      <c r="A480" s="215" t="b">
        <f t="shared" si="42"/>
        <v>0</v>
      </c>
      <c r="B480" s="64"/>
      <c r="C480" s="75"/>
      <c r="D480" s="75"/>
      <c r="E480" s="75"/>
      <c r="F480" s="344" t="str">
        <f>IFERROR(IF(VLOOKUP(B480,A_Stammdaten!$I$6:$K$105,3,FALSE)="ja","übernommen","neu"),"")</f>
        <v/>
      </c>
      <c r="G480" s="351"/>
      <c r="H480" s="351"/>
      <c r="I480" s="351"/>
      <c r="J480" s="247">
        <f>IF(OR(C480&gt;A_Stammdaten!$B$13,K480=0,NOT(ISNUMBER(C480))),0,SUM(G480:$H480)-$I480)</f>
        <v>0</v>
      </c>
      <c r="K480" s="353"/>
      <c r="L480" s="247">
        <f t="shared" si="43"/>
        <v>0</v>
      </c>
      <c r="M480" s="247">
        <f t="shared" si="44"/>
        <v>0</v>
      </c>
      <c r="N480" s="352"/>
      <c r="O480" s="352"/>
      <c r="P480" s="352"/>
      <c r="Q480" s="355"/>
      <c r="R480" s="247">
        <f>IF(OR(NOT(ISNUMBER(C480)),AND(C480&lt;A_Stammdaten!$B$12,O480&lt;=0)),0,IF(C480=A_Stammdaten!$B$12,P480,(M480+N480)/O480*(O480-1)+P480))</f>
        <v>0</v>
      </c>
      <c r="S480" s="247">
        <f t="shared" si="40"/>
        <v>0</v>
      </c>
      <c r="T480" s="354">
        <f t="shared" si="41"/>
        <v>0</v>
      </c>
    </row>
    <row r="481" spans="1:20" x14ac:dyDescent="0.25">
      <c r="A481" s="215" t="b">
        <f t="shared" si="42"/>
        <v>0</v>
      </c>
      <c r="B481" s="64"/>
      <c r="C481" s="75"/>
      <c r="D481" s="75"/>
      <c r="E481" s="75"/>
      <c r="F481" s="344" t="str">
        <f>IFERROR(IF(VLOOKUP(B481,A_Stammdaten!$I$6:$K$105,3,FALSE)="ja","übernommen","neu"),"")</f>
        <v/>
      </c>
      <c r="G481" s="351"/>
      <c r="H481" s="351"/>
      <c r="I481" s="351"/>
      <c r="J481" s="247">
        <f>IF(OR(C481&gt;A_Stammdaten!$B$13,K481=0,NOT(ISNUMBER(C481))),0,SUM(G481:$H481)-$I481)</f>
        <v>0</v>
      </c>
      <c r="K481" s="353"/>
      <c r="L481" s="247">
        <f t="shared" si="43"/>
        <v>0</v>
      </c>
      <c r="M481" s="247">
        <f t="shared" si="44"/>
        <v>0</v>
      </c>
      <c r="N481" s="352"/>
      <c r="O481" s="352"/>
      <c r="P481" s="352"/>
      <c r="Q481" s="355"/>
      <c r="R481" s="247">
        <f>IF(OR(NOT(ISNUMBER(C481)),AND(C481&lt;A_Stammdaten!$B$12,O481&lt;=0)),0,IF(C481=A_Stammdaten!$B$12,P481,(M481+N481)/O481*(O481-1)+P481))</f>
        <v>0</v>
      </c>
      <c r="S481" s="247">
        <f t="shared" si="40"/>
        <v>0</v>
      </c>
      <c r="T481" s="354">
        <f t="shared" si="41"/>
        <v>0</v>
      </c>
    </row>
    <row r="482" spans="1:20" x14ac:dyDescent="0.25">
      <c r="A482" s="215" t="b">
        <f t="shared" si="42"/>
        <v>0</v>
      </c>
      <c r="B482" s="64"/>
      <c r="C482" s="75"/>
      <c r="D482" s="75"/>
      <c r="E482" s="75"/>
      <c r="F482" s="344" t="str">
        <f>IFERROR(IF(VLOOKUP(B482,A_Stammdaten!$I$6:$K$105,3,FALSE)="ja","übernommen","neu"),"")</f>
        <v/>
      </c>
      <c r="G482" s="351"/>
      <c r="H482" s="351"/>
      <c r="I482" s="351"/>
      <c r="J482" s="247">
        <f>IF(OR(C482&gt;A_Stammdaten!$B$13,K482=0,NOT(ISNUMBER(C482))),0,SUM(G482:$H482)-$I482)</f>
        <v>0</v>
      </c>
      <c r="K482" s="353"/>
      <c r="L482" s="247">
        <f t="shared" si="43"/>
        <v>0</v>
      </c>
      <c r="M482" s="247">
        <f t="shared" si="44"/>
        <v>0</v>
      </c>
      <c r="N482" s="352"/>
      <c r="O482" s="352"/>
      <c r="P482" s="352"/>
      <c r="Q482" s="355"/>
      <c r="R482" s="247">
        <f>IF(OR(NOT(ISNUMBER(C482)),AND(C482&lt;A_Stammdaten!$B$12,O482&lt;=0)),0,IF(C482=A_Stammdaten!$B$12,P482,(M482+N482)/O482*(O482-1)+P482))</f>
        <v>0</v>
      </c>
      <c r="S482" s="247">
        <f t="shared" si="40"/>
        <v>0</v>
      </c>
      <c r="T482" s="354">
        <f t="shared" si="41"/>
        <v>0</v>
      </c>
    </row>
    <row r="483" spans="1:20" x14ac:dyDescent="0.25">
      <c r="A483" s="215" t="b">
        <f t="shared" si="42"/>
        <v>0</v>
      </c>
      <c r="B483" s="64"/>
      <c r="C483" s="75"/>
      <c r="D483" s="75"/>
      <c r="E483" s="75"/>
      <c r="F483" s="344" t="str">
        <f>IFERROR(IF(VLOOKUP(B483,A_Stammdaten!$I$6:$K$105,3,FALSE)="ja","übernommen","neu"),"")</f>
        <v/>
      </c>
      <c r="G483" s="351"/>
      <c r="H483" s="351"/>
      <c r="I483" s="351"/>
      <c r="J483" s="247">
        <f>IF(OR(C483&gt;A_Stammdaten!$B$13,K483=0,NOT(ISNUMBER(C483))),0,SUM(G483:$H483)-$I483)</f>
        <v>0</v>
      </c>
      <c r="K483" s="353"/>
      <c r="L483" s="247">
        <f t="shared" si="43"/>
        <v>0</v>
      </c>
      <c r="M483" s="247">
        <f t="shared" si="44"/>
        <v>0</v>
      </c>
      <c r="N483" s="352"/>
      <c r="O483" s="352"/>
      <c r="P483" s="352"/>
      <c r="Q483" s="355"/>
      <c r="R483" s="247">
        <f>IF(OR(NOT(ISNUMBER(C483)),AND(C483&lt;A_Stammdaten!$B$12,O483&lt;=0)),0,IF(C483=A_Stammdaten!$B$12,P483,(M483+N483)/O483*(O483-1)+P483))</f>
        <v>0</v>
      </c>
      <c r="S483" s="247">
        <f t="shared" si="40"/>
        <v>0</v>
      </c>
      <c r="T483" s="354">
        <f t="shared" si="41"/>
        <v>0</v>
      </c>
    </row>
    <row r="484" spans="1:20" x14ac:dyDescent="0.25">
      <c r="A484" s="215" t="b">
        <f t="shared" si="42"/>
        <v>0</v>
      </c>
      <c r="B484" s="64"/>
      <c r="C484" s="75"/>
      <c r="D484" s="75"/>
      <c r="E484" s="75"/>
      <c r="F484" s="344" t="str">
        <f>IFERROR(IF(VLOOKUP(B484,A_Stammdaten!$I$6:$K$105,3,FALSE)="ja","übernommen","neu"),"")</f>
        <v/>
      </c>
      <c r="G484" s="351"/>
      <c r="H484" s="351"/>
      <c r="I484" s="351"/>
      <c r="J484" s="247">
        <f>IF(OR(C484&gt;A_Stammdaten!$B$13,K484=0,NOT(ISNUMBER(C484))),0,SUM(G484:$H484)-$I484)</f>
        <v>0</v>
      </c>
      <c r="K484" s="353"/>
      <c r="L484" s="247">
        <f t="shared" si="43"/>
        <v>0</v>
      </c>
      <c r="M484" s="247">
        <f t="shared" si="44"/>
        <v>0</v>
      </c>
      <c r="N484" s="352"/>
      <c r="O484" s="352"/>
      <c r="P484" s="352"/>
      <c r="Q484" s="355"/>
      <c r="R484" s="247">
        <f>IF(OR(NOT(ISNUMBER(C484)),AND(C484&lt;A_Stammdaten!$B$12,O484&lt;=0)),0,IF(C484=A_Stammdaten!$B$12,P484,(M484+N484)/O484*(O484-1)+P484))</f>
        <v>0</v>
      </c>
      <c r="S484" s="247">
        <f t="shared" si="40"/>
        <v>0</v>
      </c>
      <c r="T484" s="354">
        <f t="shared" si="41"/>
        <v>0</v>
      </c>
    </row>
    <row r="485" spans="1:20" x14ac:dyDescent="0.25">
      <c r="A485" s="215" t="b">
        <f t="shared" si="42"/>
        <v>0</v>
      </c>
      <c r="B485" s="64"/>
      <c r="C485" s="75"/>
      <c r="D485" s="75"/>
      <c r="E485" s="75"/>
      <c r="F485" s="344" t="str">
        <f>IFERROR(IF(VLOOKUP(B485,A_Stammdaten!$I$6:$K$105,3,FALSE)="ja","übernommen","neu"),"")</f>
        <v/>
      </c>
      <c r="G485" s="351"/>
      <c r="H485" s="351"/>
      <c r="I485" s="351"/>
      <c r="J485" s="247">
        <f>IF(OR(C485&gt;A_Stammdaten!$B$13,K485=0,NOT(ISNUMBER(C485))),0,SUM(G485:$H485)-$I485)</f>
        <v>0</v>
      </c>
      <c r="K485" s="353"/>
      <c r="L485" s="247">
        <f t="shared" si="43"/>
        <v>0</v>
      </c>
      <c r="M485" s="247">
        <f t="shared" si="44"/>
        <v>0</v>
      </c>
      <c r="N485" s="352"/>
      <c r="O485" s="352"/>
      <c r="P485" s="352"/>
      <c r="Q485" s="355"/>
      <c r="R485" s="247">
        <f>IF(OR(NOT(ISNUMBER(C485)),AND(C485&lt;A_Stammdaten!$B$12,O485&lt;=0)),0,IF(C485=A_Stammdaten!$B$12,P485,(M485+N485)/O485*(O485-1)+P485))</f>
        <v>0</v>
      </c>
      <c r="S485" s="247">
        <f t="shared" si="40"/>
        <v>0</v>
      </c>
      <c r="T485" s="354">
        <f t="shared" si="41"/>
        <v>0</v>
      </c>
    </row>
    <row r="486" spans="1:20" x14ac:dyDescent="0.25">
      <c r="A486" s="215" t="b">
        <f t="shared" si="42"/>
        <v>0</v>
      </c>
      <c r="B486" s="64"/>
      <c r="C486" s="75"/>
      <c r="D486" s="75"/>
      <c r="E486" s="75"/>
      <c r="F486" s="344" t="str">
        <f>IFERROR(IF(VLOOKUP(B486,A_Stammdaten!$I$6:$K$105,3,FALSE)="ja","übernommen","neu"),"")</f>
        <v/>
      </c>
      <c r="G486" s="351"/>
      <c r="H486" s="351"/>
      <c r="I486" s="351"/>
      <c r="J486" s="247">
        <f>IF(OR(C486&gt;A_Stammdaten!$B$13,K486=0,NOT(ISNUMBER(C486))),0,SUM(G486:$H486)-$I486)</f>
        <v>0</v>
      </c>
      <c r="K486" s="353"/>
      <c r="L486" s="247">
        <f t="shared" si="43"/>
        <v>0</v>
      </c>
      <c r="M486" s="247">
        <f t="shared" si="44"/>
        <v>0</v>
      </c>
      <c r="N486" s="352"/>
      <c r="O486" s="352"/>
      <c r="P486" s="352"/>
      <c r="Q486" s="355"/>
      <c r="R486" s="247">
        <f>IF(OR(NOT(ISNUMBER(C486)),AND(C486&lt;A_Stammdaten!$B$12,O486&lt;=0)),0,IF(C486=A_Stammdaten!$B$12,P486,(M486+N486)/O486*(O486-1)+P486))</f>
        <v>0</v>
      </c>
      <c r="S486" s="247">
        <f t="shared" si="40"/>
        <v>0</v>
      </c>
      <c r="T486" s="354">
        <f t="shared" si="41"/>
        <v>0</v>
      </c>
    </row>
    <row r="487" spans="1:20" x14ac:dyDescent="0.25">
      <c r="A487" s="215" t="b">
        <f t="shared" si="42"/>
        <v>0</v>
      </c>
      <c r="B487" s="64"/>
      <c r="C487" s="75"/>
      <c r="D487" s="75"/>
      <c r="E487" s="75"/>
      <c r="F487" s="344" t="str">
        <f>IFERROR(IF(VLOOKUP(B487,A_Stammdaten!$I$6:$K$105,3,FALSE)="ja","übernommen","neu"),"")</f>
        <v/>
      </c>
      <c r="G487" s="351"/>
      <c r="H487" s="351"/>
      <c r="I487" s="351"/>
      <c r="J487" s="247">
        <f>IF(OR(C487&gt;A_Stammdaten!$B$13,K487=0,NOT(ISNUMBER(C487))),0,SUM(G487:$H487)-$I487)</f>
        <v>0</v>
      </c>
      <c r="K487" s="353"/>
      <c r="L487" s="247">
        <f t="shared" si="43"/>
        <v>0</v>
      </c>
      <c r="M487" s="247">
        <f t="shared" si="44"/>
        <v>0</v>
      </c>
      <c r="N487" s="352"/>
      <c r="O487" s="352"/>
      <c r="P487" s="352"/>
      <c r="Q487" s="355"/>
      <c r="R487" s="247">
        <f>IF(OR(NOT(ISNUMBER(C487)),AND(C487&lt;A_Stammdaten!$B$12,O487&lt;=0)),0,IF(C487=A_Stammdaten!$B$12,P487,(M487+N487)/O487*(O487-1)+P487))</f>
        <v>0</v>
      </c>
      <c r="S487" s="247">
        <f t="shared" si="40"/>
        <v>0</v>
      </c>
      <c r="T487" s="354">
        <f t="shared" si="41"/>
        <v>0</v>
      </c>
    </row>
    <row r="488" spans="1:20" x14ac:dyDescent="0.25">
      <c r="A488" s="215" t="b">
        <f t="shared" si="42"/>
        <v>0</v>
      </c>
      <c r="B488" s="64"/>
      <c r="C488" s="75"/>
      <c r="D488" s="75"/>
      <c r="E488" s="75"/>
      <c r="F488" s="344" t="str">
        <f>IFERROR(IF(VLOOKUP(B488,A_Stammdaten!$I$6:$K$105,3,FALSE)="ja","übernommen","neu"),"")</f>
        <v/>
      </c>
      <c r="G488" s="351"/>
      <c r="H488" s="351"/>
      <c r="I488" s="351"/>
      <c r="J488" s="247">
        <f>IF(OR(C488&gt;A_Stammdaten!$B$13,K488=0,NOT(ISNUMBER(C488))),0,SUM(G488:$H488)-$I488)</f>
        <v>0</v>
      </c>
      <c r="K488" s="353"/>
      <c r="L488" s="247">
        <f t="shared" si="43"/>
        <v>0</v>
      </c>
      <c r="M488" s="247">
        <f t="shared" si="44"/>
        <v>0</v>
      </c>
      <c r="N488" s="352"/>
      <c r="O488" s="352"/>
      <c r="P488" s="352"/>
      <c r="Q488" s="355"/>
      <c r="R488" s="247">
        <f>IF(OR(NOT(ISNUMBER(C488)),AND(C488&lt;A_Stammdaten!$B$12,O488&lt;=0)),0,IF(C488=A_Stammdaten!$B$12,P488,(M488+N488)/O488*(O488-1)+P488))</f>
        <v>0</v>
      </c>
      <c r="S488" s="247">
        <f t="shared" si="40"/>
        <v>0</v>
      </c>
      <c r="T488" s="354">
        <f t="shared" si="41"/>
        <v>0</v>
      </c>
    </row>
    <row r="489" spans="1:20" x14ac:dyDescent="0.25">
      <c r="A489" s="215" t="b">
        <f t="shared" si="42"/>
        <v>0</v>
      </c>
      <c r="B489" s="64"/>
      <c r="C489" s="75"/>
      <c r="D489" s="75"/>
      <c r="E489" s="75"/>
      <c r="F489" s="344" t="str">
        <f>IFERROR(IF(VLOOKUP(B489,A_Stammdaten!$I$6:$K$105,3,FALSE)="ja","übernommen","neu"),"")</f>
        <v/>
      </c>
      <c r="G489" s="351"/>
      <c r="H489" s="351"/>
      <c r="I489" s="351"/>
      <c r="J489" s="247">
        <f>IF(OR(C489&gt;A_Stammdaten!$B$13,K489=0,NOT(ISNUMBER(C489))),0,SUM(G489:$H489)-$I489)</f>
        <v>0</v>
      </c>
      <c r="K489" s="353"/>
      <c r="L489" s="247">
        <f t="shared" si="43"/>
        <v>0</v>
      </c>
      <c r="M489" s="247">
        <f t="shared" si="44"/>
        <v>0</v>
      </c>
      <c r="N489" s="352"/>
      <c r="O489" s="352"/>
      <c r="P489" s="352"/>
      <c r="Q489" s="355"/>
      <c r="R489" s="247">
        <f>IF(OR(NOT(ISNUMBER(C489)),AND(C489&lt;A_Stammdaten!$B$12,O489&lt;=0)),0,IF(C489=A_Stammdaten!$B$12,P489,(M489+N489)/O489*(O489-1)+P489))</f>
        <v>0</v>
      </c>
      <c r="S489" s="247">
        <f t="shared" si="40"/>
        <v>0</v>
      </c>
      <c r="T489" s="354">
        <f t="shared" si="41"/>
        <v>0</v>
      </c>
    </row>
    <row r="490" spans="1:20" x14ac:dyDescent="0.25">
      <c r="A490" s="215" t="b">
        <f t="shared" si="42"/>
        <v>0</v>
      </c>
      <c r="B490" s="64"/>
      <c r="C490" s="75"/>
      <c r="D490" s="75"/>
      <c r="E490" s="75"/>
      <c r="F490" s="344" t="str">
        <f>IFERROR(IF(VLOOKUP(B490,A_Stammdaten!$I$6:$K$105,3,FALSE)="ja","übernommen","neu"),"")</f>
        <v/>
      </c>
      <c r="G490" s="351"/>
      <c r="H490" s="351"/>
      <c r="I490" s="351"/>
      <c r="J490" s="247">
        <f>IF(OR(C490&gt;A_Stammdaten!$B$13,K490=0,NOT(ISNUMBER(C490))),0,SUM(G490:$H490)-$I490)</f>
        <v>0</v>
      </c>
      <c r="K490" s="353"/>
      <c r="L490" s="247">
        <f t="shared" si="43"/>
        <v>0</v>
      </c>
      <c r="M490" s="247">
        <f t="shared" si="44"/>
        <v>0</v>
      </c>
      <c r="N490" s="352"/>
      <c r="O490" s="352"/>
      <c r="P490" s="352"/>
      <c r="Q490" s="355"/>
      <c r="R490" s="247">
        <f>IF(OR(NOT(ISNUMBER(C490)),AND(C490&lt;A_Stammdaten!$B$12,O490&lt;=0)),0,IF(C490=A_Stammdaten!$B$12,P490,(M490+N490)/O490*(O490-1)+P490))</f>
        <v>0</v>
      </c>
      <c r="S490" s="247">
        <f t="shared" si="40"/>
        <v>0</v>
      </c>
      <c r="T490" s="354">
        <f t="shared" si="41"/>
        <v>0</v>
      </c>
    </row>
    <row r="491" spans="1:20" x14ac:dyDescent="0.25">
      <c r="A491" s="215" t="b">
        <f t="shared" si="42"/>
        <v>0</v>
      </c>
      <c r="B491" s="64"/>
      <c r="C491" s="75"/>
      <c r="D491" s="75"/>
      <c r="E491" s="75"/>
      <c r="F491" s="344" t="str">
        <f>IFERROR(IF(VLOOKUP(B491,A_Stammdaten!$I$6:$K$105,3,FALSE)="ja","übernommen","neu"),"")</f>
        <v/>
      </c>
      <c r="G491" s="351"/>
      <c r="H491" s="351"/>
      <c r="I491" s="351"/>
      <c r="J491" s="247">
        <f>IF(OR(C491&gt;A_Stammdaten!$B$13,K491=0,NOT(ISNUMBER(C491))),0,SUM(G491:$H491)-$I491)</f>
        <v>0</v>
      </c>
      <c r="K491" s="353"/>
      <c r="L491" s="247">
        <f t="shared" si="43"/>
        <v>0</v>
      </c>
      <c r="M491" s="247">
        <f t="shared" si="44"/>
        <v>0</v>
      </c>
      <c r="N491" s="352"/>
      <c r="O491" s="352"/>
      <c r="P491" s="352"/>
      <c r="Q491" s="355"/>
      <c r="R491" s="247">
        <f>IF(OR(NOT(ISNUMBER(C491)),AND(C491&lt;A_Stammdaten!$B$12,O491&lt;=0)),0,IF(C491=A_Stammdaten!$B$12,P491,(M491+N491)/O491*(O491-1)+P491))</f>
        <v>0</v>
      </c>
      <c r="S491" s="247">
        <f t="shared" si="40"/>
        <v>0</v>
      </c>
      <c r="T491" s="354">
        <f t="shared" si="41"/>
        <v>0</v>
      </c>
    </row>
    <row r="492" spans="1:20" x14ac:dyDescent="0.25">
      <c r="A492" s="215" t="b">
        <f t="shared" si="42"/>
        <v>0</v>
      </c>
      <c r="B492" s="64"/>
      <c r="C492" s="75"/>
      <c r="D492" s="75"/>
      <c r="E492" s="75"/>
      <c r="F492" s="344" t="str">
        <f>IFERROR(IF(VLOOKUP(B492,A_Stammdaten!$I$6:$K$105,3,FALSE)="ja","übernommen","neu"),"")</f>
        <v/>
      </c>
      <c r="G492" s="351"/>
      <c r="H492" s="351"/>
      <c r="I492" s="351"/>
      <c r="J492" s="247">
        <f>IF(OR(C492&gt;A_Stammdaten!$B$13,K492=0,NOT(ISNUMBER(C492))),0,SUM(G492:$H492)-$I492)</f>
        <v>0</v>
      </c>
      <c r="K492" s="353"/>
      <c r="L492" s="247">
        <f t="shared" si="43"/>
        <v>0</v>
      </c>
      <c r="M492" s="247">
        <f t="shared" si="44"/>
        <v>0</v>
      </c>
      <c r="N492" s="352"/>
      <c r="O492" s="352"/>
      <c r="P492" s="352"/>
      <c r="Q492" s="355"/>
      <c r="R492" s="247">
        <f>IF(OR(NOT(ISNUMBER(C492)),AND(C492&lt;A_Stammdaten!$B$12,O492&lt;=0)),0,IF(C492=A_Stammdaten!$B$12,P492,(M492+N492)/O492*(O492-1)+P492))</f>
        <v>0</v>
      </c>
      <c r="S492" s="247">
        <f t="shared" si="40"/>
        <v>0</v>
      </c>
      <c r="T492" s="354">
        <f t="shared" si="41"/>
        <v>0</v>
      </c>
    </row>
    <row r="493" spans="1:20" x14ac:dyDescent="0.25">
      <c r="A493" s="215" t="b">
        <f t="shared" si="42"/>
        <v>0</v>
      </c>
      <c r="B493" s="64"/>
      <c r="C493" s="75"/>
      <c r="D493" s="75"/>
      <c r="E493" s="75"/>
      <c r="F493" s="344" t="str">
        <f>IFERROR(IF(VLOOKUP(B493,A_Stammdaten!$I$6:$K$105,3,FALSE)="ja","übernommen","neu"),"")</f>
        <v/>
      </c>
      <c r="G493" s="351"/>
      <c r="H493" s="351"/>
      <c r="I493" s="351"/>
      <c r="J493" s="247">
        <f>IF(OR(C493&gt;A_Stammdaten!$B$13,K493=0,NOT(ISNUMBER(C493))),0,SUM(G493:$H493)-$I493)</f>
        <v>0</v>
      </c>
      <c r="K493" s="353"/>
      <c r="L493" s="247">
        <f t="shared" si="43"/>
        <v>0</v>
      </c>
      <c r="M493" s="247">
        <f t="shared" si="44"/>
        <v>0</v>
      </c>
      <c r="N493" s="352"/>
      <c r="O493" s="352"/>
      <c r="P493" s="352"/>
      <c r="Q493" s="355"/>
      <c r="R493" s="247">
        <f>IF(OR(NOT(ISNUMBER(C493)),AND(C493&lt;A_Stammdaten!$B$12,O493&lt;=0)),0,IF(C493=A_Stammdaten!$B$12,P493,(M493+N493)/O493*(O493-1)+P493))</f>
        <v>0</v>
      </c>
      <c r="S493" s="247">
        <f t="shared" si="40"/>
        <v>0</v>
      </c>
      <c r="T493" s="354">
        <f t="shared" si="41"/>
        <v>0</v>
      </c>
    </row>
    <row r="494" spans="1:20" x14ac:dyDescent="0.25">
      <c r="A494" s="215" t="b">
        <f t="shared" si="42"/>
        <v>0</v>
      </c>
      <c r="B494" s="64"/>
      <c r="C494" s="75"/>
      <c r="D494" s="75"/>
      <c r="E494" s="75"/>
      <c r="F494" s="344" t="str">
        <f>IFERROR(IF(VLOOKUP(B494,A_Stammdaten!$I$6:$K$105,3,FALSE)="ja","übernommen","neu"),"")</f>
        <v/>
      </c>
      <c r="G494" s="351"/>
      <c r="H494" s="351"/>
      <c r="I494" s="351"/>
      <c r="J494" s="247">
        <f>IF(OR(C494&gt;A_Stammdaten!$B$13,K494=0,NOT(ISNUMBER(C494))),0,SUM(G494:$H494)-$I494)</f>
        <v>0</v>
      </c>
      <c r="K494" s="353"/>
      <c r="L494" s="247">
        <f t="shared" si="43"/>
        <v>0</v>
      </c>
      <c r="M494" s="247">
        <f t="shared" si="44"/>
        <v>0</v>
      </c>
      <c r="N494" s="352"/>
      <c r="O494" s="352"/>
      <c r="P494" s="352"/>
      <c r="Q494" s="355"/>
      <c r="R494" s="247">
        <f>IF(OR(NOT(ISNUMBER(C494)),AND(C494&lt;A_Stammdaten!$B$12,O494&lt;=0)),0,IF(C494=A_Stammdaten!$B$12,P494,(M494+N494)/O494*(O494-1)+P494))</f>
        <v>0</v>
      </c>
      <c r="S494" s="247">
        <f t="shared" si="40"/>
        <v>0</v>
      </c>
      <c r="T494" s="354">
        <f t="shared" si="41"/>
        <v>0</v>
      </c>
    </row>
    <row r="495" spans="1:20" x14ac:dyDescent="0.25">
      <c r="A495" s="215" t="b">
        <f t="shared" si="42"/>
        <v>0</v>
      </c>
      <c r="B495" s="64"/>
      <c r="C495" s="75"/>
      <c r="D495" s="75"/>
      <c r="E495" s="75"/>
      <c r="F495" s="344" t="str">
        <f>IFERROR(IF(VLOOKUP(B495,A_Stammdaten!$I$6:$K$105,3,FALSE)="ja","übernommen","neu"),"")</f>
        <v/>
      </c>
      <c r="G495" s="351"/>
      <c r="H495" s="351"/>
      <c r="I495" s="351"/>
      <c r="J495" s="247">
        <f>IF(OR(C495&gt;A_Stammdaten!$B$13,K495=0,NOT(ISNUMBER(C495))),0,SUM(G495:$H495)-$I495)</f>
        <v>0</v>
      </c>
      <c r="K495" s="353"/>
      <c r="L495" s="247">
        <f t="shared" si="43"/>
        <v>0</v>
      </c>
      <c r="M495" s="247">
        <f t="shared" si="44"/>
        <v>0</v>
      </c>
      <c r="N495" s="352"/>
      <c r="O495" s="352"/>
      <c r="P495" s="352"/>
      <c r="Q495" s="355"/>
      <c r="R495" s="247">
        <f>IF(OR(NOT(ISNUMBER(C495)),AND(C495&lt;A_Stammdaten!$B$12,O495&lt;=0)),0,IF(C495=A_Stammdaten!$B$12,P495,(M495+N495)/O495*(O495-1)+P495))</f>
        <v>0</v>
      </c>
      <c r="S495" s="247">
        <f t="shared" si="40"/>
        <v>0</v>
      </c>
      <c r="T495" s="354">
        <f t="shared" si="41"/>
        <v>0</v>
      </c>
    </row>
    <row r="496" spans="1:20" x14ac:dyDescent="0.25">
      <c r="A496" s="215" t="b">
        <f t="shared" si="42"/>
        <v>0</v>
      </c>
      <c r="B496" s="64"/>
      <c r="C496" s="75"/>
      <c r="D496" s="75"/>
      <c r="E496" s="75"/>
      <c r="F496" s="344" t="str">
        <f>IFERROR(IF(VLOOKUP(B496,A_Stammdaten!$I$6:$K$105,3,FALSE)="ja","übernommen","neu"),"")</f>
        <v/>
      </c>
      <c r="G496" s="351"/>
      <c r="H496" s="351"/>
      <c r="I496" s="351"/>
      <c r="J496" s="247">
        <f>IF(OR(C496&gt;A_Stammdaten!$B$13,K496=0,NOT(ISNUMBER(C496))),0,SUM(G496:$H496)-$I496)</f>
        <v>0</v>
      </c>
      <c r="K496" s="353"/>
      <c r="L496" s="247">
        <f t="shared" si="43"/>
        <v>0</v>
      </c>
      <c r="M496" s="247">
        <f t="shared" si="44"/>
        <v>0</v>
      </c>
      <c r="N496" s="352"/>
      <c r="O496" s="352"/>
      <c r="P496" s="352"/>
      <c r="Q496" s="355"/>
      <c r="R496" s="247">
        <f>IF(OR(NOT(ISNUMBER(C496)),AND(C496&lt;A_Stammdaten!$B$12,O496&lt;=0)),0,IF(C496=A_Stammdaten!$B$12,P496,(M496+N496)/O496*(O496-1)+P496))</f>
        <v>0</v>
      </c>
      <c r="S496" s="247">
        <f t="shared" si="40"/>
        <v>0</v>
      </c>
      <c r="T496" s="354">
        <f t="shared" si="41"/>
        <v>0</v>
      </c>
    </row>
    <row r="497" spans="1:20" x14ac:dyDescent="0.25">
      <c r="A497" s="215" t="b">
        <f t="shared" si="42"/>
        <v>0</v>
      </c>
      <c r="B497" s="64"/>
      <c r="C497" s="75"/>
      <c r="D497" s="75"/>
      <c r="E497" s="75"/>
      <c r="F497" s="344" t="str">
        <f>IFERROR(IF(VLOOKUP(B497,A_Stammdaten!$I$6:$K$105,3,FALSE)="ja","übernommen","neu"),"")</f>
        <v/>
      </c>
      <c r="G497" s="351"/>
      <c r="H497" s="351"/>
      <c r="I497" s="351"/>
      <c r="J497" s="247">
        <f>IF(OR(C497&gt;A_Stammdaten!$B$13,K497=0,NOT(ISNUMBER(C497))),0,SUM(G497:$H497)-$I497)</f>
        <v>0</v>
      </c>
      <c r="K497" s="353"/>
      <c r="L497" s="247">
        <f t="shared" si="43"/>
        <v>0</v>
      </c>
      <c r="M497" s="247">
        <f t="shared" si="44"/>
        <v>0</v>
      </c>
      <c r="N497" s="352"/>
      <c r="O497" s="352"/>
      <c r="P497" s="352"/>
      <c r="Q497" s="355"/>
      <c r="R497" s="247">
        <f>IF(OR(NOT(ISNUMBER(C497)),AND(C497&lt;A_Stammdaten!$B$12,O497&lt;=0)),0,IF(C497=A_Stammdaten!$B$12,P497,(M497+N497)/O497*(O497-1)+P497))</f>
        <v>0</v>
      </c>
      <c r="S497" s="247">
        <f t="shared" si="40"/>
        <v>0</v>
      </c>
      <c r="T497" s="354">
        <f t="shared" si="41"/>
        <v>0</v>
      </c>
    </row>
    <row r="498" spans="1:20" x14ac:dyDescent="0.25">
      <c r="A498" s="215" t="b">
        <f t="shared" si="42"/>
        <v>0</v>
      </c>
      <c r="B498" s="64"/>
      <c r="C498" s="75"/>
      <c r="D498" s="75"/>
      <c r="E498" s="75"/>
      <c r="F498" s="344" t="str">
        <f>IFERROR(IF(VLOOKUP(B498,A_Stammdaten!$I$6:$K$105,3,FALSE)="ja","übernommen","neu"),"")</f>
        <v/>
      </c>
      <c r="G498" s="351"/>
      <c r="H498" s="351"/>
      <c r="I498" s="351"/>
      <c r="J498" s="247">
        <f>IF(OR(C498&gt;A_Stammdaten!$B$13,K498=0,NOT(ISNUMBER(C498))),0,SUM(G498:$H498)-$I498)</f>
        <v>0</v>
      </c>
      <c r="K498" s="353"/>
      <c r="L498" s="247">
        <f t="shared" si="43"/>
        <v>0</v>
      </c>
      <c r="M498" s="247">
        <f t="shared" si="44"/>
        <v>0</v>
      </c>
      <c r="N498" s="352"/>
      <c r="O498" s="352"/>
      <c r="P498" s="352"/>
      <c r="Q498" s="355"/>
      <c r="R498" s="247">
        <f>IF(OR(NOT(ISNUMBER(C498)),AND(C498&lt;A_Stammdaten!$B$12,O498&lt;=0)),0,IF(C498=A_Stammdaten!$B$12,P498,(M498+N498)/O498*(O498-1)+P498))</f>
        <v>0</v>
      </c>
      <c r="S498" s="247">
        <f t="shared" si="40"/>
        <v>0</v>
      </c>
      <c r="T498" s="354">
        <f t="shared" si="41"/>
        <v>0</v>
      </c>
    </row>
    <row r="499" spans="1:20" x14ac:dyDescent="0.25">
      <c r="A499" s="215" t="b">
        <f t="shared" si="42"/>
        <v>0</v>
      </c>
      <c r="B499" s="64"/>
      <c r="C499" s="75"/>
      <c r="D499" s="75"/>
      <c r="E499" s="75"/>
      <c r="F499" s="344" t="str">
        <f>IFERROR(IF(VLOOKUP(B499,A_Stammdaten!$I$6:$K$105,3,FALSE)="ja","übernommen","neu"),"")</f>
        <v/>
      </c>
      <c r="G499" s="351"/>
      <c r="H499" s="351"/>
      <c r="I499" s="351"/>
      <c r="J499" s="247">
        <f>IF(OR(C499&gt;A_Stammdaten!$B$13,K499=0,NOT(ISNUMBER(C499))),0,SUM(G499:$H499)-$I499)</f>
        <v>0</v>
      </c>
      <c r="K499" s="353"/>
      <c r="L499" s="247">
        <f t="shared" si="43"/>
        <v>0</v>
      </c>
      <c r="M499" s="247">
        <f t="shared" si="44"/>
        <v>0</v>
      </c>
      <c r="N499" s="352"/>
      <c r="O499" s="352"/>
      <c r="P499" s="352"/>
      <c r="Q499" s="355"/>
      <c r="R499" s="247">
        <f>IF(OR(NOT(ISNUMBER(C499)),AND(C499&lt;A_Stammdaten!$B$12,O499&lt;=0)),0,IF(C499=A_Stammdaten!$B$12,P499,(M499+N499)/O499*(O499-1)+P499))</f>
        <v>0</v>
      </c>
      <c r="S499" s="247">
        <f t="shared" si="40"/>
        <v>0</v>
      </c>
      <c r="T499" s="354">
        <f t="shared" si="41"/>
        <v>0</v>
      </c>
    </row>
    <row r="500" spans="1:20" x14ac:dyDescent="0.25">
      <c r="A500" s="215" t="b">
        <f t="shared" si="42"/>
        <v>0</v>
      </c>
      <c r="B500" s="64"/>
      <c r="C500" s="75"/>
      <c r="D500" s="75"/>
      <c r="E500" s="75"/>
      <c r="F500" s="344" t="str">
        <f>IFERROR(IF(VLOOKUP(B500,A_Stammdaten!$I$6:$K$105,3,FALSE)="ja","übernommen","neu"),"")</f>
        <v/>
      </c>
      <c r="G500" s="351"/>
      <c r="H500" s="351"/>
      <c r="I500" s="351"/>
      <c r="J500" s="247">
        <f>IF(OR(C500&gt;A_Stammdaten!$B$13,K500=0,NOT(ISNUMBER(C500))),0,SUM(G500:$H500)-$I500)</f>
        <v>0</v>
      </c>
      <c r="K500" s="353"/>
      <c r="L500" s="247">
        <f t="shared" si="43"/>
        <v>0</v>
      </c>
      <c r="M500" s="247">
        <f t="shared" si="44"/>
        <v>0</v>
      </c>
      <c r="N500" s="352"/>
      <c r="O500" s="352"/>
      <c r="P500" s="352"/>
      <c r="Q500" s="355"/>
      <c r="R500" s="247">
        <f>IF(OR(NOT(ISNUMBER(C500)),AND(C500&lt;A_Stammdaten!$B$12,O500&lt;=0)),0,IF(C500=A_Stammdaten!$B$12,P500,(M500+N500)/O500*(O500-1)+P500))</f>
        <v>0</v>
      </c>
      <c r="S500" s="247">
        <f t="shared" si="40"/>
        <v>0</v>
      </c>
      <c r="T500" s="354">
        <f t="shared" si="41"/>
        <v>0</v>
      </c>
    </row>
    <row r="501" spans="1:20" x14ac:dyDescent="0.25">
      <c r="A501" s="215" t="b">
        <f t="shared" si="42"/>
        <v>0</v>
      </c>
      <c r="B501" s="64"/>
      <c r="C501" s="75"/>
      <c r="D501" s="75"/>
      <c r="E501" s="75"/>
      <c r="F501" s="344" t="str">
        <f>IFERROR(IF(VLOOKUP(B501,A_Stammdaten!$I$6:$K$105,3,FALSE)="ja","übernommen","neu"),"")</f>
        <v/>
      </c>
      <c r="G501" s="351"/>
      <c r="H501" s="351"/>
      <c r="I501" s="351"/>
      <c r="J501" s="247">
        <f>IF(OR(C501&gt;A_Stammdaten!$B$13,K501=0,NOT(ISNUMBER(C501))),0,SUM(G501:$H501)-$I501)</f>
        <v>0</v>
      </c>
      <c r="K501" s="353"/>
      <c r="L501" s="247">
        <f t="shared" si="43"/>
        <v>0</v>
      </c>
      <c r="M501" s="247">
        <f t="shared" si="44"/>
        <v>0</v>
      </c>
      <c r="N501" s="352"/>
      <c r="O501" s="352"/>
      <c r="P501" s="352"/>
      <c r="Q501" s="355"/>
      <c r="R501" s="247">
        <f>IF(OR(NOT(ISNUMBER(C501)),AND(C501&lt;A_Stammdaten!$B$12,O501&lt;=0)),0,IF(C501=A_Stammdaten!$B$12,P501,(M501+N501)/O501*(O501-1)+P501))</f>
        <v>0</v>
      </c>
      <c r="S501" s="247">
        <f t="shared" si="40"/>
        <v>0</v>
      </c>
      <c r="T501" s="354">
        <f t="shared" si="41"/>
        <v>0</v>
      </c>
    </row>
    <row r="502" spans="1:20" x14ac:dyDescent="0.25">
      <c r="A502" s="215" t="b">
        <f t="shared" si="42"/>
        <v>0</v>
      </c>
      <c r="B502" s="64"/>
      <c r="C502" s="75"/>
      <c r="D502" s="75"/>
      <c r="E502" s="75"/>
      <c r="F502" s="344" t="str">
        <f>IFERROR(IF(VLOOKUP(B502,A_Stammdaten!$I$6:$K$105,3,FALSE)="ja","übernommen","neu"),"")</f>
        <v/>
      </c>
      <c r="G502" s="351"/>
      <c r="H502" s="351"/>
      <c r="I502" s="351"/>
      <c r="J502" s="247">
        <f>IF(OR(C502&gt;A_Stammdaten!$B$13,K502=0,NOT(ISNUMBER(C502))),0,SUM(G502:$H502)-$I502)</f>
        <v>0</v>
      </c>
      <c r="K502" s="353"/>
      <c r="L502" s="247">
        <f t="shared" si="43"/>
        <v>0</v>
      </c>
      <c r="M502" s="247">
        <f t="shared" si="44"/>
        <v>0</v>
      </c>
      <c r="N502" s="352"/>
      <c r="O502" s="352"/>
      <c r="P502" s="352"/>
      <c r="Q502" s="355"/>
      <c r="R502" s="247">
        <f>IF(OR(NOT(ISNUMBER(C502)),AND(C502&lt;A_Stammdaten!$B$12,O502&lt;=0)),0,IF(C502=A_Stammdaten!$B$12,P502,(M502+N502)/O502*(O502-1)+P502))</f>
        <v>0</v>
      </c>
      <c r="S502" s="247">
        <f t="shared" si="40"/>
        <v>0</v>
      </c>
      <c r="T502" s="354">
        <f t="shared" si="41"/>
        <v>0</v>
      </c>
    </row>
    <row r="503" spans="1:20" x14ac:dyDescent="0.25">
      <c r="A503" s="215" t="b">
        <f t="shared" si="42"/>
        <v>0</v>
      </c>
      <c r="B503" s="64"/>
      <c r="C503" s="75"/>
      <c r="D503" s="75"/>
      <c r="E503" s="75"/>
      <c r="F503" s="344" t="str">
        <f>IFERROR(IF(VLOOKUP(B503,A_Stammdaten!$I$6:$K$105,3,FALSE)="ja","übernommen","neu"),"")</f>
        <v/>
      </c>
      <c r="G503" s="351"/>
      <c r="H503" s="351"/>
      <c r="I503" s="351"/>
      <c r="J503" s="247">
        <f>IF(OR(C503&gt;A_Stammdaten!$B$13,K503=0,NOT(ISNUMBER(C503))),0,SUM(G503:$H503)-$I503)</f>
        <v>0</v>
      </c>
      <c r="K503" s="353"/>
      <c r="L503" s="247">
        <f t="shared" si="43"/>
        <v>0</v>
      </c>
      <c r="M503" s="247">
        <f t="shared" si="44"/>
        <v>0</v>
      </c>
      <c r="N503" s="352"/>
      <c r="O503" s="352"/>
      <c r="P503" s="352"/>
      <c r="Q503" s="355"/>
      <c r="R503" s="247">
        <f>IF(OR(NOT(ISNUMBER(C503)),AND(C503&lt;A_Stammdaten!$B$12,O503&lt;=0)),0,IF(C503=A_Stammdaten!$B$12,P503,(M503+N503)/O503*(O503-1)+P503))</f>
        <v>0</v>
      </c>
      <c r="S503" s="247">
        <f t="shared" si="40"/>
        <v>0</v>
      </c>
      <c r="T503" s="354">
        <f t="shared" si="41"/>
        <v>0</v>
      </c>
    </row>
    <row r="504" spans="1:20" x14ac:dyDescent="0.25">
      <c r="A504" s="215" t="b">
        <f t="shared" si="42"/>
        <v>0</v>
      </c>
      <c r="B504" s="64"/>
      <c r="C504" s="75"/>
      <c r="D504" s="75"/>
      <c r="E504" s="75"/>
      <c r="F504" s="344" t="str">
        <f>IFERROR(IF(VLOOKUP(B504,A_Stammdaten!$I$6:$K$105,3,FALSE)="ja","übernommen","neu"),"")</f>
        <v/>
      </c>
      <c r="G504" s="351"/>
      <c r="H504" s="351"/>
      <c r="I504" s="351"/>
      <c r="J504" s="247">
        <f>IF(OR(C504&gt;A_Stammdaten!$B$13,K504=0,NOT(ISNUMBER(C504))),0,SUM(G504:$H504)-$I504)</f>
        <v>0</v>
      </c>
      <c r="K504" s="353"/>
      <c r="L504" s="247">
        <f t="shared" si="43"/>
        <v>0</v>
      </c>
      <c r="M504" s="247">
        <f t="shared" si="44"/>
        <v>0</v>
      </c>
      <c r="N504" s="352"/>
      <c r="O504" s="352"/>
      <c r="P504" s="352"/>
      <c r="Q504" s="355"/>
      <c r="R504" s="247">
        <f>IF(OR(NOT(ISNUMBER(C504)),AND(C504&lt;A_Stammdaten!$B$12,O504&lt;=0)),0,IF(C504=A_Stammdaten!$B$12,P504,(M504+N504)/O504*(O504-1)+P504))</f>
        <v>0</v>
      </c>
      <c r="S504" s="247">
        <f t="shared" si="40"/>
        <v>0</v>
      </c>
      <c r="T504" s="354">
        <f t="shared" si="41"/>
        <v>0</v>
      </c>
    </row>
  </sheetData>
  <sheetProtection algorithmName="SHA-512" hashValue="ggJnXwcXheb6CSOn4mxUZc26N2Y1bXPOyVp1FLDXJxjwj6slNvwv7C36Ax+KOyTxe7pAat8TYc891wMlpDuRYQ==" saltValue="YlronhH6gd8lm6IweCrCzQ==" spinCount="100000" sheet="1" formatCells="0" formatColumns="0" formatRows="0" autoFilter="0" pivotTables="0"/>
  <customSheetViews>
    <customSheetView guid="{88C7CD93-4C5C-45F9-8E10-23D17A25DE06}" showPageBreaks="1" fitToPage="1" printArea="1">
      <pane ySplit="4" topLeftCell="A5" activePane="bottomLeft" state="frozen"/>
      <selection pane="bottomLeft" activeCell="J22" sqref="J22"/>
      <pageMargins left="0.78740157480314965" right="0.78740157480314965" top="0.98425196850393704" bottom="0.98425196850393704" header="0.51181102362204722" footer="0.51181102362204722"/>
      <printOptions horizontalCentered="1" verticalCentered="1"/>
      <pageSetup paperSize="9" orientation="landscape" r:id="rId1"/>
      <headerFooter alignWithMargins="0"/>
    </customSheetView>
  </customSheetViews>
  <conditionalFormatting sqref="A5:A504">
    <cfRule type="duplicateValues" dxfId="0" priority="1"/>
  </conditionalFormatting>
  <dataValidations count="3">
    <dataValidation type="list" allowBlank="1" showErrorMessage="1" sqref="B5:B504">
      <formula1>NetzId</formula1>
    </dataValidation>
    <dataValidation errorStyle="warning" allowBlank="1" showErrorMessage="1" sqref="C5:D504 K5:L504 F5:I504 S5:S504"/>
    <dataValidation type="list" errorStyle="warning" allowBlank="1" showErrorMessage="1" sqref="E5:E504">
      <formula1>BKZ_Arten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9"/>
  <dimension ref="A1:R86"/>
  <sheetViews>
    <sheetView topLeftCell="E1" workbookViewId="0">
      <selection activeCell="E2" sqref="E2"/>
    </sheetView>
  </sheetViews>
  <sheetFormatPr baseColWidth="10" defaultColWidth="11.42578125" defaultRowHeight="15" x14ac:dyDescent="0.25"/>
  <cols>
    <col min="1" max="1" width="59.28515625" style="41" customWidth="1"/>
    <col min="2" max="2" width="14" style="41" customWidth="1"/>
    <col min="3" max="4" width="14.85546875" style="41" customWidth="1"/>
    <col min="5" max="5" width="136.140625" style="41" customWidth="1"/>
    <col min="6" max="6" width="134.42578125" style="41" customWidth="1"/>
    <col min="7" max="7" width="55.28515625" style="41" customWidth="1"/>
    <col min="8" max="16384" width="11.42578125" style="41"/>
  </cols>
  <sheetData>
    <row r="1" spans="1:18" x14ac:dyDescent="0.25">
      <c r="A1" s="41" t="s">
        <v>210</v>
      </c>
      <c r="B1" s="41" t="s">
        <v>342</v>
      </c>
      <c r="C1" s="41" t="s">
        <v>343</v>
      </c>
      <c r="D1" s="41" t="s">
        <v>500</v>
      </c>
      <c r="E1" s="41" t="s">
        <v>212</v>
      </c>
      <c r="F1" s="41" t="s">
        <v>211</v>
      </c>
      <c r="G1" s="41" t="s">
        <v>213</v>
      </c>
      <c r="H1" s="41" t="s">
        <v>214</v>
      </c>
      <c r="I1" s="41" t="s">
        <v>333</v>
      </c>
      <c r="J1" s="41" t="s">
        <v>381</v>
      </c>
      <c r="K1" s="41" t="s">
        <v>558</v>
      </c>
      <c r="L1" s="41" t="s">
        <v>578</v>
      </c>
      <c r="N1" s="41" t="s">
        <v>499</v>
      </c>
    </row>
    <row r="2" spans="1:18" x14ac:dyDescent="0.25">
      <c r="A2" s="41" t="s">
        <v>244</v>
      </c>
      <c r="B2" s="41">
        <v>25</v>
      </c>
      <c r="C2" s="41">
        <v>35</v>
      </c>
      <c r="D2" s="41">
        <v>1</v>
      </c>
      <c r="E2" s="41" t="s">
        <v>207</v>
      </c>
      <c r="F2" s="76" t="s">
        <v>503</v>
      </c>
      <c r="G2" s="41" t="s">
        <v>171</v>
      </c>
      <c r="H2" s="41">
        <f>A_Stammdaten!B13</f>
        <v>2021</v>
      </c>
      <c r="I2" s="41" t="s">
        <v>138</v>
      </c>
      <c r="J2" s="41" t="s">
        <v>512</v>
      </c>
      <c r="K2" s="41" t="s">
        <v>549</v>
      </c>
      <c r="L2" s="41" t="s">
        <v>567</v>
      </c>
      <c r="O2" s="41" t="s">
        <v>489</v>
      </c>
      <c r="P2" s="41" t="s">
        <v>490</v>
      </c>
      <c r="Q2" s="41" t="s">
        <v>491</v>
      </c>
      <c r="R2" s="41" t="s">
        <v>492</v>
      </c>
    </row>
    <row r="3" spans="1:18" x14ac:dyDescent="0.25">
      <c r="A3" s="41" t="s">
        <v>200</v>
      </c>
      <c r="B3" s="41">
        <v>50</v>
      </c>
      <c r="C3" s="41">
        <v>60</v>
      </c>
      <c r="D3" s="41">
        <v>1</v>
      </c>
      <c r="E3" s="41" t="s">
        <v>216</v>
      </c>
      <c r="F3" s="76" t="s">
        <v>504</v>
      </c>
      <c r="G3" s="41" t="s">
        <v>172</v>
      </c>
      <c r="H3" s="41">
        <f>H2-1</f>
        <v>2020</v>
      </c>
      <c r="I3" s="41" t="s">
        <v>139</v>
      </c>
      <c r="J3" s="41" t="s">
        <v>514</v>
      </c>
      <c r="K3" s="41" t="s">
        <v>445</v>
      </c>
      <c r="L3" s="41" t="s">
        <v>566</v>
      </c>
      <c r="N3" s="41" t="s">
        <v>493</v>
      </c>
      <c r="O3" s="41">
        <v>1</v>
      </c>
      <c r="P3" s="41">
        <v>2</v>
      </c>
      <c r="Q3" s="41">
        <v>3</v>
      </c>
      <c r="R3" s="41">
        <v>4</v>
      </c>
    </row>
    <row r="4" spans="1:18" x14ac:dyDescent="0.25">
      <c r="A4" s="41" t="s">
        <v>245</v>
      </c>
      <c r="B4" s="41">
        <v>60</v>
      </c>
      <c r="C4" s="41">
        <v>70</v>
      </c>
      <c r="D4" s="41">
        <v>1</v>
      </c>
      <c r="E4" s="41" t="s">
        <v>217</v>
      </c>
      <c r="F4" s="76" t="s">
        <v>505</v>
      </c>
      <c r="G4" s="41" t="s">
        <v>360</v>
      </c>
      <c r="I4" s="41" t="s">
        <v>9</v>
      </c>
      <c r="J4" s="41" t="s">
        <v>511</v>
      </c>
      <c r="K4" s="41" t="s">
        <v>446</v>
      </c>
      <c r="L4" s="41" t="s">
        <v>565</v>
      </c>
      <c r="N4" s="41" t="s">
        <v>494</v>
      </c>
      <c r="O4" s="41" t="s">
        <v>495</v>
      </c>
      <c r="P4" s="41" t="s">
        <v>496</v>
      </c>
      <c r="Q4" s="41" t="s">
        <v>497</v>
      </c>
      <c r="R4" s="41" t="s">
        <v>498</v>
      </c>
    </row>
    <row r="5" spans="1:18" x14ac:dyDescent="0.25">
      <c r="A5" s="41" t="s">
        <v>246</v>
      </c>
      <c r="B5" s="41">
        <v>23</v>
      </c>
      <c r="C5" s="41">
        <v>27</v>
      </c>
      <c r="D5" s="41">
        <v>4</v>
      </c>
      <c r="E5" s="41" t="s">
        <v>218</v>
      </c>
      <c r="F5" s="76" t="s">
        <v>506</v>
      </c>
      <c r="G5" s="41" t="s">
        <v>334</v>
      </c>
      <c r="I5" s="41" t="s">
        <v>330</v>
      </c>
      <c r="J5" s="41" t="s">
        <v>522</v>
      </c>
      <c r="N5" s="41">
        <v>1942</v>
      </c>
      <c r="O5" s="41">
        <v>18.793700000000001</v>
      </c>
      <c r="P5" s="41">
        <v>12.6737</v>
      </c>
    </row>
    <row r="6" spans="1:18" x14ac:dyDescent="0.25">
      <c r="A6" s="41" t="s">
        <v>247</v>
      </c>
      <c r="B6" s="41">
        <v>8</v>
      </c>
      <c r="C6" s="41">
        <v>10</v>
      </c>
      <c r="D6" s="41">
        <v>4</v>
      </c>
      <c r="E6" s="41" t="s">
        <v>219</v>
      </c>
      <c r="F6" s="76" t="s">
        <v>234</v>
      </c>
      <c r="I6" s="41" t="s">
        <v>331</v>
      </c>
      <c r="J6" s="41" t="s">
        <v>529</v>
      </c>
      <c r="N6" s="41">
        <v>1943</v>
      </c>
      <c r="O6" s="41">
        <v>18.5</v>
      </c>
      <c r="P6" s="41">
        <v>12.2857</v>
      </c>
    </row>
    <row r="7" spans="1:18" x14ac:dyDescent="0.25">
      <c r="A7" s="41" t="s">
        <v>262</v>
      </c>
      <c r="B7" s="41">
        <v>14</v>
      </c>
      <c r="C7" s="41">
        <v>18</v>
      </c>
      <c r="D7" s="41">
        <v>4</v>
      </c>
      <c r="E7" s="41" t="s">
        <v>220</v>
      </c>
      <c r="F7" s="76" t="s">
        <v>235</v>
      </c>
      <c r="I7" s="41" t="s">
        <v>357</v>
      </c>
      <c r="J7" s="41" t="s">
        <v>336</v>
      </c>
      <c r="N7" s="41">
        <v>1944</v>
      </c>
      <c r="O7" s="41">
        <v>17.939399999999999</v>
      </c>
      <c r="P7" s="41">
        <v>12.04</v>
      </c>
    </row>
    <row r="8" spans="1:18" x14ac:dyDescent="0.25">
      <c r="A8" s="41" t="s">
        <v>248</v>
      </c>
      <c r="B8" s="41">
        <v>14</v>
      </c>
      <c r="C8" s="41">
        <v>25</v>
      </c>
      <c r="D8" s="41">
        <v>4</v>
      </c>
      <c r="E8" s="41" t="s">
        <v>208</v>
      </c>
      <c r="F8" s="76" t="s">
        <v>507</v>
      </c>
      <c r="I8" s="41" t="s">
        <v>356</v>
      </c>
      <c r="J8" s="41" t="s">
        <v>535</v>
      </c>
      <c r="N8" s="41">
        <v>1945</v>
      </c>
      <c r="O8" s="41">
        <v>17.411799999999999</v>
      </c>
      <c r="P8" s="41">
        <v>11.689299999999999</v>
      </c>
    </row>
    <row r="9" spans="1:18" x14ac:dyDescent="0.25">
      <c r="A9" s="41" t="s">
        <v>249</v>
      </c>
      <c r="B9" s="41">
        <v>4</v>
      </c>
      <c r="C9" s="41">
        <v>8</v>
      </c>
      <c r="D9" s="41">
        <v>4</v>
      </c>
      <c r="E9" s="41" t="s">
        <v>221</v>
      </c>
      <c r="F9" s="76" t="s">
        <v>508</v>
      </c>
      <c r="J9" s="41" t="s">
        <v>380</v>
      </c>
      <c r="N9" s="41">
        <v>1946</v>
      </c>
      <c r="O9" s="41">
        <v>16.219200000000001</v>
      </c>
      <c r="P9" s="41">
        <v>10.945499999999999</v>
      </c>
    </row>
    <row r="10" spans="1:18" x14ac:dyDescent="0.25">
      <c r="A10" s="41" t="s">
        <v>250</v>
      </c>
      <c r="B10" s="41">
        <v>3</v>
      </c>
      <c r="C10" s="41">
        <v>5</v>
      </c>
      <c r="D10" s="41">
        <v>4</v>
      </c>
      <c r="E10" s="41" t="s">
        <v>222</v>
      </c>
      <c r="F10" s="76" t="s">
        <v>509</v>
      </c>
      <c r="N10" s="41">
        <v>1947</v>
      </c>
      <c r="O10" s="41">
        <v>13.929399999999999</v>
      </c>
      <c r="P10" s="41">
        <v>9.4062999999999999</v>
      </c>
    </row>
    <row r="11" spans="1:18" x14ac:dyDescent="0.25">
      <c r="A11" s="41" t="s">
        <v>263</v>
      </c>
      <c r="B11" s="41">
        <v>5</v>
      </c>
      <c r="C11" s="41">
        <v>5</v>
      </c>
      <c r="D11" s="41">
        <v>4</v>
      </c>
      <c r="E11" s="41" t="s">
        <v>223</v>
      </c>
      <c r="F11" s="76" t="s">
        <v>510</v>
      </c>
      <c r="N11" s="41">
        <v>1948</v>
      </c>
      <c r="O11" s="41">
        <v>12.8696</v>
      </c>
      <c r="P11" s="41">
        <v>8.6</v>
      </c>
    </row>
    <row r="12" spans="1:18" x14ac:dyDescent="0.25">
      <c r="A12" s="41" t="s">
        <v>264</v>
      </c>
      <c r="B12" s="41">
        <v>8</v>
      </c>
      <c r="C12" s="41">
        <v>8</v>
      </c>
      <c r="D12" s="41">
        <v>4</v>
      </c>
      <c r="E12" s="41" t="s">
        <v>224</v>
      </c>
      <c r="F12" s="76" t="s">
        <v>511</v>
      </c>
      <c r="N12" s="41">
        <v>1949</v>
      </c>
      <c r="O12" s="41">
        <v>11.384600000000001</v>
      </c>
      <c r="P12" s="41">
        <v>7.6203000000000003</v>
      </c>
      <c r="Q12" s="41">
        <v>6.5454999999999997</v>
      </c>
      <c r="R12" s="41">
        <v>3.7616999999999998</v>
      </c>
    </row>
    <row r="13" spans="1:18" x14ac:dyDescent="0.25">
      <c r="A13" s="41" t="s">
        <v>251</v>
      </c>
      <c r="B13" s="41">
        <v>45</v>
      </c>
      <c r="C13" s="41">
        <v>55</v>
      </c>
      <c r="D13" s="41">
        <v>4</v>
      </c>
      <c r="E13" s="41" t="s">
        <v>433</v>
      </c>
      <c r="F13" s="76" t="s">
        <v>512</v>
      </c>
      <c r="N13" s="41">
        <v>1950</v>
      </c>
      <c r="O13" s="41">
        <v>11.84</v>
      </c>
      <c r="P13" s="41">
        <v>7.9734999999999996</v>
      </c>
      <c r="Q13" s="41">
        <v>6.5829000000000004</v>
      </c>
      <c r="R13" s="41">
        <v>3.8593000000000002</v>
      </c>
    </row>
    <row r="14" spans="1:18" x14ac:dyDescent="0.25">
      <c r="A14" s="41" t="s">
        <v>265</v>
      </c>
      <c r="B14" s="41">
        <v>25</v>
      </c>
      <c r="C14" s="41">
        <v>25</v>
      </c>
      <c r="D14" s="41">
        <v>4</v>
      </c>
      <c r="E14" s="41" t="s">
        <v>225</v>
      </c>
      <c r="F14" s="76" t="s">
        <v>198</v>
      </c>
      <c r="N14" s="41">
        <v>1951</v>
      </c>
      <c r="O14" s="41">
        <v>10.2957</v>
      </c>
      <c r="P14" s="41">
        <v>6.88</v>
      </c>
      <c r="Q14" s="41">
        <v>5.5119999999999996</v>
      </c>
      <c r="R14" s="41">
        <v>3.2563</v>
      </c>
    </row>
    <row r="15" spans="1:18" x14ac:dyDescent="0.25">
      <c r="A15" s="41" t="s">
        <v>252</v>
      </c>
      <c r="B15" s="41">
        <v>25</v>
      </c>
      <c r="C15" s="41">
        <v>25</v>
      </c>
      <c r="D15" s="41">
        <v>4</v>
      </c>
      <c r="E15" s="41" t="s">
        <v>226</v>
      </c>
      <c r="F15" s="76" t="s">
        <v>236</v>
      </c>
      <c r="N15" s="41">
        <v>1952</v>
      </c>
      <c r="O15" s="41">
        <v>9.6259999999999994</v>
      </c>
      <c r="P15" s="41">
        <v>6.4730999999999996</v>
      </c>
      <c r="Q15" s="41">
        <v>4.5</v>
      </c>
      <c r="R15" s="41">
        <v>3.1865000000000001</v>
      </c>
    </row>
    <row r="16" spans="1:18" x14ac:dyDescent="0.25">
      <c r="A16" s="41" t="s">
        <v>266</v>
      </c>
      <c r="B16" s="41">
        <v>25</v>
      </c>
      <c r="C16" s="41">
        <v>25</v>
      </c>
      <c r="D16" s="41">
        <v>4</v>
      </c>
      <c r="E16" s="41" t="s">
        <v>362</v>
      </c>
      <c r="F16" s="76" t="s">
        <v>513</v>
      </c>
      <c r="N16" s="41">
        <v>1953</v>
      </c>
      <c r="O16" s="41">
        <v>9.9496000000000002</v>
      </c>
      <c r="P16" s="41">
        <v>6.6889000000000003</v>
      </c>
      <c r="Q16" s="41">
        <v>4.4650999999999996</v>
      </c>
      <c r="R16" s="41">
        <v>3.2665000000000002</v>
      </c>
    </row>
    <row r="17" spans="1:18" x14ac:dyDescent="0.25">
      <c r="A17" s="41" t="s">
        <v>267</v>
      </c>
      <c r="B17" s="41">
        <v>25</v>
      </c>
      <c r="C17" s="41">
        <v>25</v>
      </c>
      <c r="D17" s="41">
        <v>4</v>
      </c>
      <c r="E17" s="41" t="s">
        <v>542</v>
      </c>
      <c r="F17" s="76" t="s">
        <v>514</v>
      </c>
      <c r="N17" s="41">
        <v>1954</v>
      </c>
      <c r="O17" s="41">
        <v>9.9496000000000002</v>
      </c>
      <c r="P17" s="41">
        <v>6.6519000000000004</v>
      </c>
      <c r="Q17" s="41">
        <v>4.5354000000000001</v>
      </c>
      <c r="R17" s="41">
        <v>3.3184999999999998</v>
      </c>
    </row>
    <row r="18" spans="1:18" x14ac:dyDescent="0.25">
      <c r="A18" s="41" t="s">
        <v>268</v>
      </c>
      <c r="B18" s="41">
        <v>25</v>
      </c>
      <c r="C18" s="41">
        <v>25</v>
      </c>
      <c r="D18" s="41">
        <v>4</v>
      </c>
      <c r="E18" s="41" t="s">
        <v>543</v>
      </c>
      <c r="F18" s="76" t="s">
        <v>237</v>
      </c>
      <c r="N18" s="41">
        <v>1955</v>
      </c>
      <c r="O18" s="41">
        <v>9.3968000000000007</v>
      </c>
      <c r="P18" s="41">
        <v>6.3037000000000001</v>
      </c>
      <c r="Q18" s="41">
        <v>4.3472</v>
      </c>
      <c r="R18" s="41">
        <v>3.2563</v>
      </c>
    </row>
    <row r="19" spans="1:18" x14ac:dyDescent="0.25">
      <c r="A19" s="41" t="s">
        <v>253</v>
      </c>
      <c r="B19" s="41">
        <v>20</v>
      </c>
      <c r="C19" s="41">
        <v>20</v>
      </c>
      <c r="D19" s="41">
        <v>4</v>
      </c>
      <c r="E19" s="41" t="s">
        <v>227</v>
      </c>
      <c r="F19" s="76" t="s">
        <v>372</v>
      </c>
      <c r="N19" s="41">
        <v>1956</v>
      </c>
      <c r="O19" s="41">
        <v>9.1783000000000001</v>
      </c>
      <c r="P19" s="41">
        <v>6.1429</v>
      </c>
      <c r="Q19" s="41">
        <v>4.2352999999999996</v>
      </c>
      <c r="R19" s="41">
        <v>3.2061999999999999</v>
      </c>
    </row>
    <row r="20" spans="1:18" x14ac:dyDescent="0.25">
      <c r="A20" s="41" t="s">
        <v>254</v>
      </c>
      <c r="B20" s="41">
        <v>25</v>
      </c>
      <c r="C20" s="41">
        <v>25</v>
      </c>
      <c r="D20" s="41">
        <v>4</v>
      </c>
      <c r="E20" s="41" t="s">
        <v>228</v>
      </c>
      <c r="F20" s="76" t="s">
        <v>318</v>
      </c>
      <c r="N20" s="41">
        <v>1957</v>
      </c>
      <c r="O20" s="41">
        <v>8.8358000000000008</v>
      </c>
      <c r="P20" s="41">
        <v>5.9603999999999999</v>
      </c>
      <c r="Q20" s="41">
        <v>4.0420999999999996</v>
      </c>
      <c r="R20" s="41">
        <v>3.1480000000000001</v>
      </c>
    </row>
    <row r="21" spans="1:18" x14ac:dyDescent="0.25">
      <c r="A21" s="41" t="s">
        <v>255</v>
      </c>
      <c r="B21" s="41">
        <v>25</v>
      </c>
      <c r="C21" s="41">
        <v>35</v>
      </c>
      <c r="D21" s="41">
        <v>1</v>
      </c>
      <c r="E21" s="41" t="s">
        <v>229</v>
      </c>
      <c r="F21" s="76" t="s">
        <v>515</v>
      </c>
      <c r="N21" s="41">
        <v>1958</v>
      </c>
      <c r="O21" s="41">
        <v>8.5797000000000008</v>
      </c>
      <c r="P21" s="41">
        <v>5.7607999999999997</v>
      </c>
      <c r="Q21" s="41">
        <v>3.9451999999999998</v>
      </c>
      <c r="R21" s="41">
        <v>3.1671999999999998</v>
      </c>
    </row>
    <row r="22" spans="1:18" x14ac:dyDescent="0.25">
      <c r="A22" s="41" t="s">
        <v>275</v>
      </c>
      <c r="B22" s="41">
        <v>45</v>
      </c>
      <c r="C22" s="41">
        <v>55</v>
      </c>
      <c r="D22" s="41">
        <v>2</v>
      </c>
      <c r="E22" s="41" t="s">
        <v>230</v>
      </c>
      <c r="F22" s="76" t="s">
        <v>238</v>
      </c>
      <c r="N22" s="41">
        <v>1959</v>
      </c>
      <c r="O22" s="41">
        <v>8.2797000000000001</v>
      </c>
      <c r="P22" s="41">
        <v>5.3510999999999997</v>
      </c>
      <c r="Q22" s="41">
        <v>3.84</v>
      </c>
      <c r="R22" s="41">
        <v>3.1865000000000001</v>
      </c>
    </row>
    <row r="23" spans="1:18" x14ac:dyDescent="0.25">
      <c r="A23" s="41" t="s">
        <v>276</v>
      </c>
      <c r="B23" s="41">
        <v>45</v>
      </c>
      <c r="C23" s="41">
        <v>55</v>
      </c>
      <c r="D23" s="41">
        <v>3</v>
      </c>
      <c r="E23" s="41" t="s">
        <v>231</v>
      </c>
      <c r="F23" s="76" t="s">
        <v>373</v>
      </c>
      <c r="N23" s="41">
        <v>1960</v>
      </c>
      <c r="O23" s="41">
        <v>7.7385999999999999</v>
      </c>
      <c r="P23" s="41">
        <v>4.9752000000000001</v>
      </c>
      <c r="Q23" s="41">
        <v>3.7161</v>
      </c>
      <c r="R23" s="41">
        <v>3.1480000000000001</v>
      </c>
    </row>
    <row r="24" spans="1:18" x14ac:dyDescent="0.25">
      <c r="A24" s="41" t="s">
        <v>277</v>
      </c>
      <c r="B24" s="41">
        <v>55</v>
      </c>
      <c r="C24" s="41">
        <v>65</v>
      </c>
      <c r="D24" s="41">
        <v>2</v>
      </c>
      <c r="E24" s="41" t="s">
        <v>232</v>
      </c>
      <c r="F24" s="76" t="s">
        <v>516</v>
      </c>
      <c r="N24" s="41">
        <v>1961</v>
      </c>
      <c r="O24" s="41">
        <v>7.2637999999999998</v>
      </c>
      <c r="P24" s="41">
        <v>4.6130000000000004</v>
      </c>
      <c r="Q24" s="41">
        <v>3.5888</v>
      </c>
      <c r="R24" s="41">
        <v>3.1103999999999998</v>
      </c>
    </row>
    <row r="25" spans="1:18" x14ac:dyDescent="0.25">
      <c r="A25" s="41" t="s">
        <v>278</v>
      </c>
      <c r="B25" s="41">
        <v>55</v>
      </c>
      <c r="C25" s="41">
        <v>65</v>
      </c>
      <c r="D25" s="41">
        <v>3</v>
      </c>
      <c r="E25" s="41" t="s">
        <v>233</v>
      </c>
      <c r="F25" s="76" t="s">
        <v>517</v>
      </c>
      <c r="N25" s="41">
        <v>1962</v>
      </c>
      <c r="O25" s="41">
        <v>6.7656999999999998</v>
      </c>
      <c r="P25" s="41">
        <v>4.3308999999999997</v>
      </c>
      <c r="Q25" s="41">
        <v>3.5015000000000001</v>
      </c>
      <c r="R25" s="41">
        <v>3.0920000000000001</v>
      </c>
    </row>
    <row r="26" spans="1:18" x14ac:dyDescent="0.25">
      <c r="A26" s="41" t="s">
        <v>279</v>
      </c>
      <c r="B26" s="41">
        <v>45</v>
      </c>
      <c r="C26" s="41">
        <v>55</v>
      </c>
      <c r="D26" s="41">
        <v>2</v>
      </c>
      <c r="E26" s="41" t="s">
        <v>544</v>
      </c>
      <c r="F26" s="76" t="s">
        <v>518</v>
      </c>
      <c r="N26" s="41">
        <v>1963</v>
      </c>
      <c r="O26" s="41">
        <v>6.5054999999999996</v>
      </c>
      <c r="P26" s="41">
        <v>4.1375000000000002</v>
      </c>
      <c r="Q26" s="41">
        <v>3.4491000000000001</v>
      </c>
      <c r="R26" s="41">
        <v>3.0647000000000002</v>
      </c>
    </row>
    <row r="27" spans="1:18" x14ac:dyDescent="0.25">
      <c r="A27" s="41" t="s">
        <v>280</v>
      </c>
      <c r="B27" s="41">
        <v>45</v>
      </c>
      <c r="C27" s="41">
        <v>55</v>
      </c>
      <c r="D27" s="41">
        <v>3</v>
      </c>
      <c r="E27" s="41" t="s">
        <v>401</v>
      </c>
      <c r="F27" s="76" t="s">
        <v>519</v>
      </c>
      <c r="N27" s="41">
        <v>1964</v>
      </c>
      <c r="O27" s="41">
        <v>6.2316000000000003</v>
      </c>
      <c r="P27" s="41">
        <v>4.0814000000000004</v>
      </c>
      <c r="Q27" s="41">
        <v>3.4184000000000001</v>
      </c>
      <c r="R27" s="41">
        <v>3.0203000000000002</v>
      </c>
    </row>
    <row r="28" spans="1:18" x14ac:dyDescent="0.25">
      <c r="A28" s="41" t="s">
        <v>281</v>
      </c>
      <c r="B28" s="41">
        <v>45</v>
      </c>
      <c r="C28" s="41">
        <v>55</v>
      </c>
      <c r="D28" s="41">
        <v>2</v>
      </c>
      <c r="E28" s="41" t="s">
        <v>402</v>
      </c>
      <c r="F28" s="76" t="s">
        <v>520</v>
      </c>
      <c r="N28" s="41">
        <v>1965</v>
      </c>
      <c r="O28" s="41">
        <v>5.9798</v>
      </c>
      <c r="P28" s="41">
        <v>4.1806000000000001</v>
      </c>
      <c r="Q28" s="41">
        <v>3.4699</v>
      </c>
      <c r="R28" s="41">
        <v>2.9518</v>
      </c>
    </row>
    <row r="29" spans="1:18" x14ac:dyDescent="0.25">
      <c r="A29" s="41" t="s">
        <v>282</v>
      </c>
      <c r="B29" s="41">
        <v>45</v>
      </c>
      <c r="C29" s="41">
        <v>55</v>
      </c>
      <c r="D29" s="41">
        <v>2</v>
      </c>
      <c r="E29" s="41" t="s">
        <v>403</v>
      </c>
      <c r="F29" s="76" t="s">
        <v>521</v>
      </c>
      <c r="N29" s="41">
        <v>1966</v>
      </c>
      <c r="O29" s="41">
        <v>5.8324999999999996</v>
      </c>
      <c r="P29" s="41">
        <v>4.1516999999999999</v>
      </c>
      <c r="Q29" s="41">
        <v>3.4594999999999998</v>
      </c>
      <c r="R29" s="41">
        <v>2.9106000000000001</v>
      </c>
    </row>
    <row r="30" spans="1:18" x14ac:dyDescent="0.25">
      <c r="A30" s="41" t="s">
        <v>283</v>
      </c>
      <c r="B30" s="41">
        <v>45</v>
      </c>
      <c r="C30" s="41">
        <v>55</v>
      </c>
      <c r="D30" s="41">
        <v>2</v>
      </c>
      <c r="E30" s="41" t="s">
        <v>550</v>
      </c>
      <c r="F30" s="76" t="s">
        <v>522</v>
      </c>
      <c r="N30" s="41">
        <v>1967</v>
      </c>
      <c r="O30" s="41">
        <v>6.1346999999999996</v>
      </c>
      <c r="P30" s="41">
        <v>4.3308999999999997</v>
      </c>
      <c r="Q30" s="41">
        <v>3.6456</v>
      </c>
      <c r="R30" s="41">
        <v>2.9434999999999998</v>
      </c>
    </row>
    <row r="31" spans="1:18" x14ac:dyDescent="0.25">
      <c r="A31" s="41" t="s">
        <v>284</v>
      </c>
      <c r="B31" s="41">
        <v>30</v>
      </c>
      <c r="C31" s="41">
        <v>40</v>
      </c>
      <c r="D31" s="41">
        <v>2</v>
      </c>
      <c r="E31" s="41" t="s">
        <v>545</v>
      </c>
      <c r="F31" s="76" t="s">
        <v>523</v>
      </c>
      <c r="N31" s="41">
        <v>1968</v>
      </c>
      <c r="O31" s="41">
        <v>5.8324999999999996</v>
      </c>
      <c r="P31" s="41">
        <v>4.1092000000000004</v>
      </c>
      <c r="Q31" s="41">
        <v>3.5666000000000002</v>
      </c>
      <c r="R31" s="41">
        <v>2.9518</v>
      </c>
    </row>
    <row r="32" spans="1:18" x14ac:dyDescent="0.25">
      <c r="A32" s="41" t="s">
        <v>269</v>
      </c>
      <c r="B32" s="41">
        <v>45</v>
      </c>
      <c r="C32" s="41">
        <v>45</v>
      </c>
      <c r="D32" s="41">
        <v>4</v>
      </c>
      <c r="E32" s="41" t="s">
        <v>564</v>
      </c>
      <c r="F32" s="76" t="s">
        <v>524</v>
      </c>
      <c r="N32" s="41">
        <v>1969</v>
      </c>
      <c r="O32" s="41">
        <v>5.4311999999999996</v>
      </c>
      <c r="P32" s="41">
        <v>3.9346000000000001</v>
      </c>
      <c r="Q32" s="41">
        <v>3.4388000000000001</v>
      </c>
      <c r="R32" s="41">
        <v>2.9024999999999999</v>
      </c>
    </row>
    <row r="33" spans="1:18" x14ac:dyDescent="0.25">
      <c r="A33" s="41" t="s">
        <v>270</v>
      </c>
      <c r="B33" s="41">
        <v>45</v>
      </c>
      <c r="C33" s="41">
        <v>45</v>
      </c>
      <c r="D33" s="41">
        <v>4</v>
      </c>
      <c r="E33" s="41" t="s">
        <v>546</v>
      </c>
      <c r="F33" s="76" t="s">
        <v>525</v>
      </c>
      <c r="N33" s="41">
        <v>1970</v>
      </c>
      <c r="O33" s="41">
        <v>4.5891000000000002</v>
      </c>
      <c r="P33" s="41">
        <v>3.3631000000000002</v>
      </c>
      <c r="Q33" s="41">
        <v>3.0638000000000001</v>
      </c>
      <c r="R33" s="41">
        <v>2.7639</v>
      </c>
    </row>
    <row r="34" spans="1:18" x14ac:dyDescent="0.25">
      <c r="A34" s="41" t="s">
        <v>285</v>
      </c>
      <c r="B34" s="41">
        <v>45</v>
      </c>
      <c r="C34" s="41">
        <v>45</v>
      </c>
      <c r="D34" s="41">
        <v>4</v>
      </c>
      <c r="E34" s="41" t="s">
        <v>412</v>
      </c>
      <c r="F34" s="76" t="s">
        <v>526</v>
      </c>
      <c r="N34" s="41">
        <v>1971</v>
      </c>
      <c r="O34" s="41">
        <v>4.1398999999999999</v>
      </c>
      <c r="P34" s="41">
        <v>3.1111</v>
      </c>
      <c r="Q34" s="41">
        <v>2.9018000000000002</v>
      </c>
      <c r="R34" s="41">
        <v>2.6581999999999999</v>
      </c>
    </row>
    <row r="35" spans="1:18" x14ac:dyDescent="0.25">
      <c r="A35" s="41" t="s">
        <v>271</v>
      </c>
      <c r="B35" s="41">
        <v>8</v>
      </c>
      <c r="C35" s="41">
        <v>16</v>
      </c>
      <c r="D35" s="41">
        <v>4</v>
      </c>
      <c r="E35" s="41" t="s">
        <v>413</v>
      </c>
      <c r="F35" s="76" t="s">
        <v>527</v>
      </c>
      <c r="N35" s="41">
        <v>1972</v>
      </c>
      <c r="O35" s="41">
        <v>3.9466999999999999</v>
      </c>
      <c r="P35" s="41">
        <v>3.01</v>
      </c>
      <c r="Q35" s="41">
        <v>2.8515000000000001</v>
      </c>
      <c r="R35" s="41">
        <v>2.5792000000000002</v>
      </c>
    </row>
    <row r="36" spans="1:18" x14ac:dyDescent="0.25">
      <c r="A36" s="41" t="s">
        <v>256</v>
      </c>
      <c r="B36" s="41">
        <v>15</v>
      </c>
      <c r="C36" s="41">
        <v>25</v>
      </c>
      <c r="D36" s="41">
        <v>4</v>
      </c>
      <c r="E36" s="41" t="s">
        <v>414</v>
      </c>
      <c r="F36" s="76" t="s">
        <v>528</v>
      </c>
      <c r="N36" s="41">
        <v>1973</v>
      </c>
      <c r="O36" s="41">
        <v>3.7115999999999998</v>
      </c>
      <c r="P36" s="41">
        <v>2.8942000000000001</v>
      </c>
      <c r="Q36" s="41">
        <v>2.6916000000000002</v>
      </c>
      <c r="R36" s="41">
        <v>2.4232999999999998</v>
      </c>
    </row>
    <row r="37" spans="1:18" x14ac:dyDescent="0.25">
      <c r="A37" s="41" t="s">
        <v>272</v>
      </c>
      <c r="B37" s="41">
        <v>45</v>
      </c>
      <c r="C37" s="41">
        <v>45</v>
      </c>
      <c r="D37" s="41">
        <v>4</v>
      </c>
      <c r="E37" s="41" t="s">
        <v>415</v>
      </c>
      <c r="F37" s="76" t="s">
        <v>529</v>
      </c>
      <c r="N37" s="41">
        <v>1974</v>
      </c>
      <c r="O37" s="41">
        <v>3.5030000000000001</v>
      </c>
      <c r="P37" s="41">
        <v>2.7117</v>
      </c>
      <c r="Q37" s="41">
        <v>2.4510999999999998</v>
      </c>
      <c r="R37" s="41">
        <v>2.1352000000000002</v>
      </c>
    </row>
    <row r="38" spans="1:18" x14ac:dyDescent="0.25">
      <c r="A38" s="41" t="s">
        <v>257</v>
      </c>
      <c r="B38" s="41">
        <v>45</v>
      </c>
      <c r="C38" s="41">
        <v>45</v>
      </c>
      <c r="D38" s="41">
        <v>4</v>
      </c>
      <c r="E38" s="41" t="s">
        <v>421</v>
      </c>
      <c r="F38" s="76" t="s">
        <v>374</v>
      </c>
      <c r="N38" s="41">
        <v>1975</v>
      </c>
      <c r="O38" s="41">
        <v>3.4121000000000001</v>
      </c>
      <c r="P38" s="41">
        <v>2.6637</v>
      </c>
      <c r="Q38" s="41">
        <v>2.4668000000000001</v>
      </c>
      <c r="R38" s="41">
        <v>2.0430999999999999</v>
      </c>
    </row>
    <row r="39" spans="1:18" x14ac:dyDescent="0.25">
      <c r="A39" s="41" t="s">
        <v>258</v>
      </c>
      <c r="B39" s="41">
        <v>20</v>
      </c>
      <c r="C39" s="41">
        <v>30</v>
      </c>
      <c r="D39" s="41">
        <v>4</v>
      </c>
      <c r="E39" s="41" t="s">
        <v>422</v>
      </c>
      <c r="F39" s="76" t="s">
        <v>375</v>
      </c>
      <c r="N39" s="41">
        <v>1976</v>
      </c>
      <c r="O39" s="41">
        <v>3.2888999999999999</v>
      </c>
      <c r="P39" s="41">
        <v>2.6061000000000001</v>
      </c>
      <c r="Q39" s="41">
        <v>2.4049999999999998</v>
      </c>
      <c r="R39" s="41">
        <v>1.9698</v>
      </c>
    </row>
    <row r="40" spans="1:18" x14ac:dyDescent="0.25">
      <c r="A40" s="41" t="s">
        <v>259</v>
      </c>
      <c r="B40" s="41">
        <v>10</v>
      </c>
      <c r="C40" s="41">
        <v>30</v>
      </c>
      <c r="D40" s="41">
        <v>4</v>
      </c>
      <c r="E40" s="41" t="s">
        <v>423</v>
      </c>
      <c r="F40" s="76" t="s">
        <v>530</v>
      </c>
      <c r="N40" s="41">
        <v>1977</v>
      </c>
      <c r="O40" s="41">
        <v>3.1573000000000002</v>
      </c>
      <c r="P40" s="41">
        <v>2.5188000000000001</v>
      </c>
      <c r="Q40" s="41">
        <v>2.3851</v>
      </c>
      <c r="R40" s="41">
        <v>1.9118999999999999</v>
      </c>
    </row>
    <row r="41" spans="1:18" x14ac:dyDescent="0.25">
      <c r="A41" s="41" t="s">
        <v>273</v>
      </c>
      <c r="B41" s="41">
        <v>15</v>
      </c>
      <c r="C41" s="41">
        <v>30</v>
      </c>
      <c r="D41" s="41">
        <v>4</v>
      </c>
      <c r="E41" s="41" t="s">
        <v>424</v>
      </c>
      <c r="F41" s="76" t="s">
        <v>239</v>
      </c>
      <c r="N41" s="41">
        <v>1978</v>
      </c>
      <c r="O41" s="41">
        <v>3.0204</v>
      </c>
      <c r="P41" s="41">
        <v>2.3841999999999999</v>
      </c>
      <c r="Q41" s="41">
        <v>2.2812000000000001</v>
      </c>
      <c r="R41" s="41">
        <v>1.8911</v>
      </c>
    </row>
    <row r="42" spans="1:18" x14ac:dyDescent="0.25">
      <c r="A42" s="41" t="s">
        <v>260</v>
      </c>
      <c r="B42" s="41">
        <v>15</v>
      </c>
      <c r="C42" s="41">
        <v>30</v>
      </c>
      <c r="D42" s="41">
        <v>4</v>
      </c>
      <c r="E42" s="41" t="s">
        <v>425</v>
      </c>
      <c r="F42" s="76" t="s">
        <v>531</v>
      </c>
      <c r="N42" s="41">
        <v>1979</v>
      </c>
      <c r="O42" s="41">
        <v>2.8123999999999998</v>
      </c>
      <c r="P42" s="41">
        <v>2.1694</v>
      </c>
      <c r="Q42" s="41">
        <v>2.1453000000000002</v>
      </c>
      <c r="R42" s="41">
        <v>1.8249</v>
      </c>
    </row>
    <row r="43" spans="1:18" x14ac:dyDescent="0.25">
      <c r="A43" s="41" t="s">
        <v>261</v>
      </c>
      <c r="B43" s="41">
        <v>60</v>
      </c>
      <c r="C43" s="41">
        <v>60</v>
      </c>
      <c r="D43" s="41">
        <v>1</v>
      </c>
      <c r="E43" s="41" t="s">
        <v>426</v>
      </c>
      <c r="F43" s="76" t="s">
        <v>240</v>
      </c>
      <c r="N43" s="41">
        <v>1980</v>
      </c>
      <c r="O43" s="41">
        <v>2.5516999999999999</v>
      </c>
      <c r="P43" s="41">
        <v>1.9609000000000001</v>
      </c>
      <c r="Q43" s="41">
        <v>2.0070000000000001</v>
      </c>
      <c r="R43" s="41">
        <v>1.7110000000000001</v>
      </c>
    </row>
    <row r="44" spans="1:18" x14ac:dyDescent="0.25">
      <c r="A44" s="41" t="s">
        <v>274</v>
      </c>
      <c r="B44" s="41">
        <v>15</v>
      </c>
      <c r="C44" s="41">
        <v>20</v>
      </c>
      <c r="D44" s="41">
        <v>4</v>
      </c>
      <c r="E44" s="41" t="s">
        <v>427</v>
      </c>
      <c r="F44" s="76" t="s">
        <v>241</v>
      </c>
      <c r="N44" s="41">
        <v>1981</v>
      </c>
      <c r="O44" s="41">
        <v>2.4064999999999999</v>
      </c>
      <c r="P44" s="41">
        <v>1.9080999999999999</v>
      </c>
      <c r="Q44" s="41">
        <v>1.9592000000000001</v>
      </c>
      <c r="R44" s="41">
        <v>1.6031</v>
      </c>
    </row>
    <row r="45" spans="1:18" x14ac:dyDescent="0.25">
      <c r="A45" s="204" t="s">
        <v>357</v>
      </c>
      <c r="B45" s="41" t="s">
        <v>479</v>
      </c>
      <c r="C45" s="41" t="s">
        <v>479</v>
      </c>
      <c r="D45" s="41" t="s">
        <v>479</v>
      </c>
      <c r="E45" s="41" t="s">
        <v>428</v>
      </c>
      <c r="F45" s="76" t="s">
        <v>242</v>
      </c>
      <c r="N45" s="41">
        <v>1982</v>
      </c>
      <c r="O45" s="41">
        <v>2.3125</v>
      </c>
      <c r="P45" s="41">
        <v>1.9451000000000001</v>
      </c>
      <c r="Q45" s="41">
        <v>1.8824000000000001</v>
      </c>
      <c r="R45" s="41">
        <v>1.508</v>
      </c>
    </row>
    <row r="46" spans="1:18" x14ac:dyDescent="0.25">
      <c r="A46" s="204" t="s">
        <v>356</v>
      </c>
      <c r="D46" s="41" t="s">
        <v>479</v>
      </c>
      <c r="E46" s="41" t="s">
        <v>429</v>
      </c>
      <c r="F46" s="76" t="s">
        <v>243</v>
      </c>
      <c r="N46" s="41">
        <v>1983</v>
      </c>
      <c r="O46" s="41">
        <v>2.2726000000000002</v>
      </c>
      <c r="P46" s="41">
        <v>1.9544999999999999</v>
      </c>
      <c r="Q46" s="41">
        <v>1.92</v>
      </c>
      <c r="R46" s="41">
        <v>1.4822</v>
      </c>
    </row>
    <row r="47" spans="1:18" x14ac:dyDescent="0.25">
      <c r="A47" s="204" t="s">
        <v>138</v>
      </c>
      <c r="D47" s="41" t="s">
        <v>479</v>
      </c>
      <c r="E47" s="41" t="s">
        <v>430</v>
      </c>
      <c r="F47" s="76" t="s">
        <v>532</v>
      </c>
      <c r="N47" s="41">
        <v>1984</v>
      </c>
      <c r="O47" s="41">
        <v>2.2256</v>
      </c>
      <c r="P47" s="41">
        <v>1.9295</v>
      </c>
      <c r="Q47" s="41">
        <v>1.8915999999999999</v>
      </c>
      <c r="R47" s="41">
        <v>1.4412</v>
      </c>
    </row>
    <row r="48" spans="1:18" x14ac:dyDescent="0.25">
      <c r="A48" s="204" t="s">
        <v>139</v>
      </c>
      <c r="D48" s="41" t="s">
        <v>479</v>
      </c>
      <c r="E48" s="41" t="s">
        <v>431</v>
      </c>
      <c r="F48" s="76" t="s">
        <v>336</v>
      </c>
      <c r="N48" s="41">
        <v>1985</v>
      </c>
      <c r="O48" s="41">
        <v>2.2130999999999998</v>
      </c>
      <c r="P48" s="41">
        <v>1.9263999999999999</v>
      </c>
      <c r="Q48" s="41">
        <v>1.8403</v>
      </c>
      <c r="R48" s="41">
        <v>1.41</v>
      </c>
    </row>
    <row r="49" spans="1:18" x14ac:dyDescent="0.25">
      <c r="A49" s="41" t="s">
        <v>478</v>
      </c>
      <c r="B49" s="41" t="s">
        <v>479</v>
      </c>
      <c r="C49" s="41" t="s">
        <v>479</v>
      </c>
      <c r="D49" s="41" t="s">
        <v>479</v>
      </c>
      <c r="F49" s="76" t="s">
        <v>533</v>
      </c>
      <c r="N49" s="41">
        <v>1986</v>
      </c>
      <c r="O49" s="41">
        <v>2.1684999999999999</v>
      </c>
      <c r="P49" s="41">
        <v>1.8842000000000001</v>
      </c>
      <c r="Q49" s="41">
        <v>1.8028</v>
      </c>
      <c r="R49" s="41">
        <v>1.4216</v>
      </c>
    </row>
    <row r="50" spans="1:18" x14ac:dyDescent="0.25">
      <c r="A50" s="41" t="s">
        <v>477</v>
      </c>
      <c r="B50" s="41" t="s">
        <v>479</v>
      </c>
      <c r="C50" s="41" t="s">
        <v>479</v>
      </c>
      <c r="D50" s="41" t="s">
        <v>479</v>
      </c>
      <c r="F50" s="76" t="s">
        <v>376</v>
      </c>
      <c r="N50" s="41">
        <v>1987</v>
      </c>
      <c r="O50" s="41">
        <v>2.1219000000000001</v>
      </c>
      <c r="P50" s="41">
        <v>1.8494999999999999</v>
      </c>
      <c r="Q50" s="41">
        <v>1.8169999999999999</v>
      </c>
      <c r="R50" s="41">
        <v>1.4553</v>
      </c>
    </row>
    <row r="51" spans="1:18" x14ac:dyDescent="0.25">
      <c r="F51" s="76" t="s">
        <v>319</v>
      </c>
      <c r="N51" s="41">
        <v>1988</v>
      </c>
      <c r="O51" s="41">
        <v>2.0735999999999999</v>
      </c>
      <c r="P51" s="41">
        <v>1.8242</v>
      </c>
      <c r="Q51" s="41">
        <v>1.7916000000000001</v>
      </c>
      <c r="R51" s="41">
        <v>1.4333</v>
      </c>
    </row>
    <row r="52" spans="1:18" x14ac:dyDescent="0.25">
      <c r="F52" s="76" t="s">
        <v>320</v>
      </c>
      <c r="N52" s="41">
        <v>1989</v>
      </c>
      <c r="O52" s="41">
        <v>2.0034000000000001</v>
      </c>
      <c r="P52" s="41">
        <v>1.7706</v>
      </c>
      <c r="Q52" s="41">
        <v>1.7271000000000001</v>
      </c>
      <c r="R52" s="41">
        <v>1.3968</v>
      </c>
    </row>
    <row r="53" spans="1:18" x14ac:dyDescent="0.25">
      <c r="F53" s="76" t="s">
        <v>534</v>
      </c>
      <c r="N53" s="41">
        <v>1990</v>
      </c>
      <c r="O53" s="41">
        <v>1.8884000000000001</v>
      </c>
      <c r="P53" s="41">
        <v>1.6584000000000001</v>
      </c>
      <c r="Q53" s="41">
        <v>1.6504000000000001</v>
      </c>
      <c r="R53" s="41">
        <v>1.3747</v>
      </c>
    </row>
    <row r="54" spans="1:18" x14ac:dyDescent="0.25">
      <c r="F54" s="76" t="s">
        <v>535</v>
      </c>
      <c r="N54" s="41">
        <v>1991</v>
      </c>
      <c r="O54" s="41">
        <v>1.7805</v>
      </c>
      <c r="P54" s="41">
        <v>1.5456000000000001</v>
      </c>
      <c r="Q54" s="41">
        <v>1.5846</v>
      </c>
      <c r="R54" s="41">
        <v>1.3463000000000001</v>
      </c>
    </row>
    <row r="55" spans="1:18" x14ac:dyDescent="0.25">
      <c r="F55" s="76" t="s">
        <v>377</v>
      </c>
      <c r="N55" s="41">
        <v>1992</v>
      </c>
      <c r="O55" s="41">
        <v>1.6747000000000001</v>
      </c>
      <c r="P55" s="41">
        <v>1.4523999999999999</v>
      </c>
      <c r="Q55" s="41">
        <v>1.5218</v>
      </c>
      <c r="R55" s="41">
        <v>1.3273999999999999</v>
      </c>
    </row>
    <row r="56" spans="1:18" x14ac:dyDescent="0.25">
      <c r="F56" s="76" t="s">
        <v>378</v>
      </c>
      <c r="N56" s="41">
        <v>1993</v>
      </c>
      <c r="O56" s="41">
        <v>1.6196999999999999</v>
      </c>
      <c r="P56" s="41">
        <v>1.4115</v>
      </c>
      <c r="Q56" s="41">
        <v>1.5442</v>
      </c>
      <c r="R56" s="41">
        <v>1.3257000000000001</v>
      </c>
    </row>
    <row r="57" spans="1:18" x14ac:dyDescent="0.25">
      <c r="F57" s="76" t="s">
        <v>379</v>
      </c>
      <c r="N57" s="41">
        <v>1994</v>
      </c>
      <c r="O57" s="41">
        <v>1.5871</v>
      </c>
      <c r="P57" s="41">
        <v>1.3951</v>
      </c>
      <c r="Q57" s="41">
        <v>1.5258</v>
      </c>
      <c r="R57" s="41">
        <v>1.3223</v>
      </c>
    </row>
    <row r="58" spans="1:18" x14ac:dyDescent="0.25">
      <c r="F58" s="76" t="s">
        <v>380</v>
      </c>
      <c r="N58" s="41">
        <v>1995</v>
      </c>
      <c r="O58" s="41">
        <v>1.5518000000000001</v>
      </c>
      <c r="P58" s="41">
        <v>1.3823000000000001</v>
      </c>
      <c r="Q58" s="41">
        <v>1.4713000000000001</v>
      </c>
      <c r="R58" s="41">
        <v>1.2992999999999999</v>
      </c>
    </row>
    <row r="59" spans="1:18" x14ac:dyDescent="0.25">
      <c r="F59" s="76"/>
      <c r="N59" s="41">
        <v>1996</v>
      </c>
      <c r="O59" s="41">
        <v>1.5477000000000001</v>
      </c>
      <c r="P59" s="41">
        <v>1.4065000000000001</v>
      </c>
      <c r="Q59" s="41">
        <v>1.502</v>
      </c>
      <c r="R59" s="41">
        <v>1.3207</v>
      </c>
    </row>
    <row r="60" spans="1:18" x14ac:dyDescent="0.25">
      <c r="F60" s="76"/>
      <c r="N60" s="41">
        <v>1997</v>
      </c>
      <c r="O60" s="41">
        <v>1.5558000000000001</v>
      </c>
      <c r="P60" s="41">
        <v>1.4316</v>
      </c>
      <c r="Q60" s="41">
        <v>1.5218</v>
      </c>
      <c r="R60" s="41">
        <v>1.3058000000000001</v>
      </c>
    </row>
    <row r="61" spans="1:18" x14ac:dyDescent="0.25">
      <c r="F61" s="76"/>
      <c r="N61" s="41">
        <v>1998</v>
      </c>
      <c r="O61" s="41">
        <v>1.5641</v>
      </c>
      <c r="P61" s="41">
        <v>1.4576</v>
      </c>
      <c r="Q61" s="41">
        <v>1.5299</v>
      </c>
      <c r="R61" s="41">
        <v>1.3058000000000001</v>
      </c>
    </row>
    <row r="62" spans="1:18" x14ac:dyDescent="0.25">
      <c r="F62" s="76"/>
      <c r="N62" s="41">
        <v>1999</v>
      </c>
      <c r="O62" s="41">
        <v>1.5724</v>
      </c>
      <c r="P62" s="41">
        <v>1.4646999999999999</v>
      </c>
      <c r="Q62" s="41">
        <v>1.5526</v>
      </c>
      <c r="R62" s="41">
        <v>1.3257000000000001</v>
      </c>
    </row>
    <row r="63" spans="1:18" x14ac:dyDescent="0.25">
      <c r="F63" s="76"/>
      <c r="N63" s="41">
        <v>2000</v>
      </c>
      <c r="O63" s="41">
        <v>1.5620000000000001</v>
      </c>
      <c r="P63" s="41">
        <v>1.4612000000000001</v>
      </c>
      <c r="Q63" s="41">
        <v>1.5138</v>
      </c>
      <c r="R63" s="41">
        <v>1.3008999999999999</v>
      </c>
    </row>
    <row r="64" spans="1:18" x14ac:dyDescent="0.25">
      <c r="N64" s="41">
        <v>2001</v>
      </c>
      <c r="O64" s="41">
        <v>1.5558000000000001</v>
      </c>
      <c r="P64" s="41">
        <v>1.4646999999999999</v>
      </c>
      <c r="Q64" s="41">
        <v>1.4922</v>
      </c>
      <c r="R64" s="41">
        <v>1.26</v>
      </c>
    </row>
    <row r="65" spans="14:18" x14ac:dyDescent="0.25">
      <c r="N65" s="41">
        <v>2002</v>
      </c>
      <c r="O65" s="41">
        <v>1.5518000000000001</v>
      </c>
      <c r="P65" s="41">
        <v>1.4682999999999999</v>
      </c>
      <c r="Q65" s="41">
        <v>1.4961</v>
      </c>
      <c r="R65" s="41">
        <v>1.2676000000000001</v>
      </c>
    </row>
    <row r="66" spans="14:18" x14ac:dyDescent="0.25">
      <c r="N66" s="41">
        <v>2003</v>
      </c>
      <c r="O66" s="41">
        <v>1.5477000000000001</v>
      </c>
      <c r="P66" s="41">
        <v>1.4737</v>
      </c>
      <c r="Q66" s="41">
        <v>1.4844999999999999</v>
      </c>
      <c r="R66" s="41">
        <v>1.2494000000000001</v>
      </c>
    </row>
    <row r="67" spans="14:18" x14ac:dyDescent="0.25">
      <c r="N67" s="41">
        <v>2004</v>
      </c>
      <c r="O67" s="41">
        <v>1.5258</v>
      </c>
      <c r="P67" s="41">
        <v>1.4737</v>
      </c>
      <c r="Q67" s="41">
        <v>1.4117999999999999</v>
      </c>
      <c r="R67" s="41">
        <v>1.2317</v>
      </c>
    </row>
    <row r="68" spans="14:18" x14ac:dyDescent="0.25">
      <c r="N68" s="41">
        <v>2005</v>
      </c>
      <c r="O68" s="41">
        <v>1.4948999999999999</v>
      </c>
      <c r="P68" s="41">
        <v>1.4719</v>
      </c>
      <c r="Q68" s="41">
        <v>1.3442000000000001</v>
      </c>
      <c r="R68" s="41">
        <v>1.1868000000000001</v>
      </c>
    </row>
    <row r="69" spans="14:18" x14ac:dyDescent="0.25">
      <c r="N69" s="41">
        <v>2006</v>
      </c>
      <c r="O69" s="41">
        <v>1.4599</v>
      </c>
      <c r="P69" s="41">
        <v>1.4368000000000001</v>
      </c>
      <c r="Q69" s="41">
        <v>1.3136000000000001</v>
      </c>
      <c r="R69" s="41">
        <v>1.1265000000000001</v>
      </c>
    </row>
    <row r="70" spans="14:18" x14ac:dyDescent="0.25">
      <c r="N70" s="41">
        <v>2007</v>
      </c>
      <c r="O70" s="41">
        <v>1.3995</v>
      </c>
      <c r="P70" s="41">
        <v>1.3935</v>
      </c>
      <c r="Q70" s="41">
        <v>1.2374000000000001</v>
      </c>
      <c r="R70" s="41">
        <v>1.1132</v>
      </c>
    </row>
    <row r="71" spans="14:18" x14ac:dyDescent="0.25">
      <c r="N71" s="41">
        <v>2008</v>
      </c>
      <c r="O71" s="41">
        <v>1.3485</v>
      </c>
      <c r="P71" s="41">
        <v>1.3528</v>
      </c>
      <c r="Q71" s="41">
        <v>1.1755</v>
      </c>
      <c r="R71" s="41">
        <v>1.0589</v>
      </c>
    </row>
    <row r="72" spans="14:18" x14ac:dyDescent="0.25">
      <c r="N72" s="41">
        <v>2009</v>
      </c>
      <c r="O72" s="41">
        <v>1.3348</v>
      </c>
      <c r="P72" s="41">
        <v>1.3304</v>
      </c>
      <c r="Q72" s="41">
        <v>1.2164999999999999</v>
      </c>
      <c r="R72" s="41">
        <v>1.0956999999999999</v>
      </c>
    </row>
    <row r="73" spans="14:18" x14ac:dyDescent="0.25">
      <c r="N73" s="41">
        <v>2010</v>
      </c>
      <c r="O73" s="41">
        <v>1.32</v>
      </c>
      <c r="P73" s="41">
        <v>1.3230999999999999</v>
      </c>
      <c r="Q73" s="41">
        <v>1.2216</v>
      </c>
      <c r="R73" s="41">
        <v>1.0865</v>
      </c>
    </row>
    <row r="74" spans="14:18" x14ac:dyDescent="0.25">
      <c r="N74" s="41">
        <v>2011</v>
      </c>
      <c r="O74" s="41">
        <v>1.28</v>
      </c>
      <c r="P74" s="41">
        <v>1.2988</v>
      </c>
      <c r="Q74" s="41">
        <v>1.1648000000000001</v>
      </c>
      <c r="R74" s="41">
        <v>1.0367999999999999</v>
      </c>
    </row>
    <row r="75" spans="14:18" x14ac:dyDescent="0.25">
      <c r="N75" s="41">
        <v>2012</v>
      </c>
      <c r="O75" s="41">
        <v>1.2488999999999999</v>
      </c>
      <c r="P75" s="41">
        <v>1.266</v>
      </c>
      <c r="Q75" s="41">
        <v>1.1463000000000001</v>
      </c>
      <c r="R75" s="41">
        <v>1.0226</v>
      </c>
    </row>
    <row r="76" spans="14:18" x14ac:dyDescent="0.25">
      <c r="N76" s="41">
        <v>2013</v>
      </c>
      <c r="O76" s="41">
        <v>1.2257</v>
      </c>
      <c r="P76" s="41">
        <v>1.2451000000000001</v>
      </c>
      <c r="Q76" s="41">
        <v>1.1577999999999999</v>
      </c>
      <c r="R76" s="41">
        <v>1.0216000000000001</v>
      </c>
    </row>
    <row r="77" spans="14:18" x14ac:dyDescent="0.25">
      <c r="N77" s="41">
        <v>2014</v>
      </c>
      <c r="O77" s="41">
        <v>1.2033</v>
      </c>
      <c r="P77" s="41">
        <v>1.2261</v>
      </c>
      <c r="Q77" s="41">
        <v>1.1532</v>
      </c>
      <c r="R77" s="41">
        <v>1.0286</v>
      </c>
    </row>
    <row r="78" spans="14:18" x14ac:dyDescent="0.25">
      <c r="N78" s="41">
        <v>2015</v>
      </c>
      <c r="O78" s="41">
        <v>1.1839999999999999</v>
      </c>
      <c r="P78" s="41">
        <v>1.204</v>
      </c>
      <c r="Q78" s="41">
        <v>1.1519999999999999</v>
      </c>
      <c r="R78" s="41">
        <v>1.042</v>
      </c>
    </row>
    <row r="79" spans="14:18" x14ac:dyDescent="0.25">
      <c r="N79" s="41">
        <v>2016</v>
      </c>
      <c r="O79" s="41">
        <v>1.1596</v>
      </c>
      <c r="P79" s="41">
        <v>1.1839</v>
      </c>
      <c r="Q79" s="41">
        <v>1.159</v>
      </c>
      <c r="R79" s="41">
        <v>1.0568</v>
      </c>
    </row>
    <row r="80" spans="14:18" x14ac:dyDescent="0.25">
      <c r="N80" s="41">
        <v>2017</v>
      </c>
      <c r="O80" s="41">
        <v>1.1223000000000001</v>
      </c>
      <c r="P80" s="41">
        <v>1.1434</v>
      </c>
      <c r="Q80" s="41">
        <v>1.1012999999999999</v>
      </c>
      <c r="R80" s="41">
        <v>1.0306999999999999</v>
      </c>
    </row>
    <row r="81" spans="14:18" x14ac:dyDescent="0.25">
      <c r="N81" s="41">
        <v>2018</v>
      </c>
      <c r="O81" s="41">
        <v>1.0744</v>
      </c>
      <c r="P81" s="41">
        <v>1.0798000000000001</v>
      </c>
      <c r="Q81" s="41">
        <v>1.0349999999999999</v>
      </c>
      <c r="R81" s="41">
        <v>1.0067999999999999</v>
      </c>
    </row>
    <row r="82" spans="14:18" x14ac:dyDescent="0.25">
      <c r="N82" s="41">
        <v>2019</v>
      </c>
      <c r="O82" s="41">
        <v>1.0286999999999999</v>
      </c>
      <c r="P82" s="41">
        <v>1.0228999999999999</v>
      </c>
      <c r="Q82" s="41">
        <v>1.0008999999999999</v>
      </c>
      <c r="R82" s="41">
        <v>0.99519999999999997</v>
      </c>
    </row>
    <row r="83" spans="14:18" x14ac:dyDescent="0.25">
      <c r="N83" s="41">
        <v>2020</v>
      </c>
      <c r="O83" s="326">
        <v>1</v>
      </c>
      <c r="P83" s="326">
        <v>1</v>
      </c>
      <c r="Q83" s="326">
        <v>1</v>
      </c>
      <c r="R83" s="326">
        <v>1</v>
      </c>
    </row>
    <row r="84" spans="14:18" x14ac:dyDescent="0.25">
      <c r="N84" s="41">
        <v>2021</v>
      </c>
      <c r="O84" s="326">
        <v>1</v>
      </c>
      <c r="P84" s="326">
        <v>1</v>
      </c>
      <c r="Q84" s="326">
        <v>1</v>
      </c>
      <c r="R84" s="326">
        <v>1</v>
      </c>
    </row>
    <row r="85" spans="14:18" x14ac:dyDescent="0.25">
      <c r="N85" s="41">
        <v>2022</v>
      </c>
      <c r="O85" s="41">
        <v>0.8</v>
      </c>
      <c r="P85" s="41">
        <v>0.8</v>
      </c>
      <c r="Q85" s="41">
        <v>0.8</v>
      </c>
      <c r="R85" s="41">
        <v>0.8</v>
      </c>
    </row>
    <row r="86" spans="14:18" x14ac:dyDescent="0.25">
      <c r="N86" s="41">
        <v>2023</v>
      </c>
      <c r="O86" s="41">
        <v>0.6</v>
      </c>
      <c r="P86" s="41">
        <v>0.6</v>
      </c>
      <c r="Q86" s="41">
        <v>0.6</v>
      </c>
      <c r="R86" s="41">
        <v>0.6</v>
      </c>
    </row>
  </sheetData>
  <sheetProtection formatCells="0" formatColumns="0" formatRows="0"/>
  <sortState ref="I5:N83">
    <sortCondition descending="1" ref="I5:I83"/>
  </sortState>
  <customSheetViews>
    <customSheetView guid="{88C7CD93-4C5C-45F9-8E10-23D17A25DE06}" topLeftCell="A13">
      <selection activeCell="D47" sqref="D47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pageSetup paperSize="9" orientation="portrait" horizontalDpi="90" verticalDpi="9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5" tint="0.39997558519241921"/>
  </sheetPr>
  <dimension ref="A1:K225"/>
  <sheetViews>
    <sheetView tabSelected="1" zoomScaleNormal="100" workbookViewId="0">
      <selection activeCell="B6" sqref="B6"/>
    </sheetView>
  </sheetViews>
  <sheetFormatPr baseColWidth="10" defaultColWidth="11.42578125" defaultRowHeight="15" x14ac:dyDescent="0.25"/>
  <cols>
    <col min="1" max="1" width="21.5703125" style="176" customWidth="1"/>
    <col min="2" max="2" width="45.7109375" style="176" customWidth="1"/>
    <col min="3" max="3" width="24.7109375" style="176" bestFit="1" customWidth="1"/>
    <col min="4" max="4" width="14.5703125" style="176" customWidth="1"/>
    <col min="5" max="5" width="29.140625" style="176" customWidth="1"/>
    <col min="6" max="6" width="38.28515625" style="176" customWidth="1"/>
    <col min="7" max="7" width="20.5703125" style="176" customWidth="1"/>
    <col min="8" max="8" width="5.7109375" style="41" customWidth="1"/>
    <col min="9" max="9" width="7.140625" style="41" customWidth="1"/>
    <col min="10" max="10" width="49.7109375" style="41" customWidth="1"/>
    <col min="11" max="16384" width="11.42578125" style="41"/>
  </cols>
  <sheetData>
    <row r="1" spans="1:11" x14ac:dyDescent="0.25">
      <c r="A1" s="44" t="str">
        <f>Changelog!A1</f>
        <v>EHB_KP_Wasserstoff_v2</v>
      </c>
      <c r="B1" s="41"/>
      <c r="C1" s="41"/>
      <c r="D1" s="41"/>
      <c r="E1" s="41"/>
      <c r="F1" s="41"/>
      <c r="G1" s="41"/>
      <c r="H1" s="63"/>
    </row>
    <row r="2" spans="1:11" ht="21" x14ac:dyDescent="0.35">
      <c r="A2" s="45" t="s">
        <v>481</v>
      </c>
      <c r="B2" s="41"/>
      <c r="C2" s="41"/>
      <c r="D2" s="41"/>
      <c r="E2" s="41"/>
      <c r="F2" s="41"/>
      <c r="G2" s="41"/>
    </row>
    <row r="3" spans="1:11" x14ac:dyDescent="0.25">
      <c r="A3" t="s">
        <v>587</v>
      </c>
      <c r="B3" s="41"/>
      <c r="C3" s="41"/>
      <c r="D3" s="41"/>
      <c r="E3" s="41"/>
      <c r="F3" s="41"/>
      <c r="G3" s="41"/>
      <c r="H3" s="63"/>
    </row>
    <row r="4" spans="1:11" ht="33.75" customHeight="1" x14ac:dyDescent="0.25">
      <c r="A4" s="104" t="s">
        <v>201</v>
      </c>
      <c r="B4" s="105"/>
      <c r="C4" s="41"/>
      <c r="D4" s="205" t="s">
        <v>408</v>
      </c>
      <c r="E4" s="206"/>
      <c r="F4" s="207"/>
      <c r="G4" s="41"/>
      <c r="I4" s="392" t="s">
        <v>383</v>
      </c>
      <c r="J4" s="393"/>
      <c r="K4" s="393"/>
    </row>
    <row r="5" spans="1:11" x14ac:dyDescent="0.25">
      <c r="A5" s="97"/>
      <c r="B5" s="99"/>
      <c r="C5" s="41"/>
      <c r="D5" s="97"/>
      <c r="E5" s="98"/>
      <c r="F5" s="99"/>
      <c r="G5" s="41"/>
      <c r="I5" s="79" t="s">
        <v>286</v>
      </c>
      <c r="J5" s="79" t="s">
        <v>332</v>
      </c>
      <c r="K5" s="79" t="s">
        <v>474</v>
      </c>
    </row>
    <row r="6" spans="1:11" x14ac:dyDescent="0.25">
      <c r="A6" s="46" t="s">
        <v>4</v>
      </c>
      <c r="B6" s="66"/>
      <c r="C6" s="41"/>
      <c r="D6" s="208"/>
      <c r="E6" s="209" t="s">
        <v>404</v>
      </c>
      <c r="F6" s="210"/>
      <c r="G6" s="41"/>
      <c r="I6" s="66">
        <v>1</v>
      </c>
      <c r="J6" s="66" t="s">
        <v>455</v>
      </c>
      <c r="K6" s="66" t="s">
        <v>476</v>
      </c>
    </row>
    <row r="7" spans="1:11" x14ac:dyDescent="0.25">
      <c r="A7" s="46" t="s">
        <v>347</v>
      </c>
      <c r="B7" s="70"/>
      <c r="C7" s="41"/>
      <c r="D7" s="160"/>
      <c r="E7" s="164" t="s">
        <v>405</v>
      </c>
      <c r="F7" s="165"/>
      <c r="G7" s="41"/>
      <c r="I7" s="66" t="s">
        <v>584</v>
      </c>
      <c r="J7" s="66" t="s">
        <v>585</v>
      </c>
      <c r="K7" s="66" t="s">
        <v>475</v>
      </c>
    </row>
    <row r="8" spans="1:11" x14ac:dyDescent="0.25">
      <c r="A8" s="46" t="s">
        <v>348</v>
      </c>
      <c r="B8" s="64"/>
      <c r="C8" s="41"/>
      <c r="D8" s="161">
        <v>123</v>
      </c>
      <c r="E8" s="164" t="s">
        <v>406</v>
      </c>
      <c r="F8" s="165"/>
      <c r="G8" s="41"/>
      <c r="I8" s="64"/>
      <c r="J8" s="66"/>
      <c r="K8" s="66"/>
    </row>
    <row r="9" spans="1:11" x14ac:dyDescent="0.25">
      <c r="A9" s="47" t="s">
        <v>349</v>
      </c>
      <c r="B9" s="113"/>
      <c r="C9" s="41"/>
      <c r="D9" s="166">
        <v>123</v>
      </c>
      <c r="E9" s="162" t="s">
        <v>407</v>
      </c>
      <c r="F9" s="163"/>
      <c r="G9" s="41"/>
      <c r="I9" s="64"/>
      <c r="J9" s="66"/>
      <c r="K9" s="66"/>
    </row>
    <row r="10" spans="1:11" x14ac:dyDescent="0.25">
      <c r="A10" s="46" t="s">
        <v>350</v>
      </c>
      <c r="B10" s="89"/>
      <c r="C10" s="41"/>
      <c r="D10" s="167"/>
      <c r="E10" s="162" t="s">
        <v>410</v>
      </c>
      <c r="F10" s="163"/>
      <c r="G10" s="41"/>
      <c r="I10" s="64"/>
      <c r="J10" s="64"/>
      <c r="K10" s="64"/>
    </row>
    <row r="11" spans="1:11" x14ac:dyDescent="0.25">
      <c r="A11" s="97" t="s">
        <v>482</v>
      </c>
      <c r="B11" s="99"/>
      <c r="C11" s="76"/>
      <c r="D11" s="76"/>
      <c r="E11" s="76"/>
      <c r="F11" s="76"/>
      <c r="G11" s="76"/>
      <c r="I11" s="64"/>
      <c r="J11" s="64"/>
      <c r="K11" s="64"/>
    </row>
    <row r="12" spans="1:11" x14ac:dyDescent="0.25">
      <c r="A12" s="54" t="s">
        <v>483</v>
      </c>
      <c r="B12" s="316">
        <v>2023</v>
      </c>
      <c r="C12" s="76"/>
      <c r="D12" s="76"/>
      <c r="E12" s="76"/>
      <c r="F12" s="76"/>
      <c r="G12" s="76"/>
      <c r="I12" s="64"/>
      <c r="J12" s="64"/>
      <c r="K12" s="64"/>
    </row>
    <row r="13" spans="1:11" x14ac:dyDescent="0.25">
      <c r="A13" s="54" t="s">
        <v>484</v>
      </c>
      <c r="B13" s="343">
        <f>B12-2</f>
        <v>2021</v>
      </c>
      <c r="C13" s="41"/>
      <c r="F13" s="41"/>
      <c r="G13" s="41"/>
      <c r="I13" s="64"/>
      <c r="J13" s="64"/>
      <c r="K13" s="64"/>
    </row>
    <row r="14" spans="1:11" ht="15.75" x14ac:dyDescent="0.25">
      <c r="A14" s="59" t="s">
        <v>351</v>
      </c>
      <c r="B14" s="66" t="s">
        <v>435</v>
      </c>
      <c r="C14" s="41"/>
      <c r="F14" s="41"/>
      <c r="G14" s="41"/>
      <c r="I14" s="64"/>
      <c r="J14" s="64"/>
      <c r="K14" s="64"/>
    </row>
    <row r="15" spans="1:11" x14ac:dyDescent="0.25">
      <c r="A15" s="41"/>
      <c r="B15" s="41"/>
      <c r="C15" s="41"/>
      <c r="F15" s="41"/>
      <c r="G15" s="41"/>
      <c r="I15" s="64"/>
      <c r="J15" s="64"/>
      <c r="K15" s="64"/>
    </row>
    <row r="16" spans="1:11" ht="15.75" x14ac:dyDescent="0.25">
      <c r="A16" s="77" t="str">
        <f>CONCATENATE("II. Angaben zum ",B14)</f>
        <v>II. Angaben zum Netzbetreiber/Pächter</v>
      </c>
      <c r="B16" s="78"/>
      <c r="C16" s="41"/>
      <c r="D16" s="41"/>
      <c r="E16" s="41"/>
      <c r="F16" s="41"/>
      <c r="G16" s="41"/>
      <c r="I16" s="64"/>
      <c r="J16" s="64"/>
      <c r="K16" s="64"/>
    </row>
    <row r="17" spans="1:11" s="60" customFormat="1" ht="18" customHeight="1" x14ac:dyDescent="0.25">
      <c r="A17" s="54" t="s">
        <v>0</v>
      </c>
      <c r="B17" s="64"/>
      <c r="I17" s="64"/>
      <c r="J17" s="64"/>
      <c r="K17" s="64"/>
    </row>
    <row r="18" spans="1:11" ht="15.75" thickBot="1" x14ac:dyDescent="0.3">
      <c r="A18" s="376" t="str">
        <f>IF(B14="Subverpächter","Subverpächternummer:",IF(B14="Dienstleister","Dienstleisternummer:","Verpächternummer:"))</f>
        <v>Verpächternummer:</v>
      </c>
      <c r="B18" s="377"/>
      <c r="C18" s="41"/>
      <c r="D18" s="41"/>
      <c r="E18" s="41"/>
      <c r="F18" s="41"/>
      <c r="G18" s="41"/>
      <c r="I18" s="64"/>
      <c r="J18" s="64"/>
      <c r="K18" s="64"/>
    </row>
    <row r="19" spans="1:11" ht="15.75" thickBot="1" x14ac:dyDescent="0.3">
      <c r="A19" s="380" t="s">
        <v>346</v>
      </c>
      <c r="B19" s="381" t="str">
        <f>IF(B14="Subverpächter",CONCATENATE("SVP",B18),IF(B14="Dienstleister",CONCATENATE("DL",B18),IF(B14="Verpächter",CONCATENATE("VP",B18),IF(B14="Verpächter und Dienstleister",CONCATENATE("VPD",B18),CONCATENATE("NB",B8)))))</f>
        <v>NB</v>
      </c>
      <c r="C19" s="41"/>
      <c r="D19" s="41"/>
      <c r="E19" s="41"/>
      <c r="F19" s="41"/>
      <c r="G19" s="41"/>
      <c r="I19" s="64"/>
      <c r="J19" s="64"/>
      <c r="K19" s="64"/>
    </row>
    <row r="20" spans="1:11" x14ac:dyDescent="0.25">
      <c r="A20" s="378" t="s">
        <v>1</v>
      </c>
      <c r="B20" s="379"/>
      <c r="C20" s="41"/>
      <c r="D20" s="41"/>
      <c r="E20" s="41"/>
      <c r="F20" s="41"/>
      <c r="G20" s="41"/>
      <c r="I20" s="64"/>
      <c r="J20" s="64"/>
      <c r="K20" s="64"/>
    </row>
    <row r="21" spans="1:11" x14ac:dyDescent="0.25">
      <c r="A21" s="54" t="s">
        <v>2</v>
      </c>
      <c r="B21" s="168"/>
      <c r="C21" s="41"/>
      <c r="D21" s="41"/>
      <c r="E21" s="41"/>
      <c r="F21" s="41"/>
      <c r="G21" s="41"/>
      <c r="I21" s="64"/>
      <c r="J21" s="64"/>
      <c r="K21" s="64"/>
    </row>
    <row r="22" spans="1:11" x14ac:dyDescent="0.25">
      <c r="A22" s="54" t="s">
        <v>3</v>
      </c>
      <c r="B22" s="168"/>
      <c r="C22" s="41"/>
      <c r="D22" s="41"/>
      <c r="E22" s="41"/>
      <c r="F22" s="41"/>
      <c r="G22" s="41"/>
      <c r="I22" s="64"/>
      <c r="J22" s="64"/>
      <c r="K22" s="64"/>
    </row>
    <row r="23" spans="1:11" x14ac:dyDescent="0.25">
      <c r="A23" s="41"/>
      <c r="B23" s="41"/>
      <c r="C23" s="48"/>
      <c r="D23" s="41"/>
      <c r="E23" s="41"/>
      <c r="F23" s="41"/>
      <c r="G23" s="41"/>
      <c r="I23" s="64"/>
      <c r="J23" s="64"/>
      <c r="K23" s="64"/>
    </row>
    <row r="24" spans="1:11" ht="18" customHeight="1" x14ac:dyDescent="0.25">
      <c r="A24" s="112" t="str">
        <f>IF($B$14="Netzbetreiber/Pächter","III. Informationen zur an den Netzbetreiber überlassenen Netzinfrastruktur (VP) und zu Vertragsverhältnissen zum Bezug von Dienstleistungen","III. Informationen zur an den Verpächter überlassenen Netzinfrastruktur (SVP)")</f>
        <v>III. Informationen zur an den Netzbetreiber überlassenen Netzinfrastruktur (VP) und zu Vertragsverhältnissen zum Bezug von Dienstleistungen</v>
      </c>
      <c r="B24" s="82"/>
      <c r="C24" s="82"/>
      <c r="D24" s="82"/>
      <c r="E24" s="82"/>
      <c r="F24" s="82"/>
      <c r="G24" s="103"/>
      <c r="I24" s="64"/>
      <c r="J24" s="64"/>
      <c r="K24" s="64"/>
    </row>
    <row r="25" spans="1:11" ht="30" x14ac:dyDescent="0.25">
      <c r="A25" s="80" t="s">
        <v>365</v>
      </c>
      <c r="B25" s="79" t="s">
        <v>4</v>
      </c>
      <c r="C25" s="79" t="s">
        <v>352</v>
      </c>
      <c r="D25" s="80" t="str">
        <f>CONCATENATE("abgerechnete Kosten im ",B10)</f>
        <v xml:space="preserve">abgerechnete Kosten im </v>
      </c>
      <c r="E25" s="79" t="s">
        <v>5</v>
      </c>
      <c r="F25" s="79" t="s">
        <v>327</v>
      </c>
      <c r="G25" s="80" t="s">
        <v>382</v>
      </c>
      <c r="I25" s="64"/>
      <c r="J25" s="64"/>
      <c r="K25" s="64"/>
    </row>
    <row r="26" spans="1:11" s="60" customFormat="1" ht="18" customHeight="1" x14ac:dyDescent="0.25">
      <c r="A26" s="64"/>
      <c r="B26" s="66"/>
      <c r="C26" s="64"/>
      <c r="D26" s="64"/>
      <c r="E26" s="64"/>
      <c r="F26" s="64"/>
      <c r="G26" s="69"/>
      <c r="I26" s="64"/>
      <c r="J26" s="64"/>
      <c r="K26" s="64"/>
    </row>
    <row r="27" spans="1:11" x14ac:dyDescent="0.25">
      <c r="A27" s="64"/>
      <c r="B27" s="64"/>
      <c r="C27" s="64"/>
      <c r="D27" s="64"/>
      <c r="E27" s="64"/>
      <c r="F27" s="64"/>
      <c r="G27" s="65"/>
      <c r="I27" s="64"/>
      <c r="J27" s="64"/>
      <c r="K27" s="64"/>
    </row>
    <row r="28" spans="1:11" x14ac:dyDescent="0.25">
      <c r="A28" s="64"/>
      <c r="B28" s="66"/>
      <c r="C28" s="64"/>
      <c r="D28" s="64"/>
      <c r="E28" s="64"/>
      <c r="F28" s="64"/>
      <c r="G28" s="65"/>
      <c r="I28" s="64"/>
      <c r="J28" s="64"/>
      <c r="K28" s="64"/>
    </row>
    <row r="29" spans="1:11" x14ac:dyDescent="0.25">
      <c r="A29" s="64"/>
      <c r="B29" s="66"/>
      <c r="C29" s="64"/>
      <c r="D29" s="64"/>
      <c r="E29" s="64"/>
      <c r="F29" s="64"/>
      <c r="G29" s="69"/>
      <c r="I29" s="64"/>
      <c r="J29" s="64"/>
      <c r="K29" s="64"/>
    </row>
    <row r="30" spans="1:11" x14ac:dyDescent="0.25">
      <c r="A30" s="64"/>
      <c r="B30" s="66"/>
      <c r="C30" s="64"/>
      <c r="D30" s="64"/>
      <c r="E30" s="64"/>
      <c r="F30" s="64"/>
      <c r="G30" s="69"/>
      <c r="I30" s="64"/>
      <c r="J30" s="64"/>
      <c r="K30" s="64"/>
    </row>
    <row r="31" spans="1:11" x14ac:dyDescent="0.25">
      <c r="A31" s="64"/>
      <c r="B31" s="66"/>
      <c r="C31" s="64"/>
      <c r="D31" s="64"/>
      <c r="E31" s="64"/>
      <c r="F31" s="64"/>
      <c r="G31" s="69"/>
      <c r="I31" s="64"/>
      <c r="J31" s="64"/>
      <c r="K31" s="64"/>
    </row>
    <row r="32" spans="1:11" x14ac:dyDescent="0.25">
      <c r="A32" s="64"/>
      <c r="B32" s="66"/>
      <c r="C32" s="64"/>
      <c r="D32" s="64"/>
      <c r="E32" s="64"/>
      <c r="F32" s="64"/>
      <c r="G32" s="69"/>
      <c r="I32" s="64"/>
      <c r="J32" s="64"/>
      <c r="K32" s="64"/>
    </row>
    <row r="33" spans="1:11" x14ac:dyDescent="0.25">
      <c r="A33" s="64"/>
      <c r="B33" s="66"/>
      <c r="C33" s="64"/>
      <c r="D33" s="64"/>
      <c r="E33" s="64"/>
      <c r="F33" s="64"/>
      <c r="G33" s="69"/>
      <c r="I33" s="64"/>
      <c r="J33" s="64"/>
      <c r="K33" s="64"/>
    </row>
    <row r="34" spans="1:11" x14ac:dyDescent="0.25">
      <c r="A34" s="64"/>
      <c r="B34" s="66"/>
      <c r="C34" s="64"/>
      <c r="D34" s="64"/>
      <c r="E34" s="64"/>
      <c r="F34" s="64"/>
      <c r="G34" s="69"/>
      <c r="I34" s="64"/>
      <c r="J34" s="64"/>
      <c r="K34" s="64"/>
    </row>
    <row r="35" spans="1:11" x14ac:dyDescent="0.25">
      <c r="A35" s="64"/>
      <c r="B35" s="66"/>
      <c r="C35" s="64"/>
      <c r="D35" s="64"/>
      <c r="E35" s="64"/>
      <c r="F35" s="64"/>
      <c r="G35" s="69"/>
      <c r="I35" s="64"/>
      <c r="J35" s="64"/>
      <c r="K35" s="64"/>
    </row>
    <row r="36" spans="1:11" x14ac:dyDescent="0.25">
      <c r="A36" s="64"/>
      <c r="B36" s="66"/>
      <c r="C36" s="64"/>
      <c r="D36" s="64"/>
      <c r="E36" s="64"/>
      <c r="F36" s="64"/>
      <c r="G36" s="69"/>
      <c r="I36" s="64"/>
      <c r="J36" s="64"/>
      <c r="K36" s="64"/>
    </row>
    <row r="37" spans="1:11" x14ac:dyDescent="0.25">
      <c r="A37" s="64"/>
      <c r="B37" s="66"/>
      <c r="C37" s="64"/>
      <c r="D37" s="64"/>
      <c r="E37" s="64"/>
      <c r="F37" s="64"/>
      <c r="G37" s="69"/>
      <c r="I37" s="64"/>
      <c r="J37" s="64"/>
      <c r="K37" s="64"/>
    </row>
    <row r="38" spans="1:11" x14ac:dyDescent="0.25">
      <c r="A38" s="64"/>
      <c r="B38" s="66"/>
      <c r="C38" s="64"/>
      <c r="D38" s="64"/>
      <c r="E38" s="64"/>
      <c r="F38" s="64"/>
      <c r="G38" s="69"/>
      <c r="I38" s="64"/>
      <c r="J38" s="64"/>
      <c r="K38" s="64"/>
    </row>
    <row r="39" spans="1:11" x14ac:dyDescent="0.25">
      <c r="A39" s="64"/>
      <c r="B39" s="66"/>
      <c r="C39" s="64"/>
      <c r="D39" s="64"/>
      <c r="E39" s="64"/>
      <c r="F39" s="64"/>
      <c r="G39" s="69"/>
      <c r="I39" s="64"/>
      <c r="J39" s="64"/>
      <c r="K39" s="64"/>
    </row>
    <row r="40" spans="1:11" x14ac:dyDescent="0.25">
      <c r="A40" s="64"/>
      <c r="B40" s="66"/>
      <c r="C40" s="64"/>
      <c r="D40" s="64"/>
      <c r="E40" s="64"/>
      <c r="F40" s="64"/>
      <c r="G40" s="69"/>
      <c r="I40" s="64"/>
      <c r="J40" s="64"/>
      <c r="K40" s="64"/>
    </row>
    <row r="41" spans="1:11" x14ac:dyDescent="0.25">
      <c r="A41" s="64"/>
      <c r="B41" s="66"/>
      <c r="C41" s="64"/>
      <c r="D41" s="64"/>
      <c r="E41" s="64"/>
      <c r="F41" s="64"/>
      <c r="G41" s="69"/>
      <c r="I41" s="64"/>
      <c r="J41" s="64"/>
      <c r="K41" s="64"/>
    </row>
    <row r="42" spans="1:11" x14ac:dyDescent="0.25">
      <c r="A42" s="64"/>
      <c r="B42" s="66"/>
      <c r="C42" s="64"/>
      <c r="D42" s="64"/>
      <c r="E42" s="64"/>
      <c r="F42" s="64"/>
      <c r="G42" s="69"/>
      <c r="I42" s="64"/>
      <c r="J42" s="64"/>
      <c r="K42" s="64"/>
    </row>
    <row r="43" spans="1:11" x14ac:dyDescent="0.25">
      <c r="A43" s="64"/>
      <c r="B43" s="66"/>
      <c r="C43" s="64"/>
      <c r="D43" s="64"/>
      <c r="E43" s="64"/>
      <c r="F43" s="64"/>
      <c r="G43" s="69"/>
      <c r="I43" s="64"/>
      <c r="J43" s="64"/>
      <c r="K43" s="64"/>
    </row>
    <row r="44" spans="1:11" x14ac:dyDescent="0.25">
      <c r="A44" s="64"/>
      <c r="B44" s="66"/>
      <c r="C44" s="64"/>
      <c r="D44" s="64"/>
      <c r="E44" s="64"/>
      <c r="F44" s="64"/>
      <c r="G44" s="69"/>
      <c r="I44" s="64"/>
      <c r="J44" s="64"/>
      <c r="K44" s="64"/>
    </row>
    <row r="45" spans="1:11" x14ac:dyDescent="0.25">
      <c r="A45" s="64"/>
      <c r="B45" s="66"/>
      <c r="C45" s="64"/>
      <c r="D45" s="64"/>
      <c r="E45" s="64"/>
      <c r="F45" s="64"/>
      <c r="G45" s="69"/>
      <c r="I45" s="64"/>
      <c r="J45" s="64"/>
      <c r="K45" s="64"/>
    </row>
    <row r="46" spans="1:11" x14ac:dyDescent="0.25">
      <c r="A46" s="64"/>
      <c r="B46" s="66"/>
      <c r="C46" s="64"/>
      <c r="D46" s="64"/>
      <c r="E46" s="64"/>
      <c r="F46" s="64"/>
      <c r="G46" s="69"/>
      <c r="I46" s="64"/>
      <c r="J46" s="64"/>
      <c r="K46" s="64"/>
    </row>
    <row r="47" spans="1:11" x14ac:dyDescent="0.25">
      <c r="A47" s="64"/>
      <c r="B47" s="66"/>
      <c r="C47" s="64"/>
      <c r="D47" s="64"/>
      <c r="E47" s="64"/>
      <c r="F47" s="64"/>
      <c r="G47" s="69"/>
      <c r="I47" s="64"/>
      <c r="J47" s="64"/>
      <c r="K47" s="64"/>
    </row>
    <row r="48" spans="1:11" x14ac:dyDescent="0.25">
      <c r="A48" s="64"/>
      <c r="B48" s="66"/>
      <c r="C48" s="64"/>
      <c r="D48" s="64"/>
      <c r="E48" s="64"/>
      <c r="F48" s="64"/>
      <c r="G48" s="69"/>
      <c r="I48" s="64"/>
      <c r="J48" s="64"/>
      <c r="K48" s="64"/>
    </row>
    <row r="49" spans="1:11" x14ac:dyDescent="0.25">
      <c r="A49" s="64"/>
      <c r="B49" s="66"/>
      <c r="C49" s="64"/>
      <c r="D49" s="64"/>
      <c r="E49" s="64"/>
      <c r="F49" s="64"/>
      <c r="G49" s="69"/>
      <c r="I49" s="64"/>
      <c r="J49" s="64"/>
      <c r="K49" s="64"/>
    </row>
    <row r="50" spans="1:11" x14ac:dyDescent="0.25">
      <c r="A50" s="64"/>
      <c r="B50" s="66"/>
      <c r="C50" s="64"/>
      <c r="D50" s="64"/>
      <c r="E50" s="64"/>
      <c r="F50" s="64"/>
      <c r="G50" s="69"/>
      <c r="I50" s="64"/>
      <c r="J50" s="64"/>
      <c r="K50" s="64"/>
    </row>
    <row r="51" spans="1:11" x14ac:dyDescent="0.25">
      <c r="A51" s="64"/>
      <c r="B51" s="66"/>
      <c r="C51" s="64"/>
      <c r="D51" s="64"/>
      <c r="E51" s="64"/>
      <c r="F51" s="64"/>
      <c r="G51" s="69"/>
      <c r="I51" s="64"/>
      <c r="J51" s="64"/>
      <c r="K51" s="64"/>
    </row>
    <row r="52" spans="1:11" x14ac:dyDescent="0.25">
      <c r="A52" s="64"/>
      <c r="B52" s="66"/>
      <c r="C52" s="64"/>
      <c r="D52" s="64"/>
      <c r="E52" s="64"/>
      <c r="F52" s="64"/>
      <c r="G52" s="69"/>
      <c r="I52" s="64"/>
      <c r="J52" s="64"/>
      <c r="K52" s="64"/>
    </row>
    <row r="53" spans="1:11" x14ac:dyDescent="0.25">
      <c r="A53" s="64"/>
      <c r="B53" s="66"/>
      <c r="C53" s="64"/>
      <c r="D53" s="64"/>
      <c r="E53" s="64"/>
      <c r="F53" s="64"/>
      <c r="G53" s="69"/>
      <c r="I53" s="64"/>
      <c r="J53" s="64"/>
      <c r="K53" s="64"/>
    </row>
    <row r="54" spans="1:11" x14ac:dyDescent="0.25">
      <c r="A54" s="64"/>
      <c r="B54" s="66"/>
      <c r="C54" s="64"/>
      <c r="D54" s="64"/>
      <c r="E54" s="64"/>
      <c r="F54" s="64"/>
      <c r="G54" s="69"/>
      <c r="I54" s="64"/>
      <c r="J54" s="64"/>
      <c r="K54" s="64"/>
    </row>
    <row r="55" spans="1:11" x14ac:dyDescent="0.25">
      <c r="A55" s="64"/>
      <c r="B55" s="66"/>
      <c r="C55" s="64"/>
      <c r="D55" s="64"/>
      <c r="E55" s="64"/>
      <c r="F55" s="64"/>
      <c r="G55" s="69"/>
      <c r="I55" s="64"/>
      <c r="J55" s="64"/>
      <c r="K55" s="64"/>
    </row>
    <row r="56" spans="1:11" x14ac:dyDescent="0.25">
      <c r="A56" s="64"/>
      <c r="B56" s="66"/>
      <c r="C56" s="64"/>
      <c r="D56" s="64"/>
      <c r="E56" s="64"/>
      <c r="F56" s="64"/>
      <c r="G56" s="69"/>
      <c r="I56" s="64"/>
      <c r="J56" s="64"/>
      <c r="K56" s="64"/>
    </row>
    <row r="57" spans="1:11" x14ac:dyDescent="0.25">
      <c r="A57" s="64"/>
      <c r="B57" s="66"/>
      <c r="C57" s="64"/>
      <c r="D57" s="64"/>
      <c r="E57" s="64"/>
      <c r="F57" s="64"/>
      <c r="G57" s="69"/>
      <c r="I57" s="64"/>
      <c r="J57" s="64"/>
      <c r="K57" s="64"/>
    </row>
    <row r="58" spans="1:11" x14ac:dyDescent="0.25">
      <c r="A58" s="64"/>
      <c r="B58" s="66"/>
      <c r="C58" s="64"/>
      <c r="D58" s="64"/>
      <c r="E58" s="64"/>
      <c r="F58" s="64"/>
      <c r="G58" s="69"/>
      <c r="I58" s="64"/>
      <c r="J58" s="64"/>
      <c r="K58" s="64"/>
    </row>
    <row r="59" spans="1:11" x14ac:dyDescent="0.25">
      <c r="A59" s="64"/>
      <c r="B59" s="66"/>
      <c r="C59" s="64"/>
      <c r="D59" s="64"/>
      <c r="E59" s="64"/>
      <c r="F59" s="64"/>
      <c r="G59" s="69"/>
      <c r="I59" s="64"/>
      <c r="J59" s="64"/>
      <c r="K59" s="64"/>
    </row>
    <row r="60" spans="1:11" x14ac:dyDescent="0.25">
      <c r="A60" s="64"/>
      <c r="B60" s="66"/>
      <c r="C60" s="64"/>
      <c r="D60" s="64"/>
      <c r="E60" s="64"/>
      <c r="F60" s="64"/>
      <c r="G60" s="69"/>
      <c r="I60" s="64"/>
      <c r="J60" s="64"/>
      <c r="K60" s="64"/>
    </row>
    <row r="61" spans="1:11" x14ac:dyDescent="0.25">
      <c r="A61" s="64"/>
      <c r="B61" s="66"/>
      <c r="C61" s="64"/>
      <c r="D61" s="64"/>
      <c r="E61" s="64"/>
      <c r="F61" s="64"/>
      <c r="G61" s="69"/>
      <c r="I61" s="64"/>
      <c r="J61" s="64"/>
      <c r="K61" s="64"/>
    </row>
    <row r="62" spans="1:11" x14ac:dyDescent="0.25">
      <c r="A62" s="64"/>
      <c r="B62" s="66"/>
      <c r="C62" s="64"/>
      <c r="D62" s="64"/>
      <c r="E62" s="64"/>
      <c r="F62" s="64"/>
      <c r="G62" s="69"/>
      <c r="I62" s="64"/>
      <c r="J62" s="64"/>
      <c r="K62" s="64"/>
    </row>
    <row r="63" spans="1:11" x14ac:dyDescent="0.25">
      <c r="A63" s="64"/>
      <c r="B63" s="66"/>
      <c r="C63" s="64"/>
      <c r="D63" s="64"/>
      <c r="E63" s="64"/>
      <c r="F63" s="64"/>
      <c r="G63" s="69"/>
      <c r="I63" s="64"/>
      <c r="J63" s="64"/>
      <c r="K63" s="64"/>
    </row>
    <row r="64" spans="1:11" x14ac:dyDescent="0.25">
      <c r="A64" s="64"/>
      <c r="B64" s="66"/>
      <c r="C64" s="64"/>
      <c r="D64" s="64"/>
      <c r="E64" s="64"/>
      <c r="F64" s="64"/>
      <c r="G64" s="69"/>
      <c r="I64" s="64"/>
      <c r="J64" s="64"/>
      <c r="K64" s="64"/>
    </row>
    <row r="65" spans="1:11" x14ac:dyDescent="0.25">
      <c r="A65" s="64"/>
      <c r="B65" s="66"/>
      <c r="C65" s="64"/>
      <c r="D65" s="64"/>
      <c r="E65" s="64"/>
      <c r="F65" s="64"/>
      <c r="G65" s="69"/>
      <c r="I65" s="64"/>
      <c r="J65" s="64"/>
      <c r="K65" s="64"/>
    </row>
    <row r="66" spans="1:11" x14ac:dyDescent="0.25">
      <c r="A66" s="64"/>
      <c r="B66" s="66"/>
      <c r="C66" s="64"/>
      <c r="D66" s="64"/>
      <c r="E66" s="64"/>
      <c r="F66" s="64"/>
      <c r="G66" s="69"/>
      <c r="I66" s="64"/>
      <c r="J66" s="64"/>
      <c r="K66" s="64"/>
    </row>
    <row r="67" spans="1:11" x14ac:dyDescent="0.25">
      <c r="A67" s="64"/>
      <c r="B67" s="66"/>
      <c r="C67" s="64"/>
      <c r="D67" s="64"/>
      <c r="E67" s="64"/>
      <c r="F67" s="64"/>
      <c r="G67" s="69"/>
      <c r="I67" s="64"/>
      <c r="J67" s="64"/>
      <c r="K67" s="64"/>
    </row>
    <row r="68" spans="1:11" x14ac:dyDescent="0.25">
      <c r="A68" s="64"/>
      <c r="B68" s="66"/>
      <c r="C68" s="64"/>
      <c r="D68" s="64"/>
      <c r="E68" s="64"/>
      <c r="F68" s="64"/>
      <c r="G68" s="69"/>
      <c r="I68" s="64"/>
      <c r="J68" s="64"/>
      <c r="K68" s="64"/>
    </row>
    <row r="69" spans="1:11" x14ac:dyDescent="0.25">
      <c r="A69" s="64"/>
      <c r="B69" s="66"/>
      <c r="C69" s="64"/>
      <c r="D69" s="64"/>
      <c r="E69" s="64"/>
      <c r="F69" s="64"/>
      <c r="G69" s="69"/>
      <c r="I69" s="64"/>
      <c r="J69" s="64"/>
      <c r="K69" s="64"/>
    </row>
    <row r="70" spans="1:11" x14ac:dyDescent="0.25">
      <c r="A70" s="64"/>
      <c r="B70" s="66"/>
      <c r="C70" s="64"/>
      <c r="D70" s="64"/>
      <c r="E70" s="64"/>
      <c r="F70" s="64"/>
      <c r="G70" s="69"/>
      <c r="I70" s="64"/>
      <c r="J70" s="64"/>
      <c r="K70" s="64"/>
    </row>
    <row r="71" spans="1:11" x14ac:dyDescent="0.25">
      <c r="A71" s="64"/>
      <c r="B71" s="66"/>
      <c r="C71" s="64"/>
      <c r="D71" s="64"/>
      <c r="E71" s="64"/>
      <c r="F71" s="64"/>
      <c r="G71" s="69"/>
      <c r="I71" s="64"/>
      <c r="J71" s="64"/>
      <c r="K71" s="64"/>
    </row>
    <row r="72" spans="1:11" x14ac:dyDescent="0.25">
      <c r="A72" s="64"/>
      <c r="B72" s="66"/>
      <c r="C72" s="64"/>
      <c r="D72" s="64"/>
      <c r="E72" s="64"/>
      <c r="F72" s="64"/>
      <c r="G72" s="69"/>
      <c r="I72" s="64"/>
      <c r="J72" s="64"/>
      <c r="K72" s="64"/>
    </row>
    <row r="73" spans="1:11" x14ac:dyDescent="0.25">
      <c r="A73" s="64"/>
      <c r="B73" s="66"/>
      <c r="C73" s="64"/>
      <c r="D73" s="64"/>
      <c r="E73" s="64"/>
      <c r="F73" s="64"/>
      <c r="G73" s="69"/>
      <c r="I73" s="64"/>
      <c r="J73" s="64"/>
      <c r="K73" s="64"/>
    </row>
    <row r="74" spans="1:11" x14ac:dyDescent="0.25">
      <c r="A74" s="64"/>
      <c r="B74" s="66"/>
      <c r="C74" s="64"/>
      <c r="D74" s="64"/>
      <c r="E74" s="64"/>
      <c r="F74" s="64"/>
      <c r="G74" s="69"/>
      <c r="I74" s="64"/>
      <c r="J74" s="64"/>
      <c r="K74" s="64"/>
    </row>
    <row r="75" spans="1:11" x14ac:dyDescent="0.25">
      <c r="A75" s="64"/>
      <c r="B75" s="66"/>
      <c r="C75" s="64"/>
      <c r="D75" s="64"/>
      <c r="E75" s="64"/>
      <c r="F75" s="64"/>
      <c r="G75" s="69"/>
      <c r="I75" s="64"/>
      <c r="J75" s="64"/>
      <c r="K75" s="64"/>
    </row>
    <row r="76" spans="1:11" x14ac:dyDescent="0.25">
      <c r="A76" s="64"/>
      <c r="B76" s="66"/>
      <c r="C76" s="64"/>
      <c r="D76" s="64"/>
      <c r="E76" s="64"/>
      <c r="F76" s="64"/>
      <c r="G76" s="69"/>
      <c r="I76" s="64"/>
      <c r="J76" s="64"/>
      <c r="K76" s="64"/>
    </row>
    <row r="77" spans="1:11" x14ac:dyDescent="0.25">
      <c r="A77" s="64"/>
      <c r="B77" s="66"/>
      <c r="C77" s="64"/>
      <c r="D77" s="64"/>
      <c r="E77" s="64"/>
      <c r="F77" s="64"/>
      <c r="G77" s="69"/>
      <c r="I77" s="64"/>
      <c r="J77" s="64"/>
      <c r="K77" s="64"/>
    </row>
    <row r="78" spans="1:11" x14ac:dyDescent="0.25">
      <c r="A78" s="64"/>
      <c r="B78" s="66"/>
      <c r="C78" s="64"/>
      <c r="D78" s="64"/>
      <c r="E78" s="64"/>
      <c r="F78" s="64"/>
      <c r="G78" s="69"/>
      <c r="I78" s="64"/>
      <c r="J78" s="64"/>
      <c r="K78" s="64"/>
    </row>
    <row r="79" spans="1:11" x14ac:dyDescent="0.25">
      <c r="A79" s="64"/>
      <c r="B79" s="66"/>
      <c r="C79" s="64"/>
      <c r="D79" s="64"/>
      <c r="E79" s="64"/>
      <c r="F79" s="64"/>
      <c r="G79" s="69"/>
      <c r="I79" s="64"/>
      <c r="J79" s="64"/>
      <c r="K79" s="64"/>
    </row>
    <row r="80" spans="1:11" x14ac:dyDescent="0.25">
      <c r="A80" s="64"/>
      <c r="B80" s="66"/>
      <c r="C80" s="64"/>
      <c r="D80" s="64"/>
      <c r="E80" s="64"/>
      <c r="F80" s="64"/>
      <c r="G80" s="69"/>
      <c r="I80" s="64"/>
      <c r="J80" s="64"/>
      <c r="K80" s="64"/>
    </row>
    <row r="81" spans="1:11" x14ac:dyDescent="0.25">
      <c r="A81" s="64"/>
      <c r="B81" s="66"/>
      <c r="C81" s="64"/>
      <c r="D81" s="64"/>
      <c r="E81" s="64"/>
      <c r="F81" s="64"/>
      <c r="G81" s="69"/>
      <c r="I81" s="64"/>
      <c r="J81" s="64"/>
      <c r="K81" s="64"/>
    </row>
    <row r="82" spans="1:11" x14ac:dyDescent="0.25">
      <c r="A82" s="64"/>
      <c r="B82" s="66"/>
      <c r="C82" s="64"/>
      <c r="D82" s="64"/>
      <c r="E82" s="64"/>
      <c r="F82" s="64"/>
      <c r="G82" s="69"/>
      <c r="I82" s="64"/>
      <c r="J82" s="64"/>
      <c r="K82" s="64"/>
    </row>
    <row r="83" spans="1:11" x14ac:dyDescent="0.25">
      <c r="A83" s="64"/>
      <c r="B83" s="66"/>
      <c r="C83" s="64"/>
      <c r="D83" s="64"/>
      <c r="E83" s="64"/>
      <c r="F83" s="64"/>
      <c r="G83" s="69"/>
      <c r="I83" s="64"/>
      <c r="J83" s="64"/>
      <c r="K83" s="64"/>
    </row>
    <row r="84" spans="1:11" x14ac:dyDescent="0.25">
      <c r="A84" s="64"/>
      <c r="B84" s="66"/>
      <c r="C84" s="64"/>
      <c r="D84" s="64"/>
      <c r="E84" s="64"/>
      <c r="F84" s="64"/>
      <c r="G84" s="69"/>
      <c r="I84" s="64"/>
      <c r="J84" s="64"/>
      <c r="K84" s="64"/>
    </row>
    <row r="85" spans="1:11" x14ac:dyDescent="0.25">
      <c r="A85" s="64"/>
      <c r="B85" s="66"/>
      <c r="C85" s="64"/>
      <c r="D85" s="64"/>
      <c r="E85" s="64"/>
      <c r="F85" s="64"/>
      <c r="G85" s="69"/>
      <c r="I85" s="64"/>
      <c r="J85" s="64"/>
      <c r="K85" s="64"/>
    </row>
    <row r="86" spans="1:11" x14ac:dyDescent="0.25">
      <c r="A86" s="64"/>
      <c r="B86" s="66"/>
      <c r="C86" s="64"/>
      <c r="D86" s="64"/>
      <c r="E86" s="64"/>
      <c r="F86" s="64"/>
      <c r="G86" s="69"/>
      <c r="I86" s="64"/>
      <c r="J86" s="64"/>
      <c r="K86" s="64"/>
    </row>
    <row r="87" spans="1:11" x14ac:dyDescent="0.25">
      <c r="A87" s="64"/>
      <c r="B87" s="66"/>
      <c r="C87" s="64"/>
      <c r="D87" s="64"/>
      <c r="E87" s="64"/>
      <c r="F87" s="64"/>
      <c r="G87" s="69"/>
      <c r="I87" s="64"/>
      <c r="J87" s="64"/>
      <c r="K87" s="64"/>
    </row>
    <row r="88" spans="1:11" x14ac:dyDescent="0.25">
      <c r="A88" s="64"/>
      <c r="B88" s="66"/>
      <c r="C88" s="64"/>
      <c r="D88" s="64"/>
      <c r="E88" s="64"/>
      <c r="F88" s="64"/>
      <c r="G88" s="69"/>
      <c r="I88" s="64"/>
      <c r="J88" s="64"/>
      <c r="K88" s="64"/>
    </row>
    <row r="89" spans="1:11" x14ac:dyDescent="0.25">
      <c r="A89" s="64"/>
      <c r="B89" s="66"/>
      <c r="C89" s="64"/>
      <c r="D89" s="64"/>
      <c r="E89" s="64"/>
      <c r="F89" s="64"/>
      <c r="G89" s="69"/>
      <c r="I89" s="64"/>
      <c r="J89" s="64"/>
      <c r="K89" s="64"/>
    </row>
    <row r="90" spans="1:11" x14ac:dyDescent="0.25">
      <c r="A90" s="64"/>
      <c r="B90" s="66"/>
      <c r="C90" s="64"/>
      <c r="D90" s="64"/>
      <c r="E90" s="64"/>
      <c r="F90" s="64"/>
      <c r="G90" s="69"/>
      <c r="I90" s="64"/>
      <c r="J90" s="64"/>
      <c r="K90" s="64"/>
    </row>
    <row r="91" spans="1:11" x14ac:dyDescent="0.25">
      <c r="A91" s="64"/>
      <c r="B91" s="66"/>
      <c r="C91" s="64"/>
      <c r="D91" s="64"/>
      <c r="E91" s="64"/>
      <c r="F91" s="64"/>
      <c r="G91" s="69"/>
      <c r="I91" s="64"/>
      <c r="J91" s="64"/>
      <c r="K91" s="64"/>
    </row>
    <row r="92" spans="1:11" x14ac:dyDescent="0.25">
      <c r="A92" s="64"/>
      <c r="B92" s="66"/>
      <c r="C92" s="64"/>
      <c r="D92" s="64"/>
      <c r="E92" s="64"/>
      <c r="F92" s="64"/>
      <c r="G92" s="69"/>
      <c r="I92" s="64"/>
      <c r="J92" s="64"/>
      <c r="K92" s="64"/>
    </row>
    <row r="93" spans="1:11" x14ac:dyDescent="0.25">
      <c r="A93" s="64"/>
      <c r="B93" s="66"/>
      <c r="C93" s="64"/>
      <c r="D93" s="64"/>
      <c r="E93" s="64"/>
      <c r="F93" s="64"/>
      <c r="G93" s="69"/>
      <c r="I93" s="64"/>
      <c r="J93" s="64"/>
      <c r="K93" s="64"/>
    </row>
    <row r="94" spans="1:11" x14ac:dyDescent="0.25">
      <c r="A94" s="64"/>
      <c r="B94" s="66"/>
      <c r="C94" s="64"/>
      <c r="D94" s="64"/>
      <c r="E94" s="64"/>
      <c r="F94" s="64"/>
      <c r="G94" s="69"/>
      <c r="I94" s="64"/>
      <c r="J94" s="64"/>
      <c r="K94" s="64"/>
    </row>
    <row r="95" spans="1:11" x14ac:dyDescent="0.25">
      <c r="A95" s="64"/>
      <c r="B95" s="66"/>
      <c r="C95" s="64"/>
      <c r="D95" s="64"/>
      <c r="E95" s="64"/>
      <c r="F95" s="64"/>
      <c r="G95" s="69"/>
      <c r="I95" s="64"/>
      <c r="J95" s="64"/>
      <c r="K95" s="64"/>
    </row>
    <row r="96" spans="1:11" x14ac:dyDescent="0.25">
      <c r="A96" s="64"/>
      <c r="B96" s="66"/>
      <c r="C96" s="64"/>
      <c r="D96" s="64"/>
      <c r="E96" s="64"/>
      <c r="F96" s="64"/>
      <c r="G96" s="69"/>
      <c r="I96" s="64"/>
      <c r="J96" s="64"/>
      <c r="K96" s="64"/>
    </row>
    <row r="97" spans="1:11" x14ac:dyDescent="0.25">
      <c r="A97" s="64"/>
      <c r="B97" s="66"/>
      <c r="C97" s="64"/>
      <c r="D97" s="64"/>
      <c r="E97" s="64"/>
      <c r="F97" s="64"/>
      <c r="G97" s="69"/>
      <c r="I97" s="64"/>
      <c r="J97" s="64"/>
      <c r="K97" s="64"/>
    </row>
    <row r="98" spans="1:11" x14ac:dyDescent="0.25">
      <c r="A98" s="64"/>
      <c r="B98" s="66"/>
      <c r="C98" s="64"/>
      <c r="D98" s="64"/>
      <c r="E98" s="64"/>
      <c r="F98" s="64"/>
      <c r="G98" s="69"/>
      <c r="I98" s="64"/>
      <c r="J98" s="64"/>
      <c r="K98" s="64"/>
    </row>
    <row r="99" spans="1:11" x14ac:dyDescent="0.25">
      <c r="A99" s="64"/>
      <c r="B99" s="66"/>
      <c r="C99" s="64"/>
      <c r="D99" s="64"/>
      <c r="E99" s="64"/>
      <c r="F99" s="64"/>
      <c r="G99" s="69"/>
      <c r="I99" s="64"/>
      <c r="J99" s="64"/>
      <c r="K99" s="64"/>
    </row>
    <row r="100" spans="1:11" x14ac:dyDescent="0.25">
      <c r="A100" s="64"/>
      <c r="B100" s="66"/>
      <c r="C100" s="64"/>
      <c r="D100" s="64"/>
      <c r="E100" s="64"/>
      <c r="F100" s="64"/>
      <c r="G100" s="69"/>
      <c r="I100" s="64"/>
      <c r="J100" s="64"/>
      <c r="K100" s="64"/>
    </row>
    <row r="101" spans="1:11" x14ac:dyDescent="0.25">
      <c r="A101" s="64"/>
      <c r="B101" s="66"/>
      <c r="C101" s="64"/>
      <c r="D101" s="64"/>
      <c r="E101" s="64"/>
      <c r="F101" s="64"/>
      <c r="G101" s="69"/>
      <c r="I101" s="64"/>
      <c r="J101" s="64"/>
      <c r="K101" s="64"/>
    </row>
    <row r="102" spans="1:11" x14ac:dyDescent="0.25">
      <c r="A102" s="64"/>
      <c r="B102" s="66"/>
      <c r="C102" s="64"/>
      <c r="D102" s="64"/>
      <c r="E102" s="64"/>
      <c r="F102" s="64"/>
      <c r="G102" s="69"/>
      <c r="I102" s="64"/>
      <c r="J102" s="64"/>
      <c r="K102" s="64"/>
    </row>
    <row r="103" spans="1:11" x14ac:dyDescent="0.25">
      <c r="A103" s="64"/>
      <c r="B103" s="66"/>
      <c r="C103" s="64"/>
      <c r="D103" s="64"/>
      <c r="E103" s="64"/>
      <c r="F103" s="64"/>
      <c r="G103" s="69"/>
      <c r="I103" s="64"/>
      <c r="J103" s="64"/>
      <c r="K103" s="64"/>
    </row>
    <row r="104" spans="1:11" x14ac:dyDescent="0.25">
      <c r="A104" s="64"/>
      <c r="B104" s="66"/>
      <c r="C104" s="64"/>
      <c r="D104" s="64"/>
      <c r="E104" s="64"/>
      <c r="F104" s="64"/>
      <c r="G104" s="69"/>
      <c r="I104" s="64"/>
      <c r="J104" s="64"/>
      <c r="K104" s="64"/>
    </row>
    <row r="105" spans="1:11" x14ac:dyDescent="0.25">
      <c r="A105" s="64"/>
      <c r="B105" s="66"/>
      <c r="C105" s="64"/>
      <c r="D105" s="64"/>
      <c r="E105" s="64"/>
      <c r="F105" s="64"/>
      <c r="G105" s="69"/>
      <c r="I105" s="64"/>
      <c r="J105" s="64"/>
      <c r="K105" s="64"/>
    </row>
    <row r="106" spans="1:11" x14ac:dyDescent="0.25">
      <c r="A106" s="64"/>
      <c r="B106" s="66"/>
      <c r="C106" s="64"/>
      <c r="D106" s="64"/>
      <c r="E106" s="64"/>
      <c r="F106" s="64"/>
      <c r="G106" s="69"/>
    </row>
    <row r="107" spans="1:11" x14ac:dyDescent="0.25">
      <c r="A107" s="64"/>
      <c r="B107" s="66"/>
      <c r="C107" s="64"/>
      <c r="D107" s="64"/>
      <c r="E107" s="64"/>
      <c r="F107" s="64"/>
      <c r="G107" s="69"/>
    </row>
    <row r="108" spans="1:11" x14ac:dyDescent="0.25">
      <c r="A108" s="64"/>
      <c r="B108" s="66"/>
      <c r="C108" s="64"/>
      <c r="D108" s="64"/>
      <c r="E108" s="64"/>
      <c r="F108" s="64"/>
      <c r="G108" s="69"/>
    </row>
    <row r="109" spans="1:11" x14ac:dyDescent="0.25">
      <c r="A109" s="64"/>
      <c r="B109" s="66"/>
      <c r="C109" s="64"/>
      <c r="D109" s="64"/>
      <c r="E109" s="64"/>
      <c r="F109" s="64"/>
      <c r="G109" s="69"/>
    </row>
    <row r="110" spans="1:11" x14ac:dyDescent="0.25">
      <c r="A110" s="64"/>
      <c r="B110" s="66"/>
      <c r="C110" s="64"/>
      <c r="D110" s="64"/>
      <c r="E110" s="64"/>
      <c r="F110" s="64"/>
      <c r="G110" s="69"/>
    </row>
    <row r="111" spans="1:11" x14ac:dyDescent="0.25">
      <c r="A111" s="64"/>
      <c r="B111" s="66"/>
      <c r="C111" s="64"/>
      <c r="D111" s="64"/>
      <c r="E111" s="64"/>
      <c r="F111" s="64"/>
      <c r="G111" s="69"/>
    </row>
    <row r="112" spans="1:11" x14ac:dyDescent="0.25">
      <c r="A112" s="64"/>
      <c r="B112" s="66"/>
      <c r="C112" s="64"/>
      <c r="D112" s="64"/>
      <c r="E112" s="64"/>
      <c r="F112" s="64"/>
      <c r="G112" s="69"/>
    </row>
    <row r="113" spans="1:7" x14ac:dyDescent="0.25">
      <c r="A113" s="64"/>
      <c r="B113" s="66"/>
      <c r="C113" s="64"/>
      <c r="D113" s="64"/>
      <c r="E113" s="64"/>
      <c r="F113" s="64"/>
      <c r="G113" s="69"/>
    </row>
    <row r="114" spans="1:7" x14ac:dyDescent="0.25">
      <c r="A114" s="64"/>
      <c r="B114" s="66"/>
      <c r="C114" s="64"/>
      <c r="D114" s="64"/>
      <c r="E114" s="64"/>
      <c r="F114" s="64"/>
      <c r="G114" s="69"/>
    </row>
    <row r="115" spans="1:7" x14ac:dyDescent="0.25">
      <c r="A115" s="64"/>
      <c r="B115" s="66"/>
      <c r="C115" s="64"/>
      <c r="D115" s="64"/>
      <c r="E115" s="64"/>
      <c r="F115" s="64"/>
      <c r="G115" s="69"/>
    </row>
    <row r="116" spans="1:7" x14ac:dyDescent="0.25">
      <c r="A116" s="64"/>
      <c r="B116" s="66"/>
      <c r="C116" s="64"/>
      <c r="D116" s="64"/>
      <c r="E116" s="64"/>
      <c r="F116" s="64"/>
      <c r="G116" s="69"/>
    </row>
    <row r="117" spans="1:7" x14ac:dyDescent="0.25">
      <c r="A117" s="64"/>
      <c r="B117" s="66"/>
      <c r="C117" s="64"/>
      <c r="D117" s="64"/>
      <c r="E117" s="64"/>
      <c r="F117" s="64"/>
      <c r="G117" s="69"/>
    </row>
    <row r="118" spans="1:7" x14ac:dyDescent="0.25">
      <c r="A118" s="64"/>
      <c r="B118" s="66"/>
      <c r="C118" s="64"/>
      <c r="D118" s="64"/>
      <c r="E118" s="64"/>
      <c r="F118" s="64"/>
      <c r="G118" s="69"/>
    </row>
    <row r="119" spans="1:7" x14ac:dyDescent="0.25">
      <c r="A119" s="64"/>
      <c r="B119" s="66"/>
      <c r="C119" s="64"/>
      <c r="D119" s="64"/>
      <c r="E119" s="64"/>
      <c r="F119" s="64"/>
      <c r="G119" s="69"/>
    </row>
    <row r="120" spans="1:7" x14ac:dyDescent="0.25">
      <c r="A120" s="64"/>
      <c r="B120" s="66"/>
      <c r="C120" s="64"/>
      <c r="D120" s="64"/>
      <c r="E120" s="64"/>
      <c r="F120" s="64"/>
      <c r="G120" s="69"/>
    </row>
    <row r="121" spans="1:7" x14ac:dyDescent="0.25">
      <c r="A121" s="64"/>
      <c r="B121" s="66"/>
      <c r="C121" s="64"/>
      <c r="D121" s="64"/>
      <c r="E121" s="64"/>
      <c r="F121" s="64"/>
      <c r="G121" s="69"/>
    </row>
    <row r="122" spans="1:7" x14ac:dyDescent="0.25">
      <c r="A122" s="64"/>
      <c r="B122" s="66"/>
      <c r="C122" s="64"/>
      <c r="D122" s="64"/>
      <c r="E122" s="64"/>
      <c r="F122" s="64"/>
      <c r="G122" s="69"/>
    </row>
    <row r="123" spans="1:7" x14ac:dyDescent="0.25">
      <c r="A123" s="64"/>
      <c r="B123" s="66"/>
      <c r="C123" s="64"/>
      <c r="D123" s="64"/>
      <c r="E123" s="64"/>
      <c r="F123" s="64"/>
      <c r="G123" s="69"/>
    </row>
    <row r="124" spans="1:7" x14ac:dyDescent="0.25">
      <c r="A124" s="64"/>
      <c r="B124" s="66"/>
      <c r="C124" s="64"/>
      <c r="D124" s="64"/>
      <c r="E124" s="64"/>
      <c r="F124" s="64"/>
      <c r="G124" s="69"/>
    </row>
    <row r="125" spans="1:7" x14ac:dyDescent="0.25">
      <c r="A125" s="64"/>
      <c r="B125" s="66"/>
      <c r="C125" s="64"/>
      <c r="D125" s="64"/>
      <c r="E125" s="64"/>
      <c r="F125" s="64"/>
      <c r="G125" s="69"/>
    </row>
    <row r="126" spans="1:7" x14ac:dyDescent="0.25">
      <c r="A126" s="64"/>
      <c r="B126" s="66"/>
      <c r="C126" s="64"/>
      <c r="D126" s="64"/>
      <c r="E126" s="64"/>
      <c r="F126" s="64"/>
      <c r="G126" s="69"/>
    </row>
    <row r="127" spans="1:7" x14ac:dyDescent="0.25">
      <c r="A127" s="64"/>
      <c r="B127" s="66"/>
      <c r="C127" s="64"/>
      <c r="D127" s="64"/>
      <c r="E127" s="64"/>
      <c r="F127" s="64"/>
      <c r="G127" s="69"/>
    </row>
    <row r="128" spans="1:7" x14ac:dyDescent="0.25">
      <c r="A128" s="64"/>
      <c r="B128" s="66"/>
      <c r="C128" s="64"/>
      <c r="D128" s="64"/>
      <c r="E128" s="64"/>
      <c r="F128" s="64"/>
      <c r="G128" s="69"/>
    </row>
    <row r="129" spans="1:7" x14ac:dyDescent="0.25">
      <c r="A129" s="64"/>
      <c r="B129" s="66"/>
      <c r="C129" s="64"/>
      <c r="D129" s="64"/>
      <c r="E129" s="64"/>
      <c r="F129" s="64"/>
      <c r="G129" s="69"/>
    </row>
    <row r="130" spans="1:7" x14ac:dyDescent="0.25">
      <c r="A130" s="64"/>
      <c r="B130" s="66"/>
      <c r="C130" s="64"/>
      <c r="D130" s="64"/>
      <c r="E130" s="64"/>
      <c r="F130" s="64"/>
      <c r="G130" s="69"/>
    </row>
    <row r="131" spans="1:7" x14ac:dyDescent="0.25">
      <c r="A131" s="64"/>
      <c r="B131" s="66"/>
      <c r="C131" s="64"/>
      <c r="D131" s="64"/>
      <c r="E131" s="64"/>
      <c r="F131" s="64"/>
      <c r="G131" s="69"/>
    </row>
    <row r="132" spans="1:7" x14ac:dyDescent="0.25">
      <c r="A132" s="64"/>
      <c r="B132" s="66"/>
      <c r="C132" s="64"/>
      <c r="D132" s="64"/>
      <c r="E132" s="64"/>
      <c r="F132" s="64"/>
      <c r="G132" s="69"/>
    </row>
    <row r="133" spans="1:7" x14ac:dyDescent="0.25">
      <c r="A133" s="64"/>
      <c r="B133" s="66"/>
      <c r="C133" s="64"/>
      <c r="D133" s="64"/>
      <c r="E133" s="64"/>
      <c r="F133" s="64"/>
      <c r="G133" s="69"/>
    </row>
    <row r="134" spans="1:7" x14ac:dyDescent="0.25">
      <c r="A134" s="64"/>
      <c r="B134" s="66"/>
      <c r="C134" s="64"/>
      <c r="D134" s="64"/>
      <c r="E134" s="64"/>
      <c r="F134" s="64"/>
      <c r="G134" s="69"/>
    </row>
    <row r="135" spans="1:7" x14ac:dyDescent="0.25">
      <c r="A135" s="64"/>
      <c r="B135" s="66"/>
      <c r="C135" s="64"/>
      <c r="D135" s="64"/>
      <c r="E135" s="64"/>
      <c r="F135" s="64"/>
      <c r="G135" s="69"/>
    </row>
    <row r="136" spans="1:7" x14ac:dyDescent="0.25">
      <c r="A136" s="64"/>
      <c r="B136" s="66"/>
      <c r="C136" s="64"/>
      <c r="D136" s="64"/>
      <c r="E136" s="64"/>
      <c r="F136" s="64"/>
      <c r="G136" s="69"/>
    </row>
    <row r="137" spans="1:7" x14ac:dyDescent="0.25">
      <c r="A137" s="64"/>
      <c r="B137" s="66"/>
      <c r="C137" s="64"/>
      <c r="D137" s="64"/>
      <c r="E137" s="64"/>
      <c r="F137" s="64"/>
      <c r="G137" s="69"/>
    </row>
    <row r="138" spans="1:7" x14ac:dyDescent="0.25">
      <c r="A138" s="64"/>
      <c r="B138" s="66"/>
      <c r="C138" s="64"/>
      <c r="D138" s="64"/>
      <c r="E138" s="64"/>
      <c r="F138" s="64"/>
      <c r="G138" s="69"/>
    </row>
    <row r="139" spans="1:7" x14ac:dyDescent="0.25">
      <c r="A139" s="64"/>
      <c r="B139" s="66"/>
      <c r="C139" s="64"/>
      <c r="D139" s="64"/>
      <c r="E139" s="64"/>
      <c r="F139" s="64"/>
      <c r="G139" s="69"/>
    </row>
    <row r="140" spans="1:7" x14ac:dyDescent="0.25">
      <c r="A140" s="64"/>
      <c r="B140" s="66"/>
      <c r="C140" s="64"/>
      <c r="D140" s="64"/>
      <c r="E140" s="64"/>
      <c r="F140" s="64"/>
      <c r="G140" s="69"/>
    </row>
    <row r="141" spans="1:7" x14ac:dyDescent="0.25">
      <c r="A141" s="64"/>
      <c r="B141" s="66"/>
      <c r="C141" s="64"/>
      <c r="D141" s="64"/>
      <c r="E141" s="64"/>
      <c r="F141" s="64"/>
      <c r="G141" s="69"/>
    </row>
    <row r="142" spans="1:7" x14ac:dyDescent="0.25">
      <c r="A142" s="64"/>
      <c r="B142" s="66"/>
      <c r="C142" s="64"/>
      <c r="D142" s="64"/>
      <c r="E142" s="64"/>
      <c r="F142" s="64"/>
      <c r="G142" s="69"/>
    </row>
    <row r="143" spans="1:7" x14ac:dyDescent="0.25">
      <c r="A143" s="64"/>
      <c r="B143" s="66"/>
      <c r="C143" s="64"/>
      <c r="D143" s="64"/>
      <c r="E143" s="64"/>
      <c r="F143" s="64"/>
      <c r="G143" s="69"/>
    </row>
    <row r="144" spans="1:7" x14ac:dyDescent="0.25">
      <c r="A144" s="64"/>
      <c r="B144" s="66"/>
      <c r="C144" s="64"/>
      <c r="D144" s="64"/>
      <c r="E144" s="64"/>
      <c r="F144" s="64"/>
      <c r="G144" s="69"/>
    </row>
    <row r="145" spans="1:7" x14ac:dyDescent="0.25">
      <c r="A145" s="64"/>
      <c r="B145" s="66"/>
      <c r="C145" s="64"/>
      <c r="D145" s="64"/>
      <c r="E145" s="64"/>
      <c r="F145" s="64"/>
      <c r="G145" s="69"/>
    </row>
    <row r="146" spans="1:7" x14ac:dyDescent="0.25">
      <c r="A146" s="64"/>
      <c r="B146" s="66"/>
      <c r="C146" s="64"/>
      <c r="D146" s="64"/>
      <c r="E146" s="64"/>
      <c r="F146" s="64"/>
      <c r="G146" s="69"/>
    </row>
    <row r="147" spans="1:7" x14ac:dyDescent="0.25">
      <c r="A147" s="64"/>
      <c r="B147" s="66"/>
      <c r="C147" s="64"/>
      <c r="D147" s="64"/>
      <c r="E147" s="64"/>
      <c r="F147" s="64"/>
      <c r="G147" s="69"/>
    </row>
    <row r="148" spans="1:7" x14ac:dyDescent="0.25">
      <c r="A148" s="64"/>
      <c r="B148" s="66"/>
      <c r="C148" s="64"/>
      <c r="D148" s="64"/>
      <c r="E148" s="64"/>
      <c r="F148" s="64"/>
      <c r="G148" s="69"/>
    </row>
    <row r="149" spans="1:7" x14ac:dyDescent="0.25">
      <c r="A149" s="64"/>
      <c r="B149" s="66"/>
      <c r="C149" s="64"/>
      <c r="D149" s="64"/>
      <c r="E149" s="64"/>
      <c r="F149" s="64"/>
      <c r="G149" s="69"/>
    </row>
    <row r="150" spans="1:7" x14ac:dyDescent="0.25">
      <c r="A150" s="64"/>
      <c r="B150" s="66"/>
      <c r="C150" s="64"/>
      <c r="D150" s="64"/>
      <c r="E150" s="64"/>
      <c r="F150" s="64"/>
      <c r="G150" s="69"/>
    </row>
    <row r="151" spans="1:7" x14ac:dyDescent="0.25">
      <c r="A151" s="64"/>
      <c r="B151" s="66"/>
      <c r="C151" s="64"/>
      <c r="D151" s="64"/>
      <c r="E151" s="64"/>
      <c r="F151" s="64"/>
      <c r="G151" s="69"/>
    </row>
    <row r="152" spans="1:7" x14ac:dyDescent="0.25">
      <c r="A152" s="64"/>
      <c r="B152" s="66"/>
      <c r="C152" s="64"/>
      <c r="D152" s="64"/>
      <c r="E152" s="64"/>
      <c r="F152" s="64"/>
      <c r="G152" s="69"/>
    </row>
    <row r="153" spans="1:7" x14ac:dyDescent="0.25">
      <c r="A153" s="64"/>
      <c r="B153" s="66"/>
      <c r="C153" s="64"/>
      <c r="D153" s="64"/>
      <c r="E153" s="64"/>
      <c r="F153" s="64"/>
      <c r="G153" s="69"/>
    </row>
    <row r="154" spans="1:7" x14ac:dyDescent="0.25">
      <c r="A154" s="64"/>
      <c r="B154" s="66"/>
      <c r="C154" s="64"/>
      <c r="D154" s="64"/>
      <c r="E154" s="64"/>
      <c r="F154" s="64"/>
      <c r="G154" s="69"/>
    </row>
    <row r="155" spans="1:7" x14ac:dyDescent="0.25">
      <c r="A155" s="64"/>
      <c r="B155" s="66"/>
      <c r="C155" s="64"/>
      <c r="D155" s="64"/>
      <c r="E155" s="64"/>
      <c r="F155" s="64"/>
      <c r="G155" s="69"/>
    </row>
    <row r="156" spans="1:7" x14ac:dyDescent="0.25">
      <c r="A156" s="64"/>
      <c r="B156" s="66"/>
      <c r="C156" s="64"/>
      <c r="D156" s="64"/>
      <c r="E156" s="64"/>
      <c r="F156" s="64"/>
      <c r="G156" s="69"/>
    </row>
    <row r="157" spans="1:7" x14ac:dyDescent="0.25">
      <c r="A157" s="64"/>
      <c r="B157" s="66"/>
      <c r="C157" s="64"/>
      <c r="D157" s="64"/>
      <c r="E157" s="64"/>
      <c r="F157" s="64"/>
      <c r="G157" s="69"/>
    </row>
    <row r="158" spans="1:7" x14ac:dyDescent="0.25">
      <c r="A158" s="64"/>
      <c r="B158" s="66"/>
      <c r="C158" s="64"/>
      <c r="D158" s="64"/>
      <c r="E158" s="64"/>
      <c r="F158" s="64"/>
      <c r="G158" s="69"/>
    </row>
    <row r="159" spans="1:7" x14ac:dyDescent="0.25">
      <c r="A159" s="64"/>
      <c r="B159" s="66"/>
      <c r="C159" s="64"/>
      <c r="D159" s="64"/>
      <c r="E159" s="64"/>
      <c r="F159" s="64"/>
      <c r="G159" s="69"/>
    </row>
    <row r="160" spans="1:7" x14ac:dyDescent="0.25">
      <c r="A160" s="64"/>
      <c r="B160" s="66"/>
      <c r="C160" s="64"/>
      <c r="D160" s="64"/>
      <c r="E160" s="64"/>
      <c r="F160" s="64"/>
      <c r="G160" s="69"/>
    </row>
    <row r="161" spans="1:7" x14ac:dyDescent="0.25">
      <c r="A161" s="64"/>
      <c r="B161" s="66"/>
      <c r="C161" s="64"/>
      <c r="D161" s="64"/>
      <c r="E161" s="64"/>
      <c r="F161" s="64"/>
      <c r="G161" s="69"/>
    </row>
    <row r="162" spans="1:7" x14ac:dyDescent="0.25">
      <c r="A162" s="64"/>
      <c r="B162" s="66"/>
      <c r="C162" s="64"/>
      <c r="D162" s="64"/>
      <c r="E162" s="64"/>
      <c r="F162" s="64"/>
      <c r="G162" s="69"/>
    </row>
    <row r="163" spans="1:7" x14ac:dyDescent="0.25">
      <c r="A163" s="64"/>
      <c r="B163" s="66"/>
      <c r="C163" s="64"/>
      <c r="D163" s="64"/>
      <c r="E163" s="64"/>
      <c r="F163" s="64"/>
      <c r="G163" s="69"/>
    </row>
    <row r="164" spans="1:7" x14ac:dyDescent="0.25">
      <c r="A164" s="64"/>
      <c r="B164" s="66"/>
      <c r="C164" s="64"/>
      <c r="D164" s="64"/>
      <c r="E164" s="64"/>
      <c r="F164" s="64"/>
      <c r="G164" s="69"/>
    </row>
    <row r="165" spans="1:7" x14ac:dyDescent="0.25">
      <c r="A165" s="64"/>
      <c r="B165" s="66"/>
      <c r="C165" s="64"/>
      <c r="D165" s="64"/>
      <c r="E165" s="64"/>
      <c r="F165" s="64"/>
      <c r="G165" s="69"/>
    </row>
    <row r="166" spans="1:7" x14ac:dyDescent="0.25">
      <c r="A166" s="64"/>
      <c r="B166" s="66"/>
      <c r="C166" s="64"/>
      <c r="D166" s="64"/>
      <c r="E166" s="64"/>
      <c r="F166" s="64"/>
      <c r="G166" s="69"/>
    </row>
    <row r="167" spans="1:7" x14ac:dyDescent="0.25">
      <c r="A167" s="64"/>
      <c r="B167" s="66"/>
      <c r="C167" s="64"/>
      <c r="D167" s="64"/>
      <c r="E167" s="64"/>
      <c r="F167" s="64"/>
      <c r="G167" s="69"/>
    </row>
    <row r="168" spans="1:7" x14ac:dyDescent="0.25">
      <c r="A168" s="64"/>
      <c r="B168" s="66"/>
      <c r="C168" s="64"/>
      <c r="D168" s="64"/>
      <c r="E168" s="64"/>
      <c r="F168" s="64"/>
      <c r="G168" s="69"/>
    </row>
    <row r="169" spans="1:7" x14ac:dyDescent="0.25">
      <c r="A169" s="64"/>
      <c r="B169" s="66"/>
      <c r="C169" s="64"/>
      <c r="D169" s="64"/>
      <c r="E169" s="64"/>
      <c r="F169" s="64"/>
      <c r="G169" s="69"/>
    </row>
    <row r="170" spans="1:7" x14ac:dyDescent="0.25">
      <c r="A170" s="64"/>
      <c r="B170" s="66"/>
      <c r="C170" s="64"/>
      <c r="D170" s="64"/>
      <c r="E170" s="64"/>
      <c r="F170" s="64"/>
      <c r="G170" s="69"/>
    </row>
    <row r="171" spans="1:7" x14ac:dyDescent="0.25">
      <c r="A171" s="64"/>
      <c r="B171" s="66"/>
      <c r="C171" s="64"/>
      <c r="D171" s="64"/>
      <c r="E171" s="64"/>
      <c r="F171" s="64"/>
      <c r="G171" s="69"/>
    </row>
    <row r="172" spans="1:7" x14ac:dyDescent="0.25">
      <c r="A172" s="64"/>
      <c r="B172" s="66"/>
      <c r="C172" s="64"/>
      <c r="D172" s="64"/>
      <c r="E172" s="64"/>
      <c r="F172" s="64"/>
      <c r="G172" s="69"/>
    </row>
    <row r="173" spans="1:7" x14ac:dyDescent="0.25">
      <c r="A173" s="64"/>
      <c r="B173" s="66"/>
      <c r="C173" s="64"/>
      <c r="D173" s="64"/>
      <c r="E173" s="64"/>
      <c r="F173" s="64"/>
      <c r="G173" s="69"/>
    </row>
    <row r="174" spans="1:7" x14ac:dyDescent="0.25">
      <c r="A174" s="64"/>
      <c r="B174" s="66"/>
      <c r="C174" s="64"/>
      <c r="D174" s="64"/>
      <c r="E174" s="64"/>
      <c r="F174" s="64"/>
      <c r="G174" s="69"/>
    </row>
    <row r="175" spans="1:7" x14ac:dyDescent="0.25">
      <c r="A175" s="64"/>
      <c r="B175" s="66"/>
      <c r="C175" s="64"/>
      <c r="D175" s="64"/>
      <c r="E175" s="64"/>
      <c r="F175" s="64"/>
      <c r="G175" s="69"/>
    </row>
    <row r="176" spans="1:7" x14ac:dyDescent="0.25">
      <c r="A176" s="64"/>
      <c r="B176" s="66"/>
      <c r="C176" s="64"/>
      <c r="D176" s="64"/>
      <c r="E176" s="64"/>
      <c r="F176" s="64"/>
      <c r="G176" s="69"/>
    </row>
    <row r="177" spans="1:7" x14ac:dyDescent="0.25">
      <c r="A177" s="64"/>
      <c r="B177" s="66"/>
      <c r="C177" s="64"/>
      <c r="D177" s="64"/>
      <c r="E177" s="64"/>
      <c r="F177" s="64"/>
      <c r="G177" s="69"/>
    </row>
    <row r="178" spans="1:7" x14ac:dyDescent="0.25">
      <c r="A178" s="64"/>
      <c r="B178" s="66"/>
      <c r="C178" s="64"/>
      <c r="D178" s="64"/>
      <c r="E178" s="64"/>
      <c r="F178" s="64"/>
      <c r="G178" s="69"/>
    </row>
    <row r="179" spans="1:7" x14ac:dyDescent="0.25">
      <c r="A179" s="64"/>
      <c r="B179" s="66"/>
      <c r="C179" s="64"/>
      <c r="D179" s="64"/>
      <c r="E179" s="64"/>
      <c r="F179" s="64"/>
      <c r="G179" s="69"/>
    </row>
    <row r="180" spans="1:7" x14ac:dyDescent="0.25">
      <c r="A180" s="64"/>
      <c r="B180" s="66"/>
      <c r="C180" s="64"/>
      <c r="D180" s="64"/>
      <c r="E180" s="64"/>
      <c r="F180" s="64"/>
      <c r="G180" s="69"/>
    </row>
    <row r="181" spans="1:7" x14ac:dyDescent="0.25">
      <c r="A181" s="64"/>
      <c r="B181" s="66"/>
      <c r="C181" s="64"/>
      <c r="D181" s="64"/>
      <c r="E181" s="64"/>
      <c r="F181" s="64"/>
      <c r="G181" s="69"/>
    </row>
    <row r="182" spans="1:7" x14ac:dyDescent="0.25">
      <c r="A182" s="64"/>
      <c r="B182" s="66"/>
      <c r="C182" s="64"/>
      <c r="D182" s="64"/>
      <c r="E182" s="64"/>
      <c r="F182" s="64"/>
      <c r="G182" s="69"/>
    </row>
    <row r="183" spans="1:7" x14ac:dyDescent="0.25">
      <c r="A183" s="64"/>
      <c r="B183" s="66"/>
      <c r="C183" s="64"/>
      <c r="D183" s="64"/>
      <c r="E183" s="64"/>
      <c r="F183" s="64"/>
      <c r="G183" s="69"/>
    </row>
    <row r="184" spans="1:7" x14ac:dyDescent="0.25">
      <c r="A184" s="64"/>
      <c r="B184" s="66"/>
      <c r="C184" s="64"/>
      <c r="D184" s="64"/>
      <c r="E184" s="64"/>
      <c r="F184" s="64"/>
      <c r="G184" s="69"/>
    </row>
    <row r="185" spans="1:7" x14ac:dyDescent="0.25">
      <c r="A185" s="64"/>
      <c r="B185" s="66"/>
      <c r="C185" s="64"/>
      <c r="D185" s="64"/>
      <c r="E185" s="64"/>
      <c r="F185" s="64"/>
      <c r="G185" s="69"/>
    </row>
    <row r="186" spans="1:7" x14ac:dyDescent="0.25">
      <c r="A186" s="64"/>
      <c r="B186" s="66"/>
      <c r="C186" s="64"/>
      <c r="D186" s="64"/>
      <c r="E186" s="64"/>
      <c r="F186" s="64"/>
      <c r="G186" s="69"/>
    </row>
    <row r="187" spans="1:7" x14ac:dyDescent="0.25">
      <c r="A187" s="64"/>
      <c r="B187" s="66"/>
      <c r="C187" s="64"/>
      <c r="D187" s="64"/>
      <c r="E187" s="64"/>
      <c r="F187" s="64"/>
      <c r="G187" s="69"/>
    </row>
    <row r="188" spans="1:7" x14ac:dyDescent="0.25">
      <c r="A188" s="64"/>
      <c r="B188" s="66"/>
      <c r="C188" s="64"/>
      <c r="D188" s="64"/>
      <c r="E188" s="64"/>
      <c r="F188" s="64"/>
      <c r="G188" s="69"/>
    </row>
    <row r="189" spans="1:7" x14ac:dyDescent="0.25">
      <c r="A189" s="64"/>
      <c r="B189" s="66"/>
      <c r="C189" s="64"/>
      <c r="D189" s="64"/>
      <c r="E189" s="64"/>
      <c r="F189" s="64"/>
      <c r="G189" s="69"/>
    </row>
    <row r="190" spans="1:7" x14ac:dyDescent="0.25">
      <c r="A190" s="64"/>
      <c r="B190" s="66"/>
      <c r="C190" s="64"/>
      <c r="D190" s="64"/>
      <c r="E190" s="64"/>
      <c r="F190" s="64"/>
      <c r="G190" s="69"/>
    </row>
    <row r="191" spans="1:7" x14ac:dyDescent="0.25">
      <c r="A191" s="64"/>
      <c r="B191" s="66"/>
      <c r="C191" s="64"/>
      <c r="D191" s="64"/>
      <c r="E191" s="64"/>
      <c r="F191" s="64"/>
      <c r="G191" s="69"/>
    </row>
    <row r="192" spans="1:7" x14ac:dyDescent="0.25">
      <c r="A192" s="64"/>
      <c r="B192" s="66"/>
      <c r="C192" s="64"/>
      <c r="D192" s="64"/>
      <c r="E192" s="64"/>
      <c r="F192" s="64"/>
      <c r="G192" s="69"/>
    </row>
    <row r="193" spans="1:7" x14ac:dyDescent="0.25">
      <c r="A193" s="64"/>
      <c r="B193" s="66"/>
      <c r="C193" s="64"/>
      <c r="D193" s="64"/>
      <c r="E193" s="64"/>
      <c r="F193" s="64"/>
      <c r="G193" s="69"/>
    </row>
    <row r="194" spans="1:7" x14ac:dyDescent="0.25">
      <c r="A194" s="64"/>
      <c r="B194" s="66"/>
      <c r="C194" s="64"/>
      <c r="D194" s="64"/>
      <c r="E194" s="64"/>
      <c r="F194" s="64"/>
      <c r="G194" s="69"/>
    </row>
    <row r="195" spans="1:7" x14ac:dyDescent="0.25">
      <c r="A195" s="64"/>
      <c r="B195" s="66"/>
      <c r="C195" s="64"/>
      <c r="D195" s="64"/>
      <c r="E195" s="64"/>
      <c r="F195" s="64"/>
      <c r="G195" s="69"/>
    </row>
    <row r="196" spans="1:7" x14ac:dyDescent="0.25">
      <c r="A196" s="64"/>
      <c r="B196" s="66"/>
      <c r="C196" s="64"/>
      <c r="D196" s="64"/>
      <c r="E196" s="64"/>
      <c r="F196" s="64"/>
      <c r="G196" s="69"/>
    </row>
    <row r="197" spans="1:7" x14ac:dyDescent="0.25">
      <c r="A197" s="64"/>
      <c r="B197" s="66"/>
      <c r="C197" s="64"/>
      <c r="D197" s="64"/>
      <c r="E197" s="64"/>
      <c r="F197" s="64"/>
      <c r="G197" s="69"/>
    </row>
    <row r="198" spans="1:7" x14ac:dyDescent="0.25">
      <c r="A198" s="64"/>
      <c r="B198" s="66"/>
      <c r="C198" s="64"/>
      <c r="D198" s="64"/>
      <c r="E198" s="64"/>
      <c r="F198" s="64"/>
      <c r="G198" s="69"/>
    </row>
    <row r="199" spans="1:7" x14ac:dyDescent="0.25">
      <c r="A199" s="64"/>
      <c r="B199" s="66"/>
      <c r="C199" s="64"/>
      <c r="D199" s="64"/>
      <c r="E199" s="64"/>
      <c r="F199" s="64"/>
      <c r="G199" s="69"/>
    </row>
    <row r="200" spans="1:7" x14ac:dyDescent="0.25">
      <c r="A200" s="64"/>
      <c r="B200" s="66"/>
      <c r="C200" s="64"/>
      <c r="D200" s="64"/>
      <c r="E200" s="64"/>
      <c r="F200" s="64"/>
      <c r="G200" s="69"/>
    </row>
    <row r="201" spans="1:7" x14ac:dyDescent="0.25">
      <c r="A201" s="64"/>
      <c r="B201" s="66"/>
      <c r="C201" s="64"/>
      <c r="D201" s="64"/>
      <c r="E201" s="64"/>
      <c r="F201" s="64"/>
      <c r="G201" s="69"/>
    </row>
    <row r="202" spans="1:7" x14ac:dyDescent="0.25">
      <c r="A202" s="64"/>
      <c r="B202" s="66"/>
      <c r="C202" s="64"/>
      <c r="D202" s="64"/>
      <c r="E202" s="64"/>
      <c r="F202" s="64"/>
      <c r="G202" s="69"/>
    </row>
    <row r="203" spans="1:7" x14ac:dyDescent="0.25">
      <c r="A203" s="64"/>
      <c r="B203" s="66"/>
      <c r="C203" s="64"/>
      <c r="D203" s="64"/>
      <c r="E203" s="64"/>
      <c r="F203" s="64"/>
      <c r="G203" s="69"/>
    </row>
    <row r="204" spans="1:7" x14ac:dyDescent="0.25">
      <c r="A204" s="64"/>
      <c r="B204" s="66"/>
      <c r="C204" s="64"/>
      <c r="D204" s="64"/>
      <c r="E204" s="64"/>
      <c r="F204" s="64"/>
      <c r="G204" s="69"/>
    </row>
    <row r="205" spans="1:7" x14ac:dyDescent="0.25">
      <c r="A205" s="64"/>
      <c r="B205" s="66"/>
      <c r="C205" s="64"/>
      <c r="D205" s="64"/>
      <c r="E205" s="64"/>
      <c r="F205" s="64"/>
      <c r="G205" s="69"/>
    </row>
    <row r="206" spans="1:7" x14ac:dyDescent="0.25">
      <c r="A206" s="64"/>
      <c r="B206" s="66"/>
      <c r="C206" s="64"/>
      <c r="D206" s="64"/>
      <c r="E206" s="64"/>
      <c r="F206" s="64"/>
      <c r="G206" s="69"/>
    </row>
    <row r="207" spans="1:7" x14ac:dyDescent="0.25">
      <c r="A207" s="64"/>
      <c r="B207" s="66"/>
      <c r="C207" s="64"/>
      <c r="D207" s="64"/>
      <c r="E207" s="64"/>
      <c r="F207" s="64"/>
      <c r="G207" s="69"/>
    </row>
    <row r="208" spans="1:7" x14ac:dyDescent="0.25">
      <c r="A208" s="64"/>
      <c r="B208" s="66"/>
      <c r="C208" s="64"/>
      <c r="D208" s="64"/>
      <c r="E208" s="64"/>
      <c r="F208" s="64"/>
      <c r="G208" s="69"/>
    </row>
    <row r="209" spans="1:7" x14ac:dyDescent="0.25">
      <c r="A209" s="64"/>
      <c r="B209" s="66"/>
      <c r="C209" s="64"/>
      <c r="D209" s="64"/>
      <c r="E209" s="64"/>
      <c r="F209" s="64"/>
      <c r="G209" s="69"/>
    </row>
    <row r="210" spans="1:7" x14ac:dyDescent="0.25">
      <c r="A210" s="64"/>
      <c r="B210" s="66"/>
      <c r="C210" s="64"/>
      <c r="D210" s="64"/>
      <c r="E210" s="64"/>
      <c r="F210" s="64"/>
      <c r="G210" s="69"/>
    </row>
    <row r="211" spans="1:7" x14ac:dyDescent="0.25">
      <c r="A211" s="64"/>
      <c r="B211" s="66"/>
      <c r="C211" s="64"/>
      <c r="D211" s="64"/>
      <c r="E211" s="64"/>
      <c r="F211" s="64"/>
      <c r="G211" s="69"/>
    </row>
    <row r="212" spans="1:7" x14ac:dyDescent="0.25">
      <c r="A212" s="64"/>
      <c r="B212" s="66"/>
      <c r="C212" s="64"/>
      <c r="D212" s="64"/>
      <c r="E212" s="64"/>
      <c r="F212" s="64"/>
      <c r="G212" s="69"/>
    </row>
    <row r="213" spans="1:7" x14ac:dyDescent="0.25">
      <c r="A213" s="64"/>
      <c r="B213" s="66"/>
      <c r="C213" s="64"/>
      <c r="D213" s="64"/>
      <c r="E213" s="64"/>
      <c r="F213" s="64"/>
      <c r="G213" s="69"/>
    </row>
    <row r="214" spans="1:7" x14ac:dyDescent="0.25">
      <c r="A214" s="64"/>
      <c r="B214" s="66"/>
      <c r="C214" s="64"/>
      <c r="D214" s="64"/>
      <c r="E214" s="64"/>
      <c r="F214" s="64"/>
      <c r="G214" s="69"/>
    </row>
    <row r="215" spans="1:7" x14ac:dyDescent="0.25">
      <c r="A215" s="64"/>
      <c r="B215" s="66"/>
      <c r="C215" s="64"/>
      <c r="D215" s="64"/>
      <c r="E215" s="64"/>
      <c r="F215" s="64"/>
      <c r="G215" s="69"/>
    </row>
    <row r="216" spans="1:7" x14ac:dyDescent="0.25">
      <c r="A216" s="64"/>
      <c r="B216" s="66"/>
      <c r="C216" s="64"/>
      <c r="D216" s="64"/>
      <c r="E216" s="64"/>
      <c r="F216" s="64"/>
      <c r="G216" s="69"/>
    </row>
    <row r="217" spans="1:7" x14ac:dyDescent="0.25">
      <c r="A217" s="64"/>
      <c r="B217" s="66"/>
      <c r="C217" s="64"/>
      <c r="D217" s="64"/>
      <c r="E217" s="64"/>
      <c r="F217" s="64"/>
      <c r="G217" s="69"/>
    </row>
    <row r="218" spans="1:7" x14ac:dyDescent="0.25">
      <c r="A218" s="64"/>
      <c r="B218" s="66"/>
      <c r="C218" s="64"/>
      <c r="D218" s="64"/>
      <c r="E218" s="64"/>
      <c r="F218" s="64"/>
      <c r="G218" s="69"/>
    </row>
    <row r="219" spans="1:7" x14ac:dyDescent="0.25">
      <c r="A219" s="64"/>
      <c r="B219" s="66"/>
      <c r="C219" s="64"/>
      <c r="D219" s="64"/>
      <c r="E219" s="64"/>
      <c r="F219" s="64"/>
      <c r="G219" s="69"/>
    </row>
    <row r="220" spans="1:7" x14ac:dyDescent="0.25">
      <c r="A220" s="64"/>
      <c r="B220" s="66"/>
      <c r="C220" s="64"/>
      <c r="D220" s="64"/>
      <c r="E220" s="64"/>
      <c r="F220" s="64"/>
      <c r="G220" s="69"/>
    </row>
    <row r="221" spans="1:7" x14ac:dyDescent="0.25">
      <c r="A221" s="64"/>
      <c r="B221" s="66"/>
      <c r="C221" s="64"/>
      <c r="D221" s="64"/>
      <c r="E221" s="64"/>
      <c r="F221" s="64"/>
      <c r="G221" s="69"/>
    </row>
    <row r="222" spans="1:7" x14ac:dyDescent="0.25">
      <c r="A222" s="64"/>
      <c r="B222" s="66"/>
      <c r="C222" s="64"/>
      <c r="D222" s="64"/>
      <c r="E222" s="64"/>
      <c r="F222" s="64"/>
      <c r="G222" s="69"/>
    </row>
    <row r="223" spans="1:7" x14ac:dyDescent="0.25">
      <c r="A223" s="64"/>
      <c r="B223" s="66"/>
      <c r="C223" s="64"/>
      <c r="D223" s="64"/>
      <c r="E223" s="64"/>
      <c r="F223" s="64"/>
      <c r="G223" s="69"/>
    </row>
    <row r="224" spans="1:7" x14ac:dyDescent="0.25">
      <c r="A224" s="64"/>
      <c r="B224" s="66"/>
      <c r="C224" s="64"/>
      <c r="D224" s="64"/>
      <c r="E224" s="64"/>
      <c r="F224" s="64"/>
      <c r="G224" s="69"/>
    </row>
    <row r="225" spans="1:7" x14ac:dyDescent="0.25">
      <c r="A225" s="64"/>
      <c r="B225" s="66"/>
      <c r="C225" s="64"/>
      <c r="D225" s="64"/>
      <c r="E225" s="64"/>
      <c r="F225" s="64"/>
      <c r="G225" s="69"/>
    </row>
  </sheetData>
  <sheetProtection formatCells="0" formatColumns="0" formatRows="0"/>
  <customSheetViews>
    <customSheetView guid="{88C7CD93-4C5C-45F9-8E10-23D17A25DE06}" topLeftCell="A4">
      <selection activeCell="E16" sqref="E16"/>
      <pageMargins left="0.7" right="0.7" top="0.78740157499999996" bottom="0.78740157499999996" header="0.3" footer="0.3"/>
      <pageSetup paperSize="9" orientation="portrait" r:id="rId1"/>
    </customSheetView>
  </customSheetViews>
  <mergeCells count="1">
    <mergeCell ref="I4:K4"/>
  </mergeCells>
  <conditionalFormatting sqref="B17:B18 B20:B22">
    <cfRule type="expression" dxfId="4" priority="23">
      <formula>$B$14="Netzbetreiber/Pächter"</formula>
    </cfRule>
  </conditionalFormatting>
  <conditionalFormatting sqref="A26:G225">
    <cfRule type="expression" dxfId="3" priority="2">
      <formula>$B$14="Dienstleister"</formula>
    </cfRule>
  </conditionalFormatting>
  <conditionalFormatting sqref="B12:B13">
    <cfRule type="expression" dxfId="2" priority="1">
      <formula>$B$14="Dienstleister"</formula>
    </cfRule>
  </conditionalFormatting>
  <dataValidations xWindow="217" yWindow="573" count="14">
    <dataValidation allowBlank="1" showInputMessage="1" showErrorMessage="1" promptTitle="Firma" prompt="Geben Sie hier bitte die Firma einschließlich Rechtsform an." sqref="B6"/>
    <dataValidation type="decimal" allowBlank="1" showErrorMessage="1" sqref="B21:B22">
      <formula1>0</formula1>
      <formula2>100</formula2>
    </dataValidation>
    <dataValidation allowBlank="1" showInputMessage="1" showErrorMessage="1" promptTitle="Netznummer" prompt="Geben Sie hier ihre Netznummer ein. Sofern nur ein Netz besteht, geben Sie bitte die Netznummer 1 an." sqref="B8"/>
    <dataValidation type="whole" allowBlank="1" showInputMessage="1" showErrorMessage="1" promptTitle="Betriebsnummer" prompt="Geben Sie hier ihre achtstellige Betriebsnummer ein. z. B. 1200XXXX" sqref="B7">
      <formula1>12000000</formula1>
      <formula2>12019999</formula2>
    </dataValidation>
    <dataValidation type="list" allowBlank="1" showInputMessage="1" showErrorMessage="1" promptTitle="Verbundendes Unternehmen?" prompt="Geben Sie hier bitte an, ob es sich bei dem Dienstleister um ein verbundendes Unternehmen handelt." sqref="A26:A225">
      <formula1>"Ja,Nein"</formula1>
    </dataValidation>
    <dataValidation type="list" allowBlank="1" showInputMessage="1" showErrorMessage="1" promptTitle="Geschäftsjahr" prompt="Geben Sie bitte hier an, ob ihrer Bilanz das Kalenderjahr, das Gaswirtschaftsjahr oder ein Rumpfgeschäftsjahr zu Grunde liegt." sqref="B10">
      <formula1>"Kalenderjahr,Gaswirtschaftsjahr,Rumpfgeschäftsjahr"</formula1>
    </dataValidation>
    <dataValidation type="list" allowBlank="1" showInputMessage="1" showErrorMessage="1" sqref="B14">
      <formula1>"Netzbetreiber/Pächter,Verpächter,Subverpächter,Dienstleister"</formula1>
    </dataValidation>
    <dataValidation type="decimal" allowBlank="1" showInputMessage="1" showErrorMessage="1" promptTitle="Gewerbesteuerhebesatz" prompt="Geben Sie hier den Gewerbesteuerhebesatz des Basisjahres an." sqref="B9">
      <formula1>0</formula1>
      <formula2>1000</formula2>
    </dataValidation>
    <dataValidation type="list" allowBlank="1" showInputMessage="1" showErrorMessage="1" promptTitle="Beschaffungsverfahren" prompt="Geben Sie hier bitte an, in welcher Form die Entscheidung zur Beauftragung des Dienstleisters erfolgte." sqref="E26:E225">
      <mc:AlternateContent xmlns:x12ac="http://schemas.microsoft.com/office/spreadsheetml/2011/1/ac" xmlns:mc="http://schemas.openxmlformats.org/markup-compatibility/2006">
        <mc:Choice Requires="x12ac">
          <x12ac:list>freihändige Vergabe,öffentliche Ausschreibung,"Anwendung von VOB,VOL,VOF", Sonstiges (zu erläutern)</x12ac:list>
        </mc:Choice>
        <mc:Fallback>
          <formula1>"freihändige Vergabe,öffentliche Ausschreibung,Anwendung von VOB,VOL,VOF, Sonstiges (zu erläutern)"</formula1>
        </mc:Fallback>
      </mc:AlternateContent>
    </dataValidation>
    <dataValidation type="list" allowBlank="1" showErrorMessage="1" sqref="F26:F225">
      <formula1>GuV_Nummern_Namen</formula1>
    </dataValidation>
    <dataValidation allowBlank="1" showErrorMessage="1" sqref="G26:G225"/>
    <dataValidation type="list" allowBlank="1" showInputMessage="1" showErrorMessage="1" sqref="C26:C225">
      <formula1>"Pacht,Dienstleistung"</formula1>
    </dataValidation>
    <dataValidation allowBlank="1" showInputMessage="1" showErrorMessage="1" promptTitle="VP/DL/SVP-Nummer" prompt="Bitte vergeben sie eine Nummer, so dass eine eindeutige EHB-Id ausgegeben wird, welche zur Referenzierung dieses EHBs dient." sqref="B18"/>
    <dataValidation type="list" allowBlank="1" showInputMessage="1" showErrorMessage="1" sqref="K6:K105">
      <formula1>"Ja,Nein"</formula1>
    </dataValidation>
  </dataValidation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theme="5" tint="0.39997558519241921"/>
    <outlinePr summaryBelow="0" summaryRight="0"/>
  </sheetPr>
  <dimension ref="A1:T126"/>
  <sheetViews>
    <sheetView zoomScaleNormal="100" zoomScaleSheetLayoutView="115" workbookViewId="0">
      <pane xSplit="3" ySplit="3" topLeftCell="J4" activePane="bottomRight" state="frozen"/>
      <selection pane="topRight" activeCell="D1" sqref="D1"/>
      <selection pane="bottomLeft" activeCell="A4" sqref="A4"/>
      <selection pane="bottomRight" activeCell="T5" sqref="T5"/>
    </sheetView>
  </sheetViews>
  <sheetFormatPr baseColWidth="10" defaultColWidth="12.5703125" defaultRowHeight="15" outlineLevelCol="1" x14ac:dyDescent="0.25"/>
  <cols>
    <col min="1" max="1" width="4.85546875" style="1" customWidth="1"/>
    <col min="2" max="2" width="5.85546875" style="128" customWidth="1"/>
    <col min="3" max="3" width="70" style="1" customWidth="1"/>
    <col min="4" max="4" width="16.5703125" style="1" customWidth="1"/>
    <col min="5" max="5" width="15.7109375" style="1" customWidth="1"/>
    <col min="6" max="13" width="15.7109375" style="1" customWidth="1" outlineLevel="1"/>
    <col min="14" max="17" width="15.7109375" style="1" customWidth="1"/>
    <col min="18" max="18" width="17.140625" style="1" customWidth="1"/>
    <col min="19" max="19" width="16.85546875" style="1" customWidth="1"/>
    <col min="20" max="16384" width="12.5703125" style="1"/>
  </cols>
  <sheetData>
    <row r="1" spans="1:20" ht="18.75" x14ac:dyDescent="0.25">
      <c r="A1" s="37" t="s">
        <v>364</v>
      </c>
      <c r="C1" s="2"/>
    </row>
    <row r="2" spans="1:20" s="129" customFormat="1" ht="35.25" customHeight="1" x14ac:dyDescent="0.25">
      <c r="B2" s="130"/>
      <c r="C2" s="131" t="s">
        <v>301</v>
      </c>
      <c r="D2" s="394" t="s">
        <v>202</v>
      </c>
      <c r="E2" s="395"/>
      <c r="F2" s="304" t="s">
        <v>205</v>
      </c>
      <c r="G2" s="305"/>
      <c r="H2" s="305"/>
      <c r="I2" s="305"/>
      <c r="J2" s="305"/>
      <c r="K2" s="305"/>
      <c r="L2" s="261"/>
      <c r="M2" s="260"/>
      <c r="N2" s="395" t="s">
        <v>437</v>
      </c>
      <c r="O2" s="395"/>
      <c r="P2" s="395"/>
      <c r="Q2" s="395"/>
      <c r="R2" s="308" t="s">
        <v>442</v>
      </c>
      <c r="S2" s="262"/>
      <c r="T2" s="259"/>
    </row>
    <row r="3" spans="1:20" s="132" customFormat="1" ht="90" x14ac:dyDescent="0.25">
      <c r="B3" s="133"/>
      <c r="C3" s="134"/>
      <c r="D3" s="83" t="s">
        <v>197</v>
      </c>
      <c r="E3" s="83" t="s">
        <v>204</v>
      </c>
      <c r="F3" s="306" t="s">
        <v>324</v>
      </c>
      <c r="G3" s="306" t="s">
        <v>323</v>
      </c>
      <c r="H3" s="306" t="s">
        <v>328</v>
      </c>
      <c r="I3" s="306" t="s">
        <v>329</v>
      </c>
      <c r="J3" s="306" t="s">
        <v>325</v>
      </c>
      <c r="K3" s="306" t="s">
        <v>29</v>
      </c>
      <c r="L3" s="102" t="s">
        <v>539</v>
      </c>
      <c r="M3" s="189" t="s">
        <v>540</v>
      </c>
      <c r="N3" s="83" t="s">
        <v>438</v>
      </c>
      <c r="O3" s="83" t="s">
        <v>541</v>
      </c>
      <c r="P3" s="83" t="s">
        <v>441</v>
      </c>
      <c r="Q3" s="307" t="s">
        <v>440</v>
      </c>
      <c r="R3" s="309" t="s">
        <v>536</v>
      </c>
      <c r="S3" s="309" t="s">
        <v>547</v>
      </c>
      <c r="T3" s="309" t="s">
        <v>548</v>
      </c>
    </row>
    <row r="4" spans="1:20" s="127" customFormat="1" ht="19.5" thickBot="1" x14ac:dyDescent="0.3">
      <c r="B4" s="135" t="str">
        <f>CONCATENATE("Bilanz des Jahres ",A6," (Ist)/Ansätze des Jahres ",A_Stammdaten!B12," (Plan)")</f>
        <v>Bilanz des Jahres 2021 (Ist)/Ansätze des Jahres 2023 (Plan)</v>
      </c>
      <c r="C4" s="1"/>
    </row>
    <row r="5" spans="1:20" ht="15.75" thickTop="1" x14ac:dyDescent="0.25">
      <c r="B5" s="136"/>
      <c r="C5" s="30" t="s">
        <v>136</v>
      </c>
      <c r="D5" s="29" t="str">
        <f t="shared" ref="D5:Q5" si="0">IF(ISERROR(D36/D35),"",D36/D35)</f>
        <v/>
      </c>
      <c r="E5" s="29" t="str">
        <f t="shared" si="0"/>
        <v/>
      </c>
      <c r="F5" s="29" t="str">
        <f t="shared" si="0"/>
        <v/>
      </c>
      <c r="G5" s="29" t="str">
        <f t="shared" si="0"/>
        <v/>
      </c>
      <c r="H5" s="29" t="str">
        <f t="shared" si="0"/>
        <v/>
      </c>
      <c r="I5" s="29" t="str">
        <f t="shared" si="0"/>
        <v/>
      </c>
      <c r="J5" s="29" t="str">
        <f t="shared" si="0"/>
        <v/>
      </c>
      <c r="K5" s="29" t="str">
        <f t="shared" si="0"/>
        <v/>
      </c>
      <c r="L5" s="29" t="str">
        <f t="shared" si="0"/>
        <v/>
      </c>
      <c r="M5" s="29" t="str">
        <f t="shared" si="0"/>
        <v/>
      </c>
      <c r="N5" s="29" t="str">
        <f t="shared" si="0"/>
        <v/>
      </c>
      <c r="O5" s="356" t="str">
        <f t="shared" si="0"/>
        <v/>
      </c>
      <c r="P5" s="363" t="str">
        <f t="shared" si="0"/>
        <v/>
      </c>
      <c r="Q5" s="363" t="str">
        <f t="shared" si="0"/>
        <v/>
      </c>
      <c r="R5" s="363"/>
      <c r="S5" s="109" t="str">
        <f t="shared" ref="S5:T5" si="1">IF(ISERROR(S36/S35),"",S36/S35)</f>
        <v/>
      </c>
      <c r="T5" s="363" t="str">
        <f t="shared" si="1"/>
        <v/>
      </c>
    </row>
    <row r="6" spans="1:20" x14ac:dyDescent="0.25">
      <c r="A6" s="39">
        <f>A_Stammdaten!B13</f>
        <v>2021</v>
      </c>
      <c r="B6" s="38" t="s">
        <v>7</v>
      </c>
      <c r="C6" s="6" t="s">
        <v>137</v>
      </c>
      <c r="D6" s="53">
        <f t="shared" ref="D6" si="2">SUM(D7,D25,D31:D33)</f>
        <v>0</v>
      </c>
      <c r="E6" s="53">
        <f t="shared" ref="E6:S6" si="3">SUM(E7,E25,E31:E33)</f>
        <v>0</v>
      </c>
      <c r="F6" s="53">
        <f t="shared" si="3"/>
        <v>0</v>
      </c>
      <c r="G6" s="53">
        <f t="shared" si="3"/>
        <v>0</v>
      </c>
      <c r="H6" s="53">
        <f t="shared" si="3"/>
        <v>0</v>
      </c>
      <c r="I6" s="53">
        <f t="shared" si="3"/>
        <v>0</v>
      </c>
      <c r="J6" s="53">
        <f t="shared" si="3"/>
        <v>0</v>
      </c>
      <c r="K6" s="53">
        <f t="shared" si="3"/>
        <v>0</v>
      </c>
      <c r="L6" s="53">
        <f t="shared" si="3"/>
        <v>0</v>
      </c>
      <c r="M6" s="53">
        <f t="shared" si="3"/>
        <v>0</v>
      </c>
      <c r="N6" s="53">
        <f t="shared" si="3"/>
        <v>0</v>
      </c>
      <c r="O6" s="357">
        <f t="shared" si="3"/>
        <v>0</v>
      </c>
      <c r="P6" s="364">
        <f t="shared" si="3"/>
        <v>0</v>
      </c>
      <c r="Q6" s="364">
        <f t="shared" si="3"/>
        <v>0</v>
      </c>
      <c r="R6" s="364">
        <f t="shared" si="3"/>
        <v>0</v>
      </c>
      <c r="S6" s="364">
        <f t="shared" si="3"/>
        <v>0</v>
      </c>
      <c r="T6" s="364">
        <f t="shared" ref="T6" si="4">SUM(T7,T25,T31:T33)</f>
        <v>0</v>
      </c>
    </row>
    <row r="7" spans="1:20" x14ac:dyDescent="0.25">
      <c r="A7" s="39">
        <f t="shared" ref="A7:A33" si="5">$A$6</f>
        <v>2021</v>
      </c>
      <c r="B7" s="38" t="s">
        <v>30</v>
      </c>
      <c r="C7" s="21" t="s">
        <v>6</v>
      </c>
      <c r="D7" s="53">
        <f t="shared" ref="D7" si="6">SUM(D8,D13,D18)</f>
        <v>0</v>
      </c>
      <c r="E7" s="53">
        <f t="shared" ref="E7:S7" si="7">SUM(E8,E13,E18)</f>
        <v>0</v>
      </c>
      <c r="F7" s="53">
        <f t="shared" si="7"/>
        <v>0</v>
      </c>
      <c r="G7" s="53">
        <f t="shared" si="7"/>
        <v>0</v>
      </c>
      <c r="H7" s="53">
        <f t="shared" si="7"/>
        <v>0</v>
      </c>
      <c r="I7" s="53">
        <f t="shared" si="7"/>
        <v>0</v>
      </c>
      <c r="J7" s="53">
        <f t="shared" si="7"/>
        <v>0</v>
      </c>
      <c r="K7" s="53">
        <f t="shared" si="7"/>
        <v>0</v>
      </c>
      <c r="L7" s="53">
        <f t="shared" si="7"/>
        <v>0</v>
      </c>
      <c r="M7" s="53">
        <f t="shared" si="7"/>
        <v>0</v>
      </c>
      <c r="N7" s="53">
        <f t="shared" si="7"/>
        <v>0</v>
      </c>
      <c r="O7" s="357">
        <f t="shared" si="7"/>
        <v>0</v>
      </c>
      <c r="P7" s="364">
        <f t="shared" si="7"/>
        <v>0</v>
      </c>
      <c r="Q7" s="364">
        <f t="shared" si="7"/>
        <v>0</v>
      </c>
      <c r="R7" s="364">
        <f t="shared" si="7"/>
        <v>0</v>
      </c>
      <c r="S7" s="364">
        <f t="shared" si="7"/>
        <v>0</v>
      </c>
      <c r="T7" s="364">
        <f t="shared" ref="T7" si="8">SUM(T8,T13,T18)</f>
        <v>0</v>
      </c>
    </row>
    <row r="8" spans="1:20" x14ac:dyDescent="0.25">
      <c r="A8" s="39">
        <f t="shared" si="5"/>
        <v>2021</v>
      </c>
      <c r="B8" s="38" t="s">
        <v>32</v>
      </c>
      <c r="C8" s="21" t="s">
        <v>8</v>
      </c>
      <c r="D8" s="53">
        <f t="shared" ref="D8" si="9">SUM(D9:D12)</f>
        <v>0</v>
      </c>
      <c r="E8" s="53">
        <f t="shared" ref="E8:S8" si="10">SUM(E9:E12)</f>
        <v>0</v>
      </c>
      <c r="F8" s="53">
        <f t="shared" si="10"/>
        <v>0</v>
      </c>
      <c r="G8" s="53">
        <f t="shared" si="10"/>
        <v>0</v>
      </c>
      <c r="H8" s="53">
        <f t="shared" si="10"/>
        <v>0</v>
      </c>
      <c r="I8" s="53">
        <f t="shared" si="10"/>
        <v>0</v>
      </c>
      <c r="J8" s="53">
        <f t="shared" si="10"/>
        <v>0</v>
      </c>
      <c r="K8" s="53">
        <f t="shared" si="10"/>
        <v>0</v>
      </c>
      <c r="L8" s="53">
        <f t="shared" si="10"/>
        <v>0</v>
      </c>
      <c r="M8" s="53">
        <f t="shared" si="10"/>
        <v>0</v>
      </c>
      <c r="N8" s="53">
        <f t="shared" si="10"/>
        <v>0</v>
      </c>
      <c r="O8" s="357">
        <f t="shared" si="10"/>
        <v>0</v>
      </c>
      <c r="P8" s="364">
        <f t="shared" si="10"/>
        <v>0</v>
      </c>
      <c r="Q8" s="364">
        <f t="shared" si="10"/>
        <v>0</v>
      </c>
      <c r="R8" s="364">
        <f t="shared" si="10"/>
        <v>0</v>
      </c>
      <c r="S8" s="364">
        <f t="shared" si="10"/>
        <v>0</v>
      </c>
      <c r="T8" s="364">
        <f t="shared" ref="T8" si="11">SUM(T9:T12)</f>
        <v>0</v>
      </c>
    </row>
    <row r="9" spans="1:20" ht="15" customHeight="1" x14ac:dyDescent="0.25">
      <c r="A9" s="39">
        <f t="shared" si="5"/>
        <v>2021</v>
      </c>
      <c r="B9" s="123" t="s">
        <v>34</v>
      </c>
      <c r="C9" s="41" t="s">
        <v>138</v>
      </c>
      <c r="D9" s="138"/>
      <c r="E9" s="53">
        <f>SUM(G9,I9,K9,M9)</f>
        <v>0</v>
      </c>
      <c r="F9" s="138"/>
      <c r="G9" s="138"/>
      <c r="H9" s="138"/>
      <c r="I9" s="138"/>
      <c r="J9" s="138"/>
      <c r="K9" s="138"/>
      <c r="L9" s="52">
        <f>N9+P9</f>
        <v>0</v>
      </c>
      <c r="M9" s="52">
        <f>O9+Q9</f>
        <v>0</v>
      </c>
      <c r="N9" s="138"/>
      <c r="O9" s="358"/>
      <c r="P9" s="365"/>
      <c r="Q9" s="365"/>
      <c r="R9" s="366">
        <f>SUMIFS(B2_Ist_Hinzu_Kürz!$D$3:$D$502,B2_Ist_Hinzu_Kürz!$B$3:$B$502,$A9,B2_Ist_Hinzu_Kürz!$C$3:$C$502,CONCATENATE(B_Bilanz!$B9," ",B_Bilanz!$C9))</f>
        <v>0</v>
      </c>
      <c r="S9" s="367"/>
      <c r="T9" s="365"/>
    </row>
    <row r="10" spans="1:20" ht="30" x14ac:dyDescent="0.25">
      <c r="A10" s="39">
        <f t="shared" si="5"/>
        <v>2021</v>
      </c>
      <c r="B10" s="123" t="s">
        <v>35</v>
      </c>
      <c r="C10" s="23" t="s">
        <v>139</v>
      </c>
      <c r="D10" s="138"/>
      <c r="E10" s="53">
        <f t="shared" ref="E10:E64" si="12">SUM(G10,I10,K10,M10)</f>
        <v>0</v>
      </c>
      <c r="F10" s="138"/>
      <c r="G10" s="138"/>
      <c r="H10" s="138"/>
      <c r="I10" s="138"/>
      <c r="J10" s="138"/>
      <c r="K10" s="138"/>
      <c r="L10" s="52">
        <f t="shared" ref="L10:L33" si="13">N10+P10</f>
        <v>0</v>
      </c>
      <c r="M10" s="52">
        <f t="shared" ref="M10:M33" si="14">O10+Q10</f>
        <v>0</v>
      </c>
      <c r="N10" s="138"/>
      <c r="O10" s="358"/>
      <c r="P10" s="365"/>
      <c r="Q10" s="365"/>
      <c r="R10" s="366">
        <f>SUMIFS(B2_Ist_Hinzu_Kürz!$D$3:$D$502,B2_Ist_Hinzu_Kürz!$B$3:$B$502,$A10,B2_Ist_Hinzu_Kürz!$C$3:$C$502,CONCATENATE(B_Bilanz!$B10," ",B_Bilanz!$C10))</f>
        <v>0</v>
      </c>
      <c r="S10" s="367"/>
      <c r="T10" s="365"/>
    </row>
    <row r="11" spans="1:20" x14ac:dyDescent="0.25">
      <c r="A11" s="39">
        <f t="shared" si="5"/>
        <v>2021</v>
      </c>
      <c r="B11" s="123" t="s">
        <v>36</v>
      </c>
      <c r="C11" s="23" t="s">
        <v>9</v>
      </c>
      <c r="D11" s="138"/>
      <c r="E11" s="53">
        <f t="shared" si="12"/>
        <v>0</v>
      </c>
      <c r="F11" s="138"/>
      <c r="G11" s="138"/>
      <c r="H11" s="138"/>
      <c r="I11" s="138"/>
      <c r="J11" s="138"/>
      <c r="K11" s="138"/>
      <c r="L11" s="52">
        <f t="shared" si="13"/>
        <v>0</v>
      </c>
      <c r="M11" s="52">
        <f t="shared" si="14"/>
        <v>0</v>
      </c>
      <c r="N11" s="138"/>
      <c r="O11" s="358"/>
      <c r="P11" s="365"/>
      <c r="Q11" s="365"/>
      <c r="R11" s="366">
        <f>SUMIFS(B2_Ist_Hinzu_Kürz!$D$3:$D$502,B2_Ist_Hinzu_Kürz!$B$3:$B$502,$A11,B2_Ist_Hinzu_Kürz!$C$3:$C$502,CONCATENATE(B_Bilanz!$B11," ",B_Bilanz!$C11))</f>
        <v>0</v>
      </c>
      <c r="S11" s="367"/>
      <c r="T11" s="365"/>
    </row>
    <row r="12" spans="1:20" x14ac:dyDescent="0.25">
      <c r="A12" s="39">
        <f t="shared" si="5"/>
        <v>2021</v>
      </c>
      <c r="B12" s="123" t="s">
        <v>37</v>
      </c>
      <c r="C12" s="23" t="s">
        <v>10</v>
      </c>
      <c r="D12" s="138"/>
      <c r="E12" s="53">
        <f t="shared" si="12"/>
        <v>0</v>
      </c>
      <c r="F12" s="138"/>
      <c r="G12" s="138"/>
      <c r="H12" s="138"/>
      <c r="I12" s="138"/>
      <c r="J12" s="138"/>
      <c r="K12" s="138"/>
      <c r="L12" s="52">
        <f t="shared" si="13"/>
        <v>0</v>
      </c>
      <c r="M12" s="52">
        <f t="shared" si="14"/>
        <v>0</v>
      </c>
      <c r="N12" s="138"/>
      <c r="O12" s="358"/>
      <c r="P12" s="365"/>
      <c r="Q12" s="365"/>
      <c r="R12" s="366">
        <f>SUMIFS(B2_Ist_Hinzu_Kürz!$D$3:$D$502,B2_Ist_Hinzu_Kürz!$B$3:$B$502,$A12,B2_Ist_Hinzu_Kürz!$C$3:$C$502,CONCATENATE(B_Bilanz!$B12," ",B_Bilanz!$C12))</f>
        <v>0</v>
      </c>
      <c r="S12" s="367"/>
      <c r="T12" s="365"/>
    </row>
    <row r="13" spans="1:20" x14ac:dyDescent="0.25">
      <c r="A13" s="39">
        <f t="shared" si="5"/>
        <v>2021</v>
      </c>
      <c r="B13" s="38" t="s">
        <v>38</v>
      </c>
      <c r="C13" s="21" t="s">
        <v>12</v>
      </c>
      <c r="D13" s="53">
        <f t="shared" ref="D13:S13" si="15">SUM(D14:D17)</f>
        <v>0</v>
      </c>
      <c r="E13" s="53">
        <f t="shared" si="15"/>
        <v>0</v>
      </c>
      <c r="F13" s="53">
        <f t="shared" si="15"/>
        <v>0</v>
      </c>
      <c r="G13" s="53">
        <f t="shared" si="15"/>
        <v>0</v>
      </c>
      <c r="H13" s="53">
        <f t="shared" si="15"/>
        <v>0</v>
      </c>
      <c r="I13" s="53">
        <f t="shared" si="15"/>
        <v>0</v>
      </c>
      <c r="J13" s="53">
        <f t="shared" si="15"/>
        <v>0</v>
      </c>
      <c r="K13" s="53">
        <f t="shared" si="15"/>
        <v>0</v>
      </c>
      <c r="L13" s="53">
        <f t="shared" si="15"/>
        <v>0</v>
      </c>
      <c r="M13" s="53">
        <f t="shared" si="15"/>
        <v>0</v>
      </c>
      <c r="N13" s="53">
        <f t="shared" si="15"/>
        <v>0</v>
      </c>
      <c r="O13" s="357">
        <f t="shared" si="15"/>
        <v>0</v>
      </c>
      <c r="P13" s="364">
        <f t="shared" si="15"/>
        <v>0</v>
      </c>
      <c r="Q13" s="364">
        <f t="shared" si="15"/>
        <v>0</v>
      </c>
      <c r="R13" s="364">
        <f t="shared" si="15"/>
        <v>0</v>
      </c>
      <c r="S13" s="364">
        <f t="shared" si="15"/>
        <v>0</v>
      </c>
      <c r="T13" s="364">
        <f t="shared" ref="T13" si="16">SUM(T14:T17)</f>
        <v>0</v>
      </c>
    </row>
    <row r="14" spans="1:20" ht="30" x14ac:dyDescent="0.25">
      <c r="A14" s="39">
        <f t="shared" si="5"/>
        <v>2021</v>
      </c>
      <c r="B14" s="123" t="s">
        <v>39</v>
      </c>
      <c r="C14" s="23" t="s">
        <v>13</v>
      </c>
      <c r="D14" s="138"/>
      <c r="E14" s="53">
        <f t="shared" si="12"/>
        <v>0</v>
      </c>
      <c r="F14" s="138"/>
      <c r="G14" s="138"/>
      <c r="H14" s="138"/>
      <c r="I14" s="138"/>
      <c r="J14" s="138"/>
      <c r="K14" s="138"/>
      <c r="L14" s="52">
        <f t="shared" si="13"/>
        <v>0</v>
      </c>
      <c r="M14" s="52">
        <f t="shared" si="14"/>
        <v>0</v>
      </c>
      <c r="N14" s="138"/>
      <c r="O14" s="358"/>
      <c r="P14" s="365"/>
      <c r="Q14" s="365"/>
      <c r="R14" s="366">
        <f>SUMIFS(B2_Ist_Hinzu_Kürz!$D$3:$D$502,B2_Ist_Hinzu_Kürz!$B$3:$B$502,$A14,B2_Ist_Hinzu_Kürz!$C$3:$C$502,CONCATENATE(B_Bilanz!$B14," ",B_Bilanz!$C14))</f>
        <v>0</v>
      </c>
      <c r="S14" s="367"/>
      <c r="T14" s="365"/>
    </row>
    <row r="15" spans="1:20" x14ac:dyDescent="0.25">
      <c r="A15" s="39">
        <f t="shared" si="5"/>
        <v>2021</v>
      </c>
      <c r="B15" s="123" t="s">
        <v>40</v>
      </c>
      <c r="C15" s="23" t="s">
        <v>14</v>
      </c>
      <c r="D15" s="138"/>
      <c r="E15" s="53">
        <f t="shared" si="12"/>
        <v>0</v>
      </c>
      <c r="F15" s="138"/>
      <c r="G15" s="138"/>
      <c r="H15" s="138"/>
      <c r="I15" s="138"/>
      <c r="J15" s="138"/>
      <c r="K15" s="138"/>
      <c r="L15" s="52">
        <f t="shared" si="13"/>
        <v>0</v>
      </c>
      <c r="M15" s="52">
        <f t="shared" si="14"/>
        <v>0</v>
      </c>
      <c r="N15" s="138"/>
      <c r="O15" s="358"/>
      <c r="P15" s="365"/>
      <c r="Q15" s="365"/>
      <c r="R15" s="366">
        <f>SUMIFS(B2_Ist_Hinzu_Kürz!$D$3:$D$502,B2_Ist_Hinzu_Kürz!$B$3:$B$502,$A15,B2_Ist_Hinzu_Kürz!$C$3:$C$502,CONCATENATE(B_Bilanz!$B15," ",B_Bilanz!$C15))</f>
        <v>0</v>
      </c>
      <c r="S15" s="367"/>
      <c r="T15" s="365"/>
    </row>
    <row r="16" spans="1:20" x14ac:dyDescent="0.25">
      <c r="A16" s="39">
        <f t="shared" si="5"/>
        <v>2021</v>
      </c>
      <c r="B16" s="123" t="s">
        <v>41</v>
      </c>
      <c r="C16" s="23" t="s">
        <v>15</v>
      </c>
      <c r="D16" s="138"/>
      <c r="E16" s="53">
        <f t="shared" si="12"/>
        <v>0</v>
      </c>
      <c r="F16" s="138"/>
      <c r="G16" s="138"/>
      <c r="H16" s="138"/>
      <c r="I16" s="138"/>
      <c r="J16" s="138"/>
      <c r="K16" s="138"/>
      <c r="L16" s="52">
        <f t="shared" si="13"/>
        <v>0</v>
      </c>
      <c r="M16" s="52">
        <f t="shared" si="14"/>
        <v>0</v>
      </c>
      <c r="N16" s="138"/>
      <c r="O16" s="358"/>
      <c r="P16" s="365"/>
      <c r="Q16" s="365"/>
      <c r="R16" s="366">
        <f>SUMIFS(B2_Ist_Hinzu_Kürz!$D$3:$D$502,B2_Ist_Hinzu_Kürz!$B$3:$B$502,$A16,B2_Ist_Hinzu_Kürz!$C$3:$C$502,CONCATENATE(B_Bilanz!$B16," ",B_Bilanz!$C16))</f>
        <v>0</v>
      </c>
      <c r="S16" s="367"/>
      <c r="T16" s="365"/>
    </row>
    <row r="17" spans="1:20" x14ac:dyDescent="0.25">
      <c r="A17" s="39">
        <f t="shared" si="5"/>
        <v>2021</v>
      </c>
      <c r="B17" s="123" t="s">
        <v>42</v>
      </c>
      <c r="C17" s="23" t="s">
        <v>16</v>
      </c>
      <c r="D17" s="138"/>
      <c r="E17" s="53">
        <f t="shared" si="12"/>
        <v>0</v>
      </c>
      <c r="F17" s="138"/>
      <c r="G17" s="138"/>
      <c r="H17" s="138"/>
      <c r="I17" s="138"/>
      <c r="J17" s="138"/>
      <c r="K17" s="138"/>
      <c r="L17" s="52">
        <f t="shared" si="13"/>
        <v>0</v>
      </c>
      <c r="M17" s="52">
        <f t="shared" si="14"/>
        <v>0</v>
      </c>
      <c r="N17" s="138"/>
      <c r="O17" s="358"/>
      <c r="P17" s="365"/>
      <c r="Q17" s="365"/>
      <c r="R17" s="366">
        <f>SUMIFS(B2_Ist_Hinzu_Kürz!$D$3:$D$502,B2_Ist_Hinzu_Kürz!$B$3:$B$502,$A17,B2_Ist_Hinzu_Kürz!$C$3:$C$502,CONCATENATE(B_Bilanz!$B17," ",B_Bilanz!$C17))</f>
        <v>0</v>
      </c>
      <c r="S17" s="367"/>
      <c r="T17" s="365"/>
    </row>
    <row r="18" spans="1:20" x14ac:dyDescent="0.25">
      <c r="A18" s="39">
        <f t="shared" si="5"/>
        <v>2021</v>
      </c>
      <c r="B18" s="38" t="s">
        <v>43</v>
      </c>
      <c r="C18" s="21" t="s">
        <v>17</v>
      </c>
      <c r="D18" s="53">
        <f>SUM(D19:D24)</f>
        <v>0</v>
      </c>
      <c r="E18" s="53">
        <f t="shared" ref="E18:T18" si="17">SUM(E19:E24)</f>
        <v>0</v>
      </c>
      <c r="F18" s="53">
        <f t="shared" si="17"/>
        <v>0</v>
      </c>
      <c r="G18" s="53">
        <f t="shared" si="17"/>
        <v>0</v>
      </c>
      <c r="H18" s="53">
        <f t="shared" si="17"/>
        <v>0</v>
      </c>
      <c r="I18" s="53">
        <f t="shared" si="17"/>
        <v>0</v>
      </c>
      <c r="J18" s="53">
        <f t="shared" si="17"/>
        <v>0</v>
      </c>
      <c r="K18" s="53">
        <f t="shared" si="17"/>
        <v>0</v>
      </c>
      <c r="L18" s="53">
        <f t="shared" si="17"/>
        <v>0</v>
      </c>
      <c r="M18" s="53">
        <f t="shared" si="17"/>
        <v>0</v>
      </c>
      <c r="N18" s="53">
        <f t="shared" si="17"/>
        <v>0</v>
      </c>
      <c r="O18" s="357">
        <f t="shared" si="17"/>
        <v>0</v>
      </c>
      <c r="P18" s="364">
        <f t="shared" si="17"/>
        <v>0</v>
      </c>
      <c r="Q18" s="364">
        <f t="shared" si="17"/>
        <v>0</v>
      </c>
      <c r="R18" s="364">
        <f t="shared" si="17"/>
        <v>0</v>
      </c>
      <c r="S18" s="364">
        <f t="shared" si="17"/>
        <v>0</v>
      </c>
      <c r="T18" s="364">
        <f t="shared" si="17"/>
        <v>0</v>
      </c>
    </row>
    <row r="19" spans="1:20" x14ac:dyDescent="0.25">
      <c r="A19" s="39">
        <f t="shared" si="5"/>
        <v>2021</v>
      </c>
      <c r="B19" s="123" t="s">
        <v>140</v>
      </c>
      <c r="C19" s="23" t="s">
        <v>18</v>
      </c>
      <c r="D19" s="138"/>
      <c r="E19" s="53">
        <f t="shared" si="12"/>
        <v>0</v>
      </c>
      <c r="F19" s="138"/>
      <c r="G19" s="138"/>
      <c r="H19" s="138"/>
      <c r="I19" s="138"/>
      <c r="J19" s="138"/>
      <c r="K19" s="138"/>
      <c r="L19" s="52">
        <f t="shared" si="13"/>
        <v>0</v>
      </c>
      <c r="M19" s="52">
        <f t="shared" si="14"/>
        <v>0</v>
      </c>
      <c r="N19" s="138"/>
      <c r="O19" s="358"/>
      <c r="P19" s="365"/>
      <c r="Q19" s="365"/>
      <c r="R19" s="366">
        <f>SUMIFS(B2_Ist_Hinzu_Kürz!$D$3:$D$502,B2_Ist_Hinzu_Kürz!$B$3:$B$502,$A19,B2_Ist_Hinzu_Kürz!$C$3:$C$502,CONCATENATE(B_Bilanz!$B19," ",B_Bilanz!$C19))</f>
        <v>0</v>
      </c>
      <c r="S19" s="137">
        <f t="shared" ref="S19:S64" si="18">P19+R19</f>
        <v>0</v>
      </c>
      <c r="T19" s="365"/>
    </row>
    <row r="20" spans="1:20" x14ac:dyDescent="0.25">
      <c r="A20" s="39">
        <f t="shared" si="5"/>
        <v>2021</v>
      </c>
      <c r="B20" s="123" t="s">
        <v>141</v>
      </c>
      <c r="C20" s="23" t="s">
        <v>19</v>
      </c>
      <c r="D20" s="138"/>
      <c r="E20" s="53">
        <f t="shared" si="12"/>
        <v>0</v>
      </c>
      <c r="F20" s="138"/>
      <c r="G20" s="138"/>
      <c r="H20" s="138"/>
      <c r="I20" s="138"/>
      <c r="J20" s="138"/>
      <c r="K20" s="138"/>
      <c r="L20" s="52">
        <f t="shared" si="13"/>
        <v>0</v>
      </c>
      <c r="M20" s="52">
        <f t="shared" si="14"/>
        <v>0</v>
      </c>
      <c r="N20" s="138"/>
      <c r="O20" s="358"/>
      <c r="P20" s="365"/>
      <c r="Q20" s="365"/>
      <c r="R20" s="366">
        <f>SUMIFS(B2_Ist_Hinzu_Kürz!$D$3:$D$502,B2_Ist_Hinzu_Kürz!$B$3:$B$502,$A20,B2_Ist_Hinzu_Kürz!$C$3:$C$502,CONCATENATE(B_Bilanz!$B20," ",B_Bilanz!$C20))</f>
        <v>0</v>
      </c>
      <c r="S20" s="137">
        <f t="shared" si="18"/>
        <v>0</v>
      </c>
      <c r="T20" s="365"/>
    </row>
    <row r="21" spans="1:20" x14ac:dyDescent="0.25">
      <c r="A21" s="39">
        <f t="shared" si="5"/>
        <v>2021</v>
      </c>
      <c r="B21" s="123" t="s">
        <v>142</v>
      </c>
      <c r="C21" s="23" t="s">
        <v>20</v>
      </c>
      <c r="D21" s="138"/>
      <c r="E21" s="53">
        <f t="shared" si="12"/>
        <v>0</v>
      </c>
      <c r="F21" s="138"/>
      <c r="G21" s="138"/>
      <c r="H21" s="138"/>
      <c r="I21" s="138"/>
      <c r="J21" s="138"/>
      <c r="K21" s="138"/>
      <c r="L21" s="52">
        <f t="shared" si="13"/>
        <v>0</v>
      </c>
      <c r="M21" s="52">
        <f t="shared" si="14"/>
        <v>0</v>
      </c>
      <c r="N21" s="138"/>
      <c r="O21" s="358"/>
      <c r="P21" s="365"/>
      <c r="Q21" s="365"/>
      <c r="R21" s="366">
        <f>SUMIFS(B2_Ist_Hinzu_Kürz!$D$3:$D$502,B2_Ist_Hinzu_Kürz!$B$3:$B$502,$A21,B2_Ist_Hinzu_Kürz!$C$3:$C$502,CONCATENATE(B_Bilanz!$B21," ",B_Bilanz!$C21))</f>
        <v>0</v>
      </c>
      <c r="S21" s="137">
        <f t="shared" si="18"/>
        <v>0</v>
      </c>
      <c r="T21" s="365"/>
    </row>
    <row r="22" spans="1:20" ht="15" customHeight="1" x14ac:dyDescent="0.25">
      <c r="A22" s="39">
        <f t="shared" si="5"/>
        <v>2021</v>
      </c>
      <c r="B22" s="123" t="s">
        <v>143</v>
      </c>
      <c r="C22" s="23" t="s">
        <v>21</v>
      </c>
      <c r="D22" s="138"/>
      <c r="E22" s="53">
        <f t="shared" si="12"/>
        <v>0</v>
      </c>
      <c r="F22" s="138"/>
      <c r="G22" s="138"/>
      <c r="H22" s="138"/>
      <c r="I22" s="138"/>
      <c r="J22" s="138"/>
      <c r="K22" s="138"/>
      <c r="L22" s="52">
        <f t="shared" si="13"/>
        <v>0</v>
      </c>
      <c r="M22" s="52">
        <f t="shared" si="14"/>
        <v>0</v>
      </c>
      <c r="N22" s="138"/>
      <c r="O22" s="358"/>
      <c r="P22" s="365"/>
      <c r="Q22" s="365"/>
      <c r="R22" s="366">
        <f>SUMIFS(B2_Ist_Hinzu_Kürz!$D$3:$D$502,B2_Ist_Hinzu_Kürz!$B$3:$B$502,$A22,B2_Ist_Hinzu_Kürz!$C$3:$C$502,CONCATENATE(B_Bilanz!$B22," ",B_Bilanz!$C22))</f>
        <v>0</v>
      </c>
      <c r="S22" s="137">
        <f t="shared" si="18"/>
        <v>0</v>
      </c>
      <c r="T22" s="365"/>
    </row>
    <row r="23" spans="1:20" x14ac:dyDescent="0.25">
      <c r="A23" s="39">
        <f t="shared" si="5"/>
        <v>2021</v>
      </c>
      <c r="B23" s="123" t="s">
        <v>144</v>
      </c>
      <c r="C23" s="23" t="s">
        <v>22</v>
      </c>
      <c r="D23" s="138"/>
      <c r="E23" s="53">
        <f t="shared" si="12"/>
        <v>0</v>
      </c>
      <c r="F23" s="138"/>
      <c r="G23" s="138"/>
      <c r="H23" s="138"/>
      <c r="I23" s="138"/>
      <c r="J23" s="138"/>
      <c r="K23" s="138"/>
      <c r="L23" s="52">
        <f t="shared" si="13"/>
        <v>0</v>
      </c>
      <c r="M23" s="52">
        <f t="shared" si="14"/>
        <v>0</v>
      </c>
      <c r="N23" s="138"/>
      <c r="O23" s="358"/>
      <c r="P23" s="365"/>
      <c r="Q23" s="365"/>
      <c r="R23" s="366">
        <f>SUMIFS(B2_Ist_Hinzu_Kürz!$D$3:$D$502,B2_Ist_Hinzu_Kürz!$B$3:$B$502,$A23,B2_Ist_Hinzu_Kürz!$C$3:$C$502,CONCATENATE(B_Bilanz!$B23," ",B_Bilanz!$C23))</f>
        <v>0</v>
      </c>
      <c r="S23" s="137">
        <f t="shared" si="18"/>
        <v>0</v>
      </c>
      <c r="T23" s="365"/>
    </row>
    <row r="24" spans="1:20" x14ac:dyDescent="0.25">
      <c r="A24" s="39">
        <f t="shared" si="5"/>
        <v>2021</v>
      </c>
      <c r="B24" s="123" t="s">
        <v>145</v>
      </c>
      <c r="C24" s="23" t="s">
        <v>23</v>
      </c>
      <c r="D24" s="138"/>
      <c r="E24" s="53">
        <f t="shared" si="12"/>
        <v>0</v>
      </c>
      <c r="F24" s="138"/>
      <c r="G24" s="138"/>
      <c r="H24" s="138"/>
      <c r="I24" s="138"/>
      <c r="J24" s="138"/>
      <c r="K24" s="138"/>
      <c r="L24" s="52">
        <f t="shared" si="13"/>
        <v>0</v>
      </c>
      <c r="M24" s="52">
        <f t="shared" si="14"/>
        <v>0</v>
      </c>
      <c r="N24" s="138"/>
      <c r="O24" s="358"/>
      <c r="P24" s="365"/>
      <c r="Q24" s="365"/>
      <c r="R24" s="366">
        <f>SUMIFS(B2_Ist_Hinzu_Kürz!$D$3:$D$502,B2_Ist_Hinzu_Kürz!$B$3:$B$502,$A24,B2_Ist_Hinzu_Kürz!$C$3:$C$502,CONCATENATE(B_Bilanz!$B24," ",B_Bilanz!$C24))</f>
        <v>0</v>
      </c>
      <c r="S24" s="137">
        <f t="shared" si="18"/>
        <v>0</v>
      </c>
      <c r="T24" s="365"/>
    </row>
    <row r="25" spans="1:20" x14ac:dyDescent="0.25">
      <c r="A25" s="39">
        <f t="shared" si="5"/>
        <v>2021</v>
      </c>
      <c r="B25" s="38" t="s">
        <v>45</v>
      </c>
      <c r="C25" s="21" t="s">
        <v>146</v>
      </c>
      <c r="D25" s="53">
        <f>SUM(D26:D30)</f>
        <v>0</v>
      </c>
      <c r="E25" s="53">
        <f t="shared" ref="E25:T25" si="19">SUM(E26:E30)</f>
        <v>0</v>
      </c>
      <c r="F25" s="53">
        <f t="shared" si="19"/>
        <v>0</v>
      </c>
      <c r="G25" s="53">
        <f t="shared" si="19"/>
        <v>0</v>
      </c>
      <c r="H25" s="53">
        <f t="shared" si="19"/>
        <v>0</v>
      </c>
      <c r="I25" s="53">
        <f t="shared" si="19"/>
        <v>0</v>
      </c>
      <c r="J25" s="53">
        <f t="shared" si="19"/>
        <v>0</v>
      </c>
      <c r="K25" s="53">
        <f t="shared" si="19"/>
        <v>0</v>
      </c>
      <c r="L25" s="53">
        <f t="shared" si="19"/>
        <v>0</v>
      </c>
      <c r="M25" s="53">
        <f t="shared" si="19"/>
        <v>0</v>
      </c>
      <c r="N25" s="53">
        <f t="shared" si="19"/>
        <v>0</v>
      </c>
      <c r="O25" s="357">
        <f t="shared" si="19"/>
        <v>0</v>
      </c>
      <c r="P25" s="364">
        <f t="shared" si="19"/>
        <v>0</v>
      </c>
      <c r="Q25" s="364">
        <f t="shared" si="19"/>
        <v>0</v>
      </c>
      <c r="R25" s="364">
        <f t="shared" si="19"/>
        <v>0</v>
      </c>
      <c r="S25" s="364">
        <f t="shared" si="19"/>
        <v>0</v>
      </c>
      <c r="T25" s="364">
        <f t="shared" si="19"/>
        <v>0</v>
      </c>
    </row>
    <row r="26" spans="1:20" x14ac:dyDescent="0.25">
      <c r="A26" s="39">
        <f t="shared" si="5"/>
        <v>2021</v>
      </c>
      <c r="B26" s="38" t="s">
        <v>147</v>
      </c>
      <c r="C26" s="21" t="s">
        <v>148</v>
      </c>
      <c r="D26" s="138"/>
      <c r="E26" s="53">
        <f t="shared" si="12"/>
        <v>0</v>
      </c>
      <c r="F26" s="138"/>
      <c r="G26" s="138"/>
      <c r="H26" s="138"/>
      <c r="I26" s="138"/>
      <c r="J26" s="138"/>
      <c r="K26" s="138"/>
      <c r="L26" s="52">
        <f t="shared" si="13"/>
        <v>0</v>
      </c>
      <c r="M26" s="52">
        <f t="shared" si="14"/>
        <v>0</v>
      </c>
      <c r="N26" s="138"/>
      <c r="O26" s="358"/>
      <c r="P26" s="365"/>
      <c r="Q26" s="365"/>
      <c r="R26" s="366">
        <f>SUMIFS(B2_Ist_Hinzu_Kürz!$D$3:$D$502,B2_Ist_Hinzu_Kürz!$B$3:$B$502,$A26,B2_Ist_Hinzu_Kürz!$C$3:$C$502,CONCATENATE(B_Bilanz!$B26," ",B_Bilanz!$C26))</f>
        <v>0</v>
      </c>
      <c r="S26" s="137">
        <f t="shared" si="18"/>
        <v>0</v>
      </c>
      <c r="T26" s="365"/>
    </row>
    <row r="27" spans="1:20" x14ac:dyDescent="0.25">
      <c r="A27" s="39">
        <f t="shared" si="5"/>
        <v>2021</v>
      </c>
      <c r="B27" s="38" t="s">
        <v>149</v>
      </c>
      <c r="C27" s="21" t="s">
        <v>150</v>
      </c>
      <c r="D27" s="138"/>
      <c r="E27" s="53">
        <f t="shared" si="12"/>
        <v>0</v>
      </c>
      <c r="F27" s="138"/>
      <c r="G27" s="138"/>
      <c r="H27" s="138"/>
      <c r="I27" s="138"/>
      <c r="J27" s="138"/>
      <c r="K27" s="138"/>
      <c r="L27" s="52">
        <f t="shared" si="13"/>
        <v>0</v>
      </c>
      <c r="M27" s="52">
        <f t="shared" si="14"/>
        <v>0</v>
      </c>
      <c r="N27" s="138"/>
      <c r="O27" s="358"/>
      <c r="P27" s="368">
        <f>B1_Details!D3</f>
        <v>0</v>
      </c>
      <c r="Q27" s="365"/>
      <c r="R27" s="366">
        <f>SUMIFS(B2_Ist_Hinzu_Kürz!$D$3:$D$502,B2_Ist_Hinzu_Kürz!$B$3:$B$502,$A27,B2_Ist_Hinzu_Kürz!$C$3:$C$502,CONCATENATE(B_Bilanz!$B27," ",B_Bilanz!$C27))</f>
        <v>0</v>
      </c>
      <c r="S27" s="137">
        <f t="shared" si="18"/>
        <v>0</v>
      </c>
      <c r="T27" s="365"/>
    </row>
    <row r="28" spans="1:20" x14ac:dyDescent="0.25">
      <c r="A28" s="39">
        <f t="shared" si="5"/>
        <v>2021</v>
      </c>
      <c r="B28" s="38" t="s">
        <v>151</v>
      </c>
      <c r="C28" s="21" t="s">
        <v>152</v>
      </c>
      <c r="D28" s="138"/>
      <c r="E28" s="53">
        <f t="shared" si="12"/>
        <v>0</v>
      </c>
      <c r="F28" s="138"/>
      <c r="G28" s="138"/>
      <c r="H28" s="138"/>
      <c r="I28" s="138"/>
      <c r="J28" s="138"/>
      <c r="K28" s="138"/>
      <c r="L28" s="52">
        <f t="shared" si="13"/>
        <v>0</v>
      </c>
      <c r="M28" s="52">
        <f t="shared" si="14"/>
        <v>0</v>
      </c>
      <c r="N28" s="138"/>
      <c r="O28" s="358"/>
      <c r="P28" s="365"/>
      <c r="Q28" s="365"/>
      <c r="R28" s="366">
        <f>SUMIFS(B2_Ist_Hinzu_Kürz!$D$3:$D$502,B2_Ist_Hinzu_Kürz!$B$3:$B$502,$A28,B2_Ist_Hinzu_Kürz!$C$3:$C$502,CONCATENATE(B_Bilanz!$B28," ",B_Bilanz!$C28))</f>
        <v>0</v>
      </c>
      <c r="S28" s="137">
        <f t="shared" si="18"/>
        <v>0</v>
      </c>
      <c r="T28" s="365"/>
    </row>
    <row r="29" spans="1:20" ht="30" x14ac:dyDescent="0.25">
      <c r="A29" s="39">
        <f t="shared" si="5"/>
        <v>2021</v>
      </c>
      <c r="B29" s="38" t="s">
        <v>153</v>
      </c>
      <c r="C29" s="21" t="s">
        <v>154</v>
      </c>
      <c r="D29" s="138"/>
      <c r="E29" s="53">
        <f t="shared" si="12"/>
        <v>0</v>
      </c>
      <c r="F29" s="138"/>
      <c r="G29" s="138"/>
      <c r="H29" s="138"/>
      <c r="I29" s="138"/>
      <c r="J29" s="138"/>
      <c r="K29" s="138"/>
      <c r="L29" s="52">
        <f t="shared" si="13"/>
        <v>0</v>
      </c>
      <c r="M29" s="52">
        <f t="shared" si="14"/>
        <v>0</v>
      </c>
      <c r="N29" s="138"/>
      <c r="O29" s="358"/>
      <c r="P29" s="365"/>
      <c r="Q29" s="365"/>
      <c r="R29" s="366">
        <f>SUMIFS(B2_Ist_Hinzu_Kürz!$D$3:$D$502,B2_Ist_Hinzu_Kürz!$B$3:$B$502,$A29,B2_Ist_Hinzu_Kürz!$C$3:$C$502,CONCATENATE(B_Bilanz!$B29," ",B_Bilanz!$C29))</f>
        <v>0</v>
      </c>
      <c r="S29" s="137">
        <f t="shared" si="18"/>
        <v>0</v>
      </c>
      <c r="T29" s="365"/>
    </row>
    <row r="30" spans="1:20" x14ac:dyDescent="0.25">
      <c r="A30" s="39">
        <f t="shared" si="5"/>
        <v>2021</v>
      </c>
      <c r="B30" s="38" t="s">
        <v>155</v>
      </c>
      <c r="C30" s="21" t="s">
        <v>156</v>
      </c>
      <c r="D30" s="138"/>
      <c r="E30" s="53">
        <f t="shared" si="12"/>
        <v>0</v>
      </c>
      <c r="F30" s="138"/>
      <c r="G30" s="138"/>
      <c r="H30" s="138"/>
      <c r="I30" s="138"/>
      <c r="J30" s="138"/>
      <c r="K30" s="138"/>
      <c r="L30" s="52">
        <f t="shared" si="13"/>
        <v>0</v>
      </c>
      <c r="M30" s="52">
        <f t="shared" si="14"/>
        <v>0</v>
      </c>
      <c r="N30" s="138"/>
      <c r="O30" s="358"/>
      <c r="P30" s="365"/>
      <c r="Q30" s="365"/>
      <c r="R30" s="366">
        <f>SUMIFS(B2_Ist_Hinzu_Kürz!$D$3:$D$502,B2_Ist_Hinzu_Kürz!$B$3:$B$502,$A30,B2_Ist_Hinzu_Kürz!$C$3:$C$502,CONCATENATE(B_Bilanz!$B30," ",B_Bilanz!$C30))</f>
        <v>0</v>
      </c>
      <c r="S30" s="137">
        <f t="shared" si="18"/>
        <v>0</v>
      </c>
      <c r="T30" s="365"/>
    </row>
    <row r="31" spans="1:20" x14ac:dyDescent="0.25">
      <c r="A31" s="39">
        <f t="shared" si="5"/>
        <v>2021</v>
      </c>
      <c r="B31" s="38" t="s">
        <v>47</v>
      </c>
      <c r="C31" s="21" t="s">
        <v>157</v>
      </c>
      <c r="D31" s="138"/>
      <c r="E31" s="53">
        <f t="shared" si="12"/>
        <v>0</v>
      </c>
      <c r="F31" s="138"/>
      <c r="G31" s="138"/>
      <c r="H31" s="138"/>
      <c r="I31" s="138"/>
      <c r="J31" s="138"/>
      <c r="K31" s="138"/>
      <c r="L31" s="52">
        <f t="shared" si="13"/>
        <v>0</v>
      </c>
      <c r="M31" s="52">
        <f t="shared" si="14"/>
        <v>0</v>
      </c>
      <c r="N31" s="138"/>
      <c r="O31" s="358"/>
      <c r="P31" s="365"/>
      <c r="Q31" s="365"/>
      <c r="R31" s="366">
        <f>SUMIFS(B2_Ist_Hinzu_Kürz!$D$3:$D$502,B2_Ist_Hinzu_Kürz!$B$3:$B$502,$A31,B2_Ist_Hinzu_Kürz!$C$3:$C$502,CONCATENATE(B_Bilanz!$B31," ",B_Bilanz!$C31))</f>
        <v>0</v>
      </c>
      <c r="S31" s="137">
        <f t="shared" si="18"/>
        <v>0</v>
      </c>
      <c r="T31" s="365"/>
    </row>
    <row r="32" spans="1:20" x14ac:dyDescent="0.25">
      <c r="A32" s="39">
        <f t="shared" si="5"/>
        <v>2021</v>
      </c>
      <c r="B32" s="38" t="s">
        <v>49</v>
      </c>
      <c r="C32" s="21" t="s">
        <v>158</v>
      </c>
      <c r="D32" s="138"/>
      <c r="E32" s="53">
        <f t="shared" si="12"/>
        <v>0</v>
      </c>
      <c r="F32" s="138"/>
      <c r="G32" s="138"/>
      <c r="H32" s="138"/>
      <c r="I32" s="138"/>
      <c r="J32" s="138"/>
      <c r="K32" s="138"/>
      <c r="L32" s="52">
        <f t="shared" si="13"/>
        <v>0</v>
      </c>
      <c r="M32" s="52">
        <f t="shared" si="14"/>
        <v>0</v>
      </c>
      <c r="N32" s="138"/>
      <c r="O32" s="358"/>
      <c r="P32" s="365"/>
      <c r="Q32" s="365"/>
      <c r="R32" s="366">
        <f>SUMIFS(B2_Ist_Hinzu_Kürz!$D$3:$D$502,B2_Ist_Hinzu_Kürz!$B$3:$B$502,$A32,B2_Ist_Hinzu_Kürz!$C$3:$C$502,CONCATENATE(B_Bilanz!$B32," ",B_Bilanz!$C32))</f>
        <v>0</v>
      </c>
      <c r="S32" s="137">
        <f t="shared" si="18"/>
        <v>0</v>
      </c>
      <c r="T32" s="365"/>
    </row>
    <row r="33" spans="1:20" x14ac:dyDescent="0.25">
      <c r="A33" s="39">
        <f t="shared" si="5"/>
        <v>2021</v>
      </c>
      <c r="B33" s="38" t="s">
        <v>54</v>
      </c>
      <c r="C33" s="21" t="s">
        <v>159</v>
      </c>
      <c r="D33" s="138"/>
      <c r="E33" s="53">
        <f t="shared" si="12"/>
        <v>0</v>
      </c>
      <c r="F33" s="138"/>
      <c r="G33" s="138"/>
      <c r="H33" s="138"/>
      <c r="I33" s="138"/>
      <c r="J33" s="138"/>
      <c r="K33" s="138"/>
      <c r="L33" s="52">
        <f t="shared" si="13"/>
        <v>0</v>
      </c>
      <c r="M33" s="52">
        <f t="shared" si="14"/>
        <v>0</v>
      </c>
      <c r="N33" s="138"/>
      <c r="O33" s="358"/>
      <c r="P33" s="365"/>
      <c r="Q33" s="365"/>
      <c r="R33" s="366">
        <f>SUMIFS(B2_Ist_Hinzu_Kürz!$D$3:$D$502,B2_Ist_Hinzu_Kürz!$B$3:$B$502,$A33,B2_Ist_Hinzu_Kürz!$C$3:$C$502,CONCATENATE(B_Bilanz!$B33," ",B_Bilanz!$C33))</f>
        <v>0</v>
      </c>
      <c r="S33" s="137">
        <f t="shared" si="18"/>
        <v>0</v>
      </c>
      <c r="T33" s="365"/>
    </row>
    <row r="34" spans="1:20" x14ac:dyDescent="0.25">
      <c r="A34" s="139"/>
      <c r="B34" s="140"/>
      <c r="C34" s="3"/>
      <c r="D34" s="124" t="str">
        <f>IF(ABS(D6-D35)&gt;=0.01,"Aktiva &lt;&gt; Passiva","")</f>
        <v/>
      </c>
      <c r="E34" s="124"/>
      <c r="F34" s="124" t="str">
        <f>IF(ABS(F6-F35)&gt;=0.01,"Aktiva &lt;&gt; Passiva","")</f>
        <v/>
      </c>
      <c r="G34" s="124"/>
      <c r="H34" s="124" t="str">
        <f>IF(ABS(H6-H35)&gt;=0.01,"Aktiva &lt;&gt; Passiva","")</f>
        <v/>
      </c>
      <c r="I34" s="124"/>
      <c r="J34" s="124" t="str">
        <f>IF(ABS(J6-J35)&gt;=0.01,"Aktiva &lt;&gt; Passiva","")</f>
        <v/>
      </c>
      <c r="K34" s="124"/>
      <c r="L34" s="124"/>
      <c r="M34" s="124"/>
      <c r="N34" s="124" t="str">
        <f>IF(ABS(N6-N35)&gt;=0.01,"Aktiva &lt;&gt; Passiva","")</f>
        <v/>
      </c>
      <c r="O34" s="124"/>
      <c r="P34" s="369" t="str">
        <f>IF(ABS(P6-P35)&gt;=0.01,"Aktiva &lt;&gt; Passiva","")</f>
        <v/>
      </c>
      <c r="Q34" s="369"/>
      <c r="R34" s="369"/>
      <c r="S34" s="370"/>
      <c r="T34" s="369" t="str">
        <f>IF(ABS(T6-T35)&gt;=0.01,"Aktiva &lt;&gt; Passiva","")</f>
        <v/>
      </c>
    </row>
    <row r="35" spans="1:20" ht="27" customHeight="1" x14ac:dyDescent="0.25">
      <c r="A35" s="39">
        <f t="shared" ref="A35:A64" si="20">$A$6</f>
        <v>2021</v>
      </c>
      <c r="B35" s="38" t="s">
        <v>11</v>
      </c>
      <c r="C35" s="6" t="s">
        <v>160</v>
      </c>
      <c r="D35" s="52">
        <f>SUM(D36,D43:D44,D48:D49,D53,D62:D64)</f>
        <v>0</v>
      </c>
      <c r="E35" s="52">
        <f t="shared" ref="E35:T35" si="21">SUM(E36,E43:E44,E48:E49,E53,E62:E64)</f>
        <v>0</v>
      </c>
      <c r="F35" s="52">
        <f t="shared" si="21"/>
        <v>0</v>
      </c>
      <c r="G35" s="52">
        <f t="shared" si="21"/>
        <v>0</v>
      </c>
      <c r="H35" s="52">
        <f t="shared" si="21"/>
        <v>0</v>
      </c>
      <c r="I35" s="52">
        <f t="shared" si="21"/>
        <v>0</v>
      </c>
      <c r="J35" s="52">
        <f t="shared" si="21"/>
        <v>0</v>
      </c>
      <c r="K35" s="52">
        <f t="shared" si="21"/>
        <v>0</v>
      </c>
      <c r="L35" s="52">
        <f t="shared" si="21"/>
        <v>0</v>
      </c>
      <c r="M35" s="52">
        <f t="shared" si="21"/>
        <v>0</v>
      </c>
      <c r="N35" s="52">
        <f t="shared" si="21"/>
        <v>0</v>
      </c>
      <c r="O35" s="359">
        <f t="shared" si="21"/>
        <v>0</v>
      </c>
      <c r="P35" s="364">
        <f t="shared" si="21"/>
        <v>0</v>
      </c>
      <c r="Q35" s="364">
        <f t="shared" si="21"/>
        <v>0</v>
      </c>
      <c r="R35" s="364">
        <f t="shared" si="21"/>
        <v>0</v>
      </c>
      <c r="S35" s="364">
        <f t="shared" si="21"/>
        <v>0</v>
      </c>
      <c r="T35" s="364">
        <f t="shared" si="21"/>
        <v>0</v>
      </c>
    </row>
    <row r="36" spans="1:20" x14ac:dyDescent="0.25">
      <c r="A36" s="39">
        <f t="shared" si="20"/>
        <v>2021</v>
      </c>
      <c r="B36" s="38" t="s">
        <v>161</v>
      </c>
      <c r="C36" s="21" t="s">
        <v>162</v>
      </c>
      <c r="D36" s="52">
        <f>SUM(D37:D42)</f>
        <v>0</v>
      </c>
      <c r="E36" s="52">
        <f t="shared" ref="E36:T36" si="22">SUM(E37:E42)</f>
        <v>0</v>
      </c>
      <c r="F36" s="52">
        <f t="shared" si="22"/>
        <v>0</v>
      </c>
      <c r="G36" s="52">
        <f t="shared" si="22"/>
        <v>0</v>
      </c>
      <c r="H36" s="52">
        <f t="shared" si="22"/>
        <v>0</v>
      </c>
      <c r="I36" s="52">
        <f t="shared" si="22"/>
        <v>0</v>
      </c>
      <c r="J36" s="52">
        <f t="shared" si="22"/>
        <v>0</v>
      </c>
      <c r="K36" s="52">
        <f t="shared" si="22"/>
        <v>0</v>
      </c>
      <c r="L36" s="52">
        <f t="shared" si="22"/>
        <v>0</v>
      </c>
      <c r="M36" s="52">
        <f t="shared" si="22"/>
        <v>0</v>
      </c>
      <c r="N36" s="52">
        <f t="shared" si="22"/>
        <v>0</v>
      </c>
      <c r="O36" s="359">
        <f t="shared" si="22"/>
        <v>0</v>
      </c>
      <c r="P36" s="364">
        <f t="shared" si="22"/>
        <v>0</v>
      </c>
      <c r="Q36" s="364">
        <f t="shared" si="22"/>
        <v>0</v>
      </c>
      <c r="R36" s="364">
        <f t="shared" si="22"/>
        <v>0</v>
      </c>
      <c r="S36" s="364">
        <f t="shared" si="22"/>
        <v>0</v>
      </c>
      <c r="T36" s="364">
        <f t="shared" si="22"/>
        <v>0</v>
      </c>
    </row>
    <row r="37" spans="1:20" x14ac:dyDescent="0.25">
      <c r="A37" s="39">
        <f t="shared" si="20"/>
        <v>2021</v>
      </c>
      <c r="B37" s="38" t="s">
        <v>66</v>
      </c>
      <c r="C37" s="21" t="s">
        <v>163</v>
      </c>
      <c r="D37" s="138"/>
      <c r="E37" s="53">
        <f t="shared" si="12"/>
        <v>0</v>
      </c>
      <c r="F37" s="138"/>
      <c r="G37" s="138"/>
      <c r="H37" s="138"/>
      <c r="I37" s="138"/>
      <c r="J37" s="138"/>
      <c r="K37" s="138"/>
      <c r="L37" s="52">
        <f t="shared" ref="L37" si="23">N37+P37</f>
        <v>0</v>
      </c>
      <c r="M37" s="52">
        <f t="shared" ref="M37" si="24">O37+Q37</f>
        <v>0</v>
      </c>
      <c r="N37" s="138"/>
      <c r="O37" s="358"/>
      <c r="P37" s="365"/>
      <c r="Q37" s="365"/>
      <c r="R37" s="366">
        <f>SUMIFS(B2_Ist_Hinzu_Kürz!$D$3:$D$502,B2_Ist_Hinzu_Kürz!$B$3:$B$502,$A37,B2_Ist_Hinzu_Kürz!$C$3:$C$502,CONCATENATE(B_Bilanz!$B37," ",B_Bilanz!$C37))</f>
        <v>0</v>
      </c>
      <c r="S37" s="137">
        <f t="shared" si="18"/>
        <v>0</v>
      </c>
      <c r="T37" s="365"/>
    </row>
    <row r="38" spans="1:20" x14ac:dyDescent="0.25">
      <c r="A38" s="39">
        <f t="shared" si="20"/>
        <v>2021</v>
      </c>
      <c r="B38" s="38" t="s">
        <v>68</v>
      </c>
      <c r="C38" s="21" t="s">
        <v>164</v>
      </c>
      <c r="D38" s="138"/>
      <c r="E38" s="53">
        <f t="shared" si="12"/>
        <v>0</v>
      </c>
      <c r="F38" s="138"/>
      <c r="G38" s="138"/>
      <c r="H38" s="138"/>
      <c r="I38" s="138"/>
      <c r="J38" s="138"/>
      <c r="K38" s="138"/>
      <c r="L38" s="52">
        <f t="shared" ref="L38:L64" si="25">N38+P38</f>
        <v>0</v>
      </c>
      <c r="M38" s="52">
        <f t="shared" ref="M38:M64" si="26">O38+Q38</f>
        <v>0</v>
      </c>
      <c r="N38" s="138"/>
      <c r="O38" s="358"/>
      <c r="P38" s="365"/>
      <c r="Q38" s="365"/>
      <c r="R38" s="366">
        <f>SUMIFS(B2_Ist_Hinzu_Kürz!$D$3:$D$502,B2_Ist_Hinzu_Kürz!$B$3:$B$502,$A38,B2_Ist_Hinzu_Kürz!$C$3:$C$502,CONCATENATE(B_Bilanz!$B38," ",B_Bilanz!$C38))</f>
        <v>0</v>
      </c>
      <c r="S38" s="137">
        <f t="shared" si="18"/>
        <v>0</v>
      </c>
      <c r="T38" s="365"/>
    </row>
    <row r="39" spans="1:20" x14ac:dyDescent="0.25">
      <c r="A39" s="39">
        <f t="shared" si="20"/>
        <v>2021</v>
      </c>
      <c r="B39" s="38" t="s">
        <v>165</v>
      </c>
      <c r="C39" s="21" t="s">
        <v>166</v>
      </c>
      <c r="D39" s="138"/>
      <c r="E39" s="53">
        <f t="shared" si="12"/>
        <v>0</v>
      </c>
      <c r="F39" s="138"/>
      <c r="G39" s="138"/>
      <c r="H39" s="138"/>
      <c r="I39" s="138"/>
      <c r="J39" s="138"/>
      <c r="K39" s="138"/>
      <c r="L39" s="52">
        <f t="shared" si="25"/>
        <v>0</v>
      </c>
      <c r="M39" s="52">
        <f t="shared" si="26"/>
        <v>0</v>
      </c>
      <c r="N39" s="138"/>
      <c r="O39" s="358"/>
      <c r="P39" s="365"/>
      <c r="Q39" s="365"/>
      <c r="R39" s="366">
        <f>SUMIFS(B2_Ist_Hinzu_Kürz!$D$3:$D$502,B2_Ist_Hinzu_Kürz!$B$3:$B$502,$A39,B2_Ist_Hinzu_Kürz!$C$3:$C$502,CONCATENATE(B_Bilanz!$B39," ",B_Bilanz!$C39))</f>
        <v>0</v>
      </c>
      <c r="S39" s="137">
        <f t="shared" si="18"/>
        <v>0</v>
      </c>
      <c r="T39" s="365"/>
    </row>
    <row r="40" spans="1:20" x14ac:dyDescent="0.25">
      <c r="A40" s="39">
        <f t="shared" si="20"/>
        <v>2021</v>
      </c>
      <c r="B40" s="38" t="s">
        <v>366</v>
      </c>
      <c r="C40" s="141" t="s">
        <v>386</v>
      </c>
      <c r="D40" s="138"/>
      <c r="E40" s="53">
        <f t="shared" si="12"/>
        <v>0</v>
      </c>
      <c r="F40" s="138"/>
      <c r="G40" s="138"/>
      <c r="H40" s="138"/>
      <c r="I40" s="138"/>
      <c r="J40" s="138"/>
      <c r="K40" s="138"/>
      <c r="L40" s="52">
        <f t="shared" si="25"/>
        <v>0</v>
      </c>
      <c r="M40" s="52">
        <f t="shared" si="26"/>
        <v>0</v>
      </c>
      <c r="N40" s="138"/>
      <c r="O40" s="358"/>
      <c r="P40" s="365"/>
      <c r="Q40" s="365"/>
      <c r="R40" s="366">
        <f>SUMIFS(B2_Ist_Hinzu_Kürz!$D$3:$D$502,B2_Ist_Hinzu_Kürz!$B$3:$B$502,$A40,B2_Ist_Hinzu_Kürz!$C$3:$C$502,CONCATENATE(B_Bilanz!$B40," ",B_Bilanz!$C40))</f>
        <v>0</v>
      </c>
      <c r="S40" s="137">
        <f t="shared" si="18"/>
        <v>0</v>
      </c>
      <c r="T40" s="365"/>
    </row>
    <row r="41" spans="1:20" x14ac:dyDescent="0.25">
      <c r="A41" s="39">
        <f t="shared" si="20"/>
        <v>2021</v>
      </c>
      <c r="B41" s="38" t="s">
        <v>388</v>
      </c>
      <c r="C41" s="21" t="s">
        <v>156</v>
      </c>
      <c r="D41" s="138"/>
      <c r="E41" s="53">
        <f t="shared" si="12"/>
        <v>0</v>
      </c>
      <c r="F41" s="138"/>
      <c r="G41" s="138"/>
      <c r="H41" s="138"/>
      <c r="I41" s="138"/>
      <c r="J41" s="138"/>
      <c r="K41" s="138"/>
      <c r="L41" s="52">
        <f t="shared" si="25"/>
        <v>0</v>
      </c>
      <c r="M41" s="52">
        <f t="shared" si="26"/>
        <v>0</v>
      </c>
      <c r="N41" s="138"/>
      <c r="O41" s="358"/>
      <c r="P41" s="365"/>
      <c r="Q41" s="365"/>
      <c r="R41" s="366">
        <f>SUMIFS(B2_Ist_Hinzu_Kürz!$D$3:$D$502,B2_Ist_Hinzu_Kürz!$B$3:$B$502,$A41,B2_Ist_Hinzu_Kürz!$C$3:$C$502,CONCATENATE(B_Bilanz!$B41," ",B_Bilanz!$C41))</f>
        <v>0</v>
      </c>
      <c r="S41" s="137">
        <f t="shared" si="18"/>
        <v>0</v>
      </c>
      <c r="T41" s="365"/>
    </row>
    <row r="42" spans="1:20" x14ac:dyDescent="0.25">
      <c r="A42" s="39">
        <f t="shared" si="20"/>
        <v>2021</v>
      </c>
      <c r="B42" s="38" t="s">
        <v>389</v>
      </c>
      <c r="C42" s="141" t="s">
        <v>387</v>
      </c>
      <c r="D42" s="138"/>
      <c r="E42" s="53">
        <f t="shared" si="12"/>
        <v>0</v>
      </c>
      <c r="F42" s="138"/>
      <c r="G42" s="138"/>
      <c r="H42" s="138"/>
      <c r="I42" s="138"/>
      <c r="J42" s="138"/>
      <c r="K42" s="138"/>
      <c r="L42" s="52">
        <f t="shared" si="25"/>
        <v>0</v>
      </c>
      <c r="M42" s="52">
        <f t="shared" si="26"/>
        <v>0</v>
      </c>
      <c r="N42" s="138"/>
      <c r="O42" s="358"/>
      <c r="P42" s="365"/>
      <c r="Q42" s="365"/>
      <c r="R42" s="366">
        <f>SUMIFS(B2_Ist_Hinzu_Kürz!$D$3:$D$502,B2_Ist_Hinzu_Kürz!$B$3:$B$502,$A42,B2_Ist_Hinzu_Kürz!$C$3:$C$502,CONCATENATE(B_Bilanz!$B42," ",B_Bilanz!$C42))</f>
        <v>0</v>
      </c>
      <c r="S42" s="137">
        <f t="shared" si="18"/>
        <v>0</v>
      </c>
      <c r="T42" s="365"/>
    </row>
    <row r="43" spans="1:20" x14ac:dyDescent="0.25">
      <c r="A43" s="39">
        <f t="shared" si="20"/>
        <v>2021</v>
      </c>
      <c r="B43" s="38" t="s">
        <v>167</v>
      </c>
      <c r="C43" s="21" t="s">
        <v>549</v>
      </c>
      <c r="D43" s="138"/>
      <c r="E43" s="53">
        <f t="shared" si="12"/>
        <v>0</v>
      </c>
      <c r="F43" s="138"/>
      <c r="G43" s="138"/>
      <c r="H43" s="138"/>
      <c r="I43" s="138"/>
      <c r="J43" s="138"/>
      <c r="K43" s="138"/>
      <c r="L43" s="52">
        <f t="shared" si="25"/>
        <v>0</v>
      </c>
      <c r="M43" s="52">
        <f t="shared" si="26"/>
        <v>0</v>
      </c>
      <c r="N43" s="138"/>
      <c r="O43" s="358"/>
      <c r="P43" s="365"/>
      <c r="Q43" s="365"/>
      <c r="R43" s="366">
        <f>SUMIFS(B2_Ist_Hinzu_Kürz!$D$3:$D$502,B2_Ist_Hinzu_Kürz!$B$3:$B$502,$A43,B2_Ist_Hinzu_Kürz!$C$3:$C$502,CONCATENATE(B_Bilanz!$B43," ",B_Bilanz!$C43))</f>
        <v>0</v>
      </c>
      <c r="S43" s="137">
        <f t="shared" si="18"/>
        <v>0</v>
      </c>
      <c r="T43" s="365"/>
    </row>
    <row r="44" spans="1:20" x14ac:dyDescent="0.25">
      <c r="A44" s="39">
        <f t="shared" si="20"/>
        <v>2021</v>
      </c>
      <c r="B44" s="38" t="s">
        <v>168</v>
      </c>
      <c r="C44" s="21" t="s">
        <v>432</v>
      </c>
      <c r="D44" s="52">
        <f>SUM(D45:D47)</f>
        <v>0</v>
      </c>
      <c r="E44" s="52">
        <f t="shared" ref="E44:T44" si="27">SUM(E45:E47)</f>
        <v>0</v>
      </c>
      <c r="F44" s="52">
        <f t="shared" si="27"/>
        <v>0</v>
      </c>
      <c r="G44" s="52">
        <f t="shared" si="27"/>
        <v>0</v>
      </c>
      <c r="H44" s="52">
        <f t="shared" si="27"/>
        <v>0</v>
      </c>
      <c r="I44" s="52">
        <f t="shared" si="27"/>
        <v>0</v>
      </c>
      <c r="J44" s="52">
        <f t="shared" si="27"/>
        <v>0</v>
      </c>
      <c r="K44" s="52">
        <f t="shared" si="27"/>
        <v>0</v>
      </c>
      <c r="L44" s="52">
        <f t="shared" si="27"/>
        <v>0</v>
      </c>
      <c r="M44" s="52">
        <f t="shared" si="27"/>
        <v>0</v>
      </c>
      <c r="N44" s="52">
        <f t="shared" si="27"/>
        <v>0</v>
      </c>
      <c r="O44" s="359">
        <f t="shared" si="27"/>
        <v>0</v>
      </c>
      <c r="P44" s="364">
        <f t="shared" si="27"/>
        <v>0</v>
      </c>
      <c r="Q44" s="364">
        <f t="shared" si="27"/>
        <v>0</v>
      </c>
      <c r="R44" s="364">
        <f t="shared" si="27"/>
        <v>0</v>
      </c>
      <c r="S44" s="364">
        <f t="shared" si="27"/>
        <v>0</v>
      </c>
      <c r="T44" s="364">
        <f t="shared" si="27"/>
        <v>0</v>
      </c>
    </row>
    <row r="45" spans="1:20" x14ac:dyDescent="0.25">
      <c r="A45" s="39">
        <f t="shared" si="20"/>
        <v>2021</v>
      </c>
      <c r="B45" s="38" t="s">
        <v>78</v>
      </c>
      <c r="C45" s="23" t="s">
        <v>445</v>
      </c>
      <c r="D45" s="138"/>
      <c r="E45" s="53">
        <f t="shared" si="12"/>
        <v>0</v>
      </c>
      <c r="F45" s="138"/>
      <c r="G45" s="138"/>
      <c r="H45" s="138"/>
      <c r="I45" s="138"/>
      <c r="J45" s="138"/>
      <c r="K45" s="138"/>
      <c r="L45" s="52">
        <f t="shared" si="25"/>
        <v>0</v>
      </c>
      <c r="M45" s="52">
        <f t="shared" si="26"/>
        <v>0</v>
      </c>
      <c r="N45" s="138"/>
      <c r="O45" s="358"/>
      <c r="P45" s="365"/>
      <c r="Q45" s="365"/>
      <c r="R45" s="366">
        <f>SUMIFS(B2_Ist_Hinzu_Kürz!$D$3:$D$502,B2_Ist_Hinzu_Kürz!$B$3:$B$502,$A45,B2_Ist_Hinzu_Kürz!$C$3:$C$502,CONCATENATE(B_Bilanz!$B45," ",B_Bilanz!$C45))</f>
        <v>0</v>
      </c>
      <c r="S45" s="137">
        <f t="shared" si="18"/>
        <v>0</v>
      </c>
      <c r="T45" s="365"/>
    </row>
    <row r="46" spans="1:20" x14ac:dyDescent="0.25">
      <c r="A46" s="39">
        <f t="shared" si="20"/>
        <v>2021</v>
      </c>
      <c r="B46" s="38" t="s">
        <v>79</v>
      </c>
      <c r="C46" s="23" t="s">
        <v>562</v>
      </c>
      <c r="D46" s="138"/>
      <c r="E46" s="53">
        <f t="shared" si="12"/>
        <v>0</v>
      </c>
      <c r="F46" s="138"/>
      <c r="G46" s="138"/>
      <c r="H46" s="138"/>
      <c r="I46" s="138"/>
      <c r="J46" s="138"/>
      <c r="K46" s="138"/>
      <c r="L46" s="52">
        <f t="shared" si="25"/>
        <v>0</v>
      </c>
      <c r="M46" s="52">
        <f t="shared" si="26"/>
        <v>0</v>
      </c>
      <c r="N46" s="138"/>
      <c r="O46" s="358"/>
      <c r="P46" s="365"/>
      <c r="Q46" s="365"/>
      <c r="R46" s="366">
        <f>SUMIFS(B2_Ist_Hinzu_Kürz!$D$3:$D$502,B2_Ist_Hinzu_Kürz!$B$3:$B$502,$A46,B2_Ist_Hinzu_Kürz!$C$3:$C$502,CONCATENATE(B_Bilanz!$B46," ",B_Bilanz!$C46))</f>
        <v>0</v>
      </c>
      <c r="S46" s="137">
        <f t="shared" si="18"/>
        <v>0</v>
      </c>
      <c r="T46" s="365"/>
    </row>
    <row r="47" spans="1:20" x14ac:dyDescent="0.25">
      <c r="A47" s="39">
        <f t="shared" si="20"/>
        <v>2021</v>
      </c>
      <c r="B47" s="38" t="s">
        <v>80</v>
      </c>
      <c r="C47" s="23" t="s">
        <v>446</v>
      </c>
      <c r="D47" s="138"/>
      <c r="E47" s="53">
        <f t="shared" si="12"/>
        <v>0</v>
      </c>
      <c r="F47" s="138"/>
      <c r="G47" s="138"/>
      <c r="H47" s="138"/>
      <c r="I47" s="138"/>
      <c r="J47" s="138"/>
      <c r="K47" s="138"/>
      <c r="L47" s="52">
        <f t="shared" si="25"/>
        <v>0</v>
      </c>
      <c r="M47" s="52">
        <f t="shared" si="26"/>
        <v>0</v>
      </c>
      <c r="N47" s="138"/>
      <c r="O47" s="358"/>
      <c r="P47" s="365"/>
      <c r="Q47" s="365"/>
      <c r="R47" s="366">
        <f>SUMIFS(B2_Ist_Hinzu_Kürz!$D$3:$D$502,B2_Ist_Hinzu_Kürz!$B$3:$B$502,$A47,B2_Ist_Hinzu_Kürz!$C$3:$C$502,CONCATENATE(B_Bilanz!$B47," ",B_Bilanz!$C47))</f>
        <v>0</v>
      </c>
      <c r="S47" s="137">
        <f t="shared" si="18"/>
        <v>0</v>
      </c>
      <c r="T47" s="365"/>
    </row>
    <row r="48" spans="1:20" x14ac:dyDescent="0.25">
      <c r="A48" s="39">
        <f t="shared" si="20"/>
        <v>2021</v>
      </c>
      <c r="B48" s="38" t="s">
        <v>92</v>
      </c>
      <c r="C48" s="21" t="s">
        <v>169</v>
      </c>
      <c r="D48" s="138"/>
      <c r="E48" s="53">
        <f t="shared" si="12"/>
        <v>0</v>
      </c>
      <c r="F48" s="138"/>
      <c r="G48" s="138"/>
      <c r="H48" s="138"/>
      <c r="I48" s="138"/>
      <c r="J48" s="138"/>
      <c r="K48" s="138"/>
      <c r="L48" s="52">
        <f t="shared" si="25"/>
        <v>0</v>
      </c>
      <c r="M48" s="52">
        <f t="shared" si="26"/>
        <v>0</v>
      </c>
      <c r="N48" s="138"/>
      <c r="O48" s="358"/>
      <c r="P48" s="365"/>
      <c r="Q48" s="365"/>
      <c r="R48" s="366">
        <f>SUMIFS(B2_Ist_Hinzu_Kürz!$D$3:$D$502,B2_Ist_Hinzu_Kürz!$B$3:$B$502,$A48,B2_Ist_Hinzu_Kürz!$C$3:$C$502,CONCATENATE(B_Bilanz!$B48," ",B_Bilanz!$C48))</f>
        <v>0</v>
      </c>
      <c r="S48" s="137">
        <f t="shared" si="18"/>
        <v>0</v>
      </c>
      <c r="T48" s="365"/>
    </row>
    <row r="49" spans="1:20" x14ac:dyDescent="0.25">
      <c r="A49" s="39">
        <f t="shared" si="20"/>
        <v>2021</v>
      </c>
      <c r="B49" s="38" t="s">
        <v>93</v>
      </c>
      <c r="C49" s="21" t="s">
        <v>170</v>
      </c>
      <c r="D49" s="125">
        <f>SUM(D50:D52)</f>
        <v>0</v>
      </c>
      <c r="E49" s="125">
        <f t="shared" ref="E49:T49" si="28">SUM(E50:E52)</f>
        <v>0</v>
      </c>
      <c r="F49" s="125">
        <f t="shared" si="28"/>
        <v>0</v>
      </c>
      <c r="G49" s="125">
        <f t="shared" si="28"/>
        <v>0</v>
      </c>
      <c r="H49" s="125">
        <f t="shared" si="28"/>
        <v>0</v>
      </c>
      <c r="I49" s="125">
        <f t="shared" si="28"/>
        <v>0</v>
      </c>
      <c r="J49" s="125">
        <f t="shared" si="28"/>
        <v>0</v>
      </c>
      <c r="K49" s="125">
        <f t="shared" si="28"/>
        <v>0</v>
      </c>
      <c r="L49" s="125">
        <f t="shared" si="28"/>
        <v>0</v>
      </c>
      <c r="M49" s="125">
        <f t="shared" si="28"/>
        <v>0</v>
      </c>
      <c r="N49" s="125">
        <f t="shared" si="28"/>
        <v>0</v>
      </c>
      <c r="O49" s="360">
        <f t="shared" si="28"/>
        <v>0</v>
      </c>
      <c r="P49" s="371">
        <f t="shared" si="28"/>
        <v>0</v>
      </c>
      <c r="Q49" s="371">
        <f t="shared" si="28"/>
        <v>0</v>
      </c>
      <c r="R49" s="371">
        <f t="shared" si="28"/>
        <v>0</v>
      </c>
      <c r="S49" s="371">
        <f t="shared" si="28"/>
        <v>0</v>
      </c>
      <c r="T49" s="371">
        <f t="shared" si="28"/>
        <v>0</v>
      </c>
    </row>
    <row r="50" spans="1:20" x14ac:dyDescent="0.25">
      <c r="A50" s="39">
        <f t="shared" si="20"/>
        <v>2021</v>
      </c>
      <c r="B50" s="38" t="s">
        <v>175</v>
      </c>
      <c r="C50" s="23" t="s">
        <v>171</v>
      </c>
      <c r="D50" s="142">
        <f>SUMIFS(B3_Ist_RSt_Spiegel!$K$6:$K$505,B3_Ist_RSt_Spiegel!$B$6:$B$505,$C50,B3_Ist_RSt_Spiegel!$E$6:$E$505,$A50)</f>
        <v>0</v>
      </c>
      <c r="E50" s="53">
        <f t="shared" si="12"/>
        <v>0</v>
      </c>
      <c r="F50" s="138"/>
      <c r="G50" s="138"/>
      <c r="H50" s="138"/>
      <c r="I50" s="138"/>
      <c r="J50" s="138"/>
      <c r="K50" s="138"/>
      <c r="L50" s="52">
        <f t="shared" si="25"/>
        <v>0</v>
      </c>
      <c r="M50" s="52">
        <f t="shared" si="26"/>
        <v>0</v>
      </c>
      <c r="N50" s="138"/>
      <c r="O50" s="358"/>
      <c r="P50" s="372">
        <f>SUMIFS(B3_Ist_RSt_Spiegel!$Q$6:$Q$505,B3_Ist_RSt_Spiegel!$B$6:$B$505,$C50,B3_Ist_RSt_Spiegel!$E$6:$E$505,$A50)</f>
        <v>0</v>
      </c>
      <c r="Q50" s="365"/>
      <c r="R50" s="366">
        <f>SUMIFS(B2_Ist_Hinzu_Kürz!$D$3:$D$502,B2_Ist_Hinzu_Kürz!$B$3:$B$502,$A50,B2_Ist_Hinzu_Kürz!$C$3:$C$502,CONCATENATE(B_Bilanz!$B50," ",B_Bilanz!$C50))</f>
        <v>0</v>
      </c>
      <c r="S50" s="137">
        <f t="shared" si="18"/>
        <v>0</v>
      </c>
      <c r="T50" s="365"/>
    </row>
    <row r="51" spans="1:20" x14ac:dyDescent="0.25">
      <c r="A51" s="39">
        <f t="shared" si="20"/>
        <v>2021</v>
      </c>
      <c r="B51" s="38" t="s">
        <v>177</v>
      </c>
      <c r="C51" s="23" t="s">
        <v>172</v>
      </c>
      <c r="D51" s="142">
        <f>SUMIFS(B3_Ist_RSt_Spiegel!$K$6:$K$505,B3_Ist_RSt_Spiegel!$B$6:$B$505,$C51,B3_Ist_RSt_Spiegel!$E$6:$E$505,$A51)</f>
        <v>0</v>
      </c>
      <c r="E51" s="53">
        <f t="shared" si="12"/>
        <v>0</v>
      </c>
      <c r="F51" s="138"/>
      <c r="G51" s="138"/>
      <c r="H51" s="138"/>
      <c r="I51" s="138"/>
      <c r="J51" s="138"/>
      <c r="K51" s="138"/>
      <c r="L51" s="52">
        <f t="shared" si="25"/>
        <v>0</v>
      </c>
      <c r="M51" s="52">
        <f t="shared" si="26"/>
        <v>0</v>
      </c>
      <c r="N51" s="138"/>
      <c r="O51" s="358"/>
      <c r="P51" s="372">
        <f>SUMIFS(B3_Ist_RSt_Spiegel!$Q$6:$Q$505,B3_Ist_RSt_Spiegel!$B$6:$B$505,$C51,B3_Ist_RSt_Spiegel!$E$6:$E$505,$A51)</f>
        <v>0</v>
      </c>
      <c r="Q51" s="365"/>
      <c r="R51" s="366">
        <f>SUMIFS(B2_Ist_Hinzu_Kürz!$D$3:$D$502,B2_Ist_Hinzu_Kürz!$B$3:$B$502,$A51,B2_Ist_Hinzu_Kürz!$C$3:$C$502,CONCATENATE(B_Bilanz!$B51," ",B_Bilanz!$C51))</f>
        <v>0</v>
      </c>
      <c r="S51" s="137">
        <f t="shared" si="18"/>
        <v>0</v>
      </c>
      <c r="T51" s="365"/>
    </row>
    <row r="52" spans="1:20" x14ac:dyDescent="0.25">
      <c r="A52" s="39">
        <f t="shared" si="20"/>
        <v>2021</v>
      </c>
      <c r="B52" s="38" t="s">
        <v>179</v>
      </c>
      <c r="C52" s="143" t="s">
        <v>173</v>
      </c>
      <c r="D52" s="142">
        <f>SUMIFS(B3_Ist_RSt_Spiegel!$K$6:$K$505,B3_Ist_RSt_Spiegel!$B$6:$B$505,Listen!$G$4,B3_Ist_RSt_Spiegel!$E$6:$E$505,B_Bilanz!$A52)+SUMIFS(B3_Ist_RSt_Spiegel!$K$6:$K$505,B3_Ist_RSt_Spiegel!$B$6:$B$505,Listen!$G$5,B3_Ist_RSt_Spiegel!$E$6:$E$505,B_Bilanz!$A52)+SUMIFS(B3_Ist_RSt_Spiegel!$K$6:$K$505,B3_Ist_RSt_Spiegel!$B$6:$B$505,Listen!$G$6,B3_Ist_RSt_Spiegel!$E$6:$E$505,B_Bilanz!$A52)+SUMIFS(B3_Ist_RSt_Spiegel!$K$6:$K$505,B3_Ist_RSt_Spiegel!$B$6:$B$505,Listen!$G$7,B3_Ist_RSt_Spiegel!$E$6:$E$505,B_Bilanz!$A52)+SUMIFS(B3_Ist_RSt_Spiegel!$K$6:$K$505,B3_Ist_RSt_Spiegel!$B$6:$B$505,Listen!$G$8,B3_Ist_RSt_Spiegel!$E$6:$E$505,B_Bilanz!$A52)</f>
        <v>0</v>
      </c>
      <c r="E52" s="53">
        <f t="shared" si="12"/>
        <v>0</v>
      </c>
      <c r="F52" s="138"/>
      <c r="G52" s="138"/>
      <c r="H52" s="138"/>
      <c r="I52" s="138"/>
      <c r="J52" s="138"/>
      <c r="K52" s="138"/>
      <c r="L52" s="52">
        <f t="shared" si="25"/>
        <v>0</v>
      </c>
      <c r="M52" s="52">
        <f t="shared" si="26"/>
        <v>0</v>
      </c>
      <c r="N52" s="138"/>
      <c r="O52" s="358"/>
      <c r="P52" s="372">
        <f>SUMIFS(B3_Ist_RSt_Spiegel!$Q$6:$Q$505,B3_Ist_RSt_Spiegel!$B$6:$B$505,Listen!$G$4,B3_Ist_RSt_Spiegel!$E$6:$E$505,B_Bilanz!$A52)+SUMIFS(B3_Ist_RSt_Spiegel!$Q$6:$Q$505,B3_Ist_RSt_Spiegel!$B$6:$B$505,Listen!$G$5,B3_Ist_RSt_Spiegel!$E$6:$E$505,B_Bilanz!$A52)+SUMIFS(B3_Ist_RSt_Spiegel!$Q$6:$Q$505,B3_Ist_RSt_Spiegel!$B$6:$B$505,Listen!$G$6,B3_Ist_RSt_Spiegel!$E$6:$E$505,B_Bilanz!$A52)+SUMIFS(B3_Ist_RSt_Spiegel!$Q$6:$Q$505,B3_Ist_RSt_Spiegel!$B$6:$B$505,Listen!$G$7,B3_Ist_RSt_Spiegel!$E$6:$E$505,B_Bilanz!$A52)+SUMIFS(B3_Ist_RSt_Spiegel!$Q$6:$Q$505,B3_Ist_RSt_Spiegel!$B$6:$B$505,Listen!$G$8,B3_Ist_RSt_Spiegel!$E$6:$E$505,B_Bilanz!$A52)</f>
        <v>0</v>
      </c>
      <c r="Q52" s="365"/>
      <c r="R52" s="366">
        <f>SUMIFS(B2_Ist_Hinzu_Kürz!$D$3:$D$502,B2_Ist_Hinzu_Kürz!$B$3:$B$502,$A52,B2_Ist_Hinzu_Kürz!$C$3:$C$502,CONCATENATE(B_Bilanz!$B52," ",B_Bilanz!$C52))</f>
        <v>0</v>
      </c>
      <c r="S52" s="137">
        <f t="shared" si="18"/>
        <v>0</v>
      </c>
      <c r="T52" s="365"/>
    </row>
    <row r="53" spans="1:20" x14ac:dyDescent="0.25">
      <c r="A53" s="39">
        <f t="shared" si="20"/>
        <v>2021</v>
      </c>
      <c r="B53" s="144" t="s">
        <v>94</v>
      </c>
      <c r="C53" s="21" t="s">
        <v>174</v>
      </c>
      <c r="D53" s="126">
        <f>SUM(D54:D61)</f>
        <v>0</v>
      </c>
      <c r="E53" s="126">
        <f t="shared" ref="E53:T53" si="29">SUM(E54:E61)</f>
        <v>0</v>
      </c>
      <c r="F53" s="126">
        <f t="shared" si="29"/>
        <v>0</v>
      </c>
      <c r="G53" s="126">
        <f t="shared" si="29"/>
        <v>0</v>
      </c>
      <c r="H53" s="126">
        <f t="shared" si="29"/>
        <v>0</v>
      </c>
      <c r="I53" s="126">
        <f t="shared" si="29"/>
        <v>0</v>
      </c>
      <c r="J53" s="126">
        <f t="shared" si="29"/>
        <v>0</v>
      </c>
      <c r="K53" s="126">
        <f t="shared" si="29"/>
        <v>0</v>
      </c>
      <c r="L53" s="126">
        <f t="shared" si="29"/>
        <v>0</v>
      </c>
      <c r="M53" s="126">
        <f t="shared" si="29"/>
        <v>0</v>
      </c>
      <c r="N53" s="126">
        <f t="shared" si="29"/>
        <v>0</v>
      </c>
      <c r="O53" s="361">
        <f t="shared" si="29"/>
        <v>0</v>
      </c>
      <c r="P53" s="373">
        <f t="shared" si="29"/>
        <v>0</v>
      </c>
      <c r="Q53" s="373">
        <f t="shared" si="29"/>
        <v>0</v>
      </c>
      <c r="R53" s="373">
        <f t="shared" si="29"/>
        <v>0</v>
      </c>
      <c r="S53" s="373">
        <f t="shared" si="29"/>
        <v>0</v>
      </c>
      <c r="T53" s="373">
        <f t="shared" si="29"/>
        <v>0</v>
      </c>
    </row>
    <row r="54" spans="1:20" x14ac:dyDescent="0.25">
      <c r="A54" s="39">
        <f t="shared" si="20"/>
        <v>2021</v>
      </c>
      <c r="B54" s="144" t="s">
        <v>96</v>
      </c>
      <c r="C54" s="23" t="s">
        <v>176</v>
      </c>
      <c r="D54" s="138"/>
      <c r="E54" s="53">
        <f t="shared" si="12"/>
        <v>0</v>
      </c>
      <c r="F54" s="138"/>
      <c r="G54" s="138"/>
      <c r="H54" s="138"/>
      <c r="I54" s="138"/>
      <c r="J54" s="138"/>
      <c r="K54" s="138"/>
      <c r="L54" s="52">
        <f t="shared" si="25"/>
        <v>0</v>
      </c>
      <c r="M54" s="52">
        <f t="shared" si="26"/>
        <v>0</v>
      </c>
      <c r="N54" s="138"/>
      <c r="O54" s="358"/>
      <c r="P54" s="365"/>
      <c r="Q54" s="365"/>
      <c r="R54" s="366">
        <f>SUMIFS(B2_Ist_Hinzu_Kürz!$D$3:$D$502,B2_Ist_Hinzu_Kürz!$B$3:$B$502,$A54,B2_Ist_Hinzu_Kürz!$C$3:$C$502,CONCATENATE(B_Bilanz!$B54," ",B_Bilanz!$C54))</f>
        <v>0</v>
      </c>
      <c r="S54" s="137">
        <f t="shared" si="18"/>
        <v>0</v>
      </c>
      <c r="T54" s="365"/>
    </row>
    <row r="55" spans="1:20" x14ac:dyDescent="0.25">
      <c r="A55" s="39">
        <f t="shared" si="20"/>
        <v>2021</v>
      </c>
      <c r="B55" s="38" t="s">
        <v>98</v>
      </c>
      <c r="C55" s="23" t="s">
        <v>178</v>
      </c>
      <c r="D55" s="138"/>
      <c r="E55" s="53">
        <f t="shared" si="12"/>
        <v>0</v>
      </c>
      <c r="F55" s="138"/>
      <c r="G55" s="138"/>
      <c r="H55" s="138"/>
      <c r="I55" s="138"/>
      <c r="J55" s="138"/>
      <c r="K55" s="138"/>
      <c r="L55" s="52">
        <f t="shared" si="25"/>
        <v>0</v>
      </c>
      <c r="M55" s="52">
        <f t="shared" si="26"/>
        <v>0</v>
      </c>
      <c r="N55" s="138"/>
      <c r="O55" s="358"/>
      <c r="P55" s="365"/>
      <c r="Q55" s="365"/>
      <c r="R55" s="366">
        <f>SUMIFS(B2_Ist_Hinzu_Kürz!$D$3:$D$502,B2_Ist_Hinzu_Kürz!$B$3:$B$502,$A55,B2_Ist_Hinzu_Kürz!$C$3:$C$502,CONCATENATE(B_Bilanz!$B55," ",B_Bilanz!$C55))</f>
        <v>0</v>
      </c>
      <c r="S55" s="137">
        <f t="shared" si="18"/>
        <v>0</v>
      </c>
      <c r="T55" s="365"/>
    </row>
    <row r="56" spans="1:20" x14ac:dyDescent="0.25">
      <c r="A56" s="39">
        <f t="shared" si="20"/>
        <v>2021</v>
      </c>
      <c r="B56" s="144" t="s">
        <v>326</v>
      </c>
      <c r="C56" s="23" t="s">
        <v>180</v>
      </c>
      <c r="D56" s="138"/>
      <c r="E56" s="53">
        <f t="shared" si="12"/>
        <v>0</v>
      </c>
      <c r="F56" s="138"/>
      <c r="G56" s="138"/>
      <c r="H56" s="138"/>
      <c r="I56" s="138"/>
      <c r="J56" s="138"/>
      <c r="K56" s="138"/>
      <c r="L56" s="52">
        <f t="shared" si="25"/>
        <v>0</v>
      </c>
      <c r="M56" s="52">
        <f t="shared" si="26"/>
        <v>0</v>
      </c>
      <c r="N56" s="138"/>
      <c r="O56" s="358"/>
      <c r="P56" s="365"/>
      <c r="Q56" s="365"/>
      <c r="R56" s="366">
        <f>SUMIFS(B2_Ist_Hinzu_Kürz!$D$3:$D$502,B2_Ist_Hinzu_Kürz!$B$3:$B$502,$A56,B2_Ist_Hinzu_Kürz!$C$3:$C$502,CONCATENATE(B_Bilanz!$B56," ",B_Bilanz!$C56))</f>
        <v>0</v>
      </c>
      <c r="S56" s="137">
        <f t="shared" si="18"/>
        <v>0</v>
      </c>
      <c r="T56" s="365"/>
    </row>
    <row r="57" spans="1:20" ht="15" customHeight="1" x14ac:dyDescent="0.25">
      <c r="A57" s="39">
        <f t="shared" si="20"/>
        <v>2021</v>
      </c>
      <c r="B57" s="38" t="s">
        <v>416</v>
      </c>
      <c r="C57" s="23" t="s">
        <v>181</v>
      </c>
      <c r="D57" s="138"/>
      <c r="E57" s="53">
        <f t="shared" si="12"/>
        <v>0</v>
      </c>
      <c r="F57" s="138"/>
      <c r="G57" s="138"/>
      <c r="H57" s="138"/>
      <c r="I57" s="138"/>
      <c r="J57" s="138"/>
      <c r="K57" s="138"/>
      <c r="L57" s="52">
        <f t="shared" si="25"/>
        <v>0</v>
      </c>
      <c r="M57" s="52">
        <f t="shared" si="26"/>
        <v>0</v>
      </c>
      <c r="N57" s="138"/>
      <c r="O57" s="358"/>
      <c r="P57" s="365"/>
      <c r="Q57" s="365"/>
      <c r="R57" s="366">
        <f>SUMIFS(B2_Ist_Hinzu_Kürz!$D$3:$D$502,B2_Ist_Hinzu_Kürz!$B$3:$B$502,$A57,B2_Ist_Hinzu_Kürz!$C$3:$C$502,CONCATENATE(B_Bilanz!$B57," ",B_Bilanz!$C57))</f>
        <v>0</v>
      </c>
      <c r="S57" s="137">
        <f t="shared" si="18"/>
        <v>0</v>
      </c>
      <c r="T57" s="365"/>
    </row>
    <row r="58" spans="1:20" ht="30" customHeight="1" x14ac:dyDescent="0.25">
      <c r="A58" s="39">
        <f t="shared" si="20"/>
        <v>2021</v>
      </c>
      <c r="B58" s="144" t="s">
        <v>417</v>
      </c>
      <c r="C58" s="23" t="s">
        <v>182</v>
      </c>
      <c r="D58" s="138"/>
      <c r="E58" s="53">
        <f t="shared" si="12"/>
        <v>0</v>
      </c>
      <c r="F58" s="138"/>
      <c r="G58" s="138"/>
      <c r="H58" s="138"/>
      <c r="I58" s="138"/>
      <c r="J58" s="138"/>
      <c r="K58" s="138"/>
      <c r="L58" s="52">
        <f t="shared" si="25"/>
        <v>0</v>
      </c>
      <c r="M58" s="52">
        <f t="shared" si="26"/>
        <v>0</v>
      </c>
      <c r="N58" s="138"/>
      <c r="O58" s="358"/>
      <c r="P58" s="365"/>
      <c r="Q58" s="365"/>
      <c r="R58" s="366">
        <f>SUMIFS(B2_Ist_Hinzu_Kürz!$D$3:$D$502,B2_Ist_Hinzu_Kürz!$B$3:$B$502,$A58,B2_Ist_Hinzu_Kürz!$C$3:$C$502,CONCATENATE(B_Bilanz!$B58," ",B_Bilanz!$C58))</f>
        <v>0</v>
      </c>
      <c r="S58" s="137">
        <f t="shared" si="18"/>
        <v>0</v>
      </c>
      <c r="T58" s="365"/>
    </row>
    <row r="59" spans="1:20" ht="15" customHeight="1" x14ac:dyDescent="0.25">
      <c r="A59" s="39">
        <f t="shared" si="20"/>
        <v>2021</v>
      </c>
      <c r="B59" s="38" t="s">
        <v>418</v>
      </c>
      <c r="C59" s="23" t="s">
        <v>183</v>
      </c>
      <c r="D59" s="138"/>
      <c r="E59" s="53">
        <f t="shared" si="12"/>
        <v>0</v>
      </c>
      <c r="F59" s="138"/>
      <c r="G59" s="138"/>
      <c r="H59" s="138"/>
      <c r="I59" s="138"/>
      <c r="J59" s="138"/>
      <c r="K59" s="138"/>
      <c r="L59" s="52">
        <f t="shared" si="25"/>
        <v>0</v>
      </c>
      <c r="M59" s="52">
        <f t="shared" si="26"/>
        <v>0</v>
      </c>
      <c r="N59" s="138"/>
      <c r="O59" s="358"/>
      <c r="P59" s="365"/>
      <c r="Q59" s="365"/>
      <c r="R59" s="366">
        <f>SUMIFS(B2_Ist_Hinzu_Kürz!$D$3:$D$502,B2_Ist_Hinzu_Kürz!$B$3:$B$502,$A59,B2_Ist_Hinzu_Kürz!$C$3:$C$502,CONCATENATE(B_Bilanz!$B59," ",B_Bilanz!$C59))</f>
        <v>0</v>
      </c>
      <c r="S59" s="137">
        <f t="shared" si="18"/>
        <v>0</v>
      </c>
      <c r="T59" s="365"/>
    </row>
    <row r="60" spans="1:20" ht="30" x14ac:dyDescent="0.25">
      <c r="A60" s="39">
        <f t="shared" si="20"/>
        <v>2021</v>
      </c>
      <c r="B60" s="144" t="s">
        <v>419</v>
      </c>
      <c r="C60" s="23" t="s">
        <v>355</v>
      </c>
      <c r="D60" s="138"/>
      <c r="E60" s="53">
        <f t="shared" si="12"/>
        <v>0</v>
      </c>
      <c r="F60" s="138"/>
      <c r="G60" s="138"/>
      <c r="H60" s="138"/>
      <c r="I60" s="138"/>
      <c r="J60" s="138"/>
      <c r="K60" s="138"/>
      <c r="L60" s="52">
        <f t="shared" si="25"/>
        <v>0</v>
      </c>
      <c r="M60" s="52">
        <f t="shared" si="26"/>
        <v>0</v>
      </c>
      <c r="N60" s="138"/>
      <c r="O60" s="358"/>
      <c r="P60" s="365"/>
      <c r="Q60" s="365"/>
      <c r="R60" s="366">
        <f>SUMIFS(B2_Ist_Hinzu_Kürz!$D$3:$D$502,B2_Ist_Hinzu_Kürz!$B$3:$B$502,$A60,B2_Ist_Hinzu_Kürz!$C$3:$C$502,CONCATENATE(B_Bilanz!$B60," ",B_Bilanz!$C60))</f>
        <v>0</v>
      </c>
      <c r="S60" s="137">
        <f t="shared" si="18"/>
        <v>0</v>
      </c>
      <c r="T60" s="365"/>
    </row>
    <row r="61" spans="1:20" x14ac:dyDescent="0.25">
      <c r="A61" s="39">
        <f t="shared" si="20"/>
        <v>2021</v>
      </c>
      <c r="B61" s="38" t="s">
        <v>420</v>
      </c>
      <c r="C61" s="23" t="s">
        <v>184</v>
      </c>
      <c r="D61" s="138"/>
      <c r="E61" s="53">
        <f t="shared" si="12"/>
        <v>0</v>
      </c>
      <c r="F61" s="138"/>
      <c r="G61" s="138"/>
      <c r="H61" s="138"/>
      <c r="I61" s="138"/>
      <c r="J61" s="138"/>
      <c r="K61" s="138"/>
      <c r="L61" s="52">
        <f t="shared" si="25"/>
        <v>0</v>
      </c>
      <c r="M61" s="52">
        <f t="shared" si="26"/>
        <v>0</v>
      </c>
      <c r="N61" s="138"/>
      <c r="O61" s="358"/>
      <c r="P61" s="365"/>
      <c r="Q61" s="365"/>
      <c r="R61" s="366">
        <f>SUMIFS(B2_Ist_Hinzu_Kürz!$D$3:$D$502,B2_Ist_Hinzu_Kürz!$B$3:$B$502,$A61,B2_Ist_Hinzu_Kürz!$C$3:$C$502,CONCATENATE(B_Bilanz!$B61," ",B_Bilanz!$C61))</f>
        <v>0</v>
      </c>
      <c r="S61" s="137">
        <f t="shared" si="18"/>
        <v>0</v>
      </c>
      <c r="T61" s="365"/>
    </row>
    <row r="62" spans="1:20" x14ac:dyDescent="0.25">
      <c r="A62" s="39">
        <f t="shared" si="20"/>
        <v>2021</v>
      </c>
      <c r="B62" s="38" t="s">
        <v>111</v>
      </c>
      <c r="C62" s="21" t="s">
        <v>157</v>
      </c>
      <c r="D62" s="138"/>
      <c r="E62" s="53">
        <f t="shared" si="12"/>
        <v>0</v>
      </c>
      <c r="F62" s="138"/>
      <c r="G62" s="138"/>
      <c r="H62" s="138"/>
      <c r="I62" s="138"/>
      <c r="J62" s="138"/>
      <c r="K62" s="138"/>
      <c r="L62" s="52">
        <f t="shared" si="25"/>
        <v>0</v>
      </c>
      <c r="M62" s="52">
        <f t="shared" si="26"/>
        <v>0</v>
      </c>
      <c r="N62" s="138"/>
      <c r="O62" s="358"/>
      <c r="P62" s="365"/>
      <c r="Q62" s="365"/>
      <c r="R62" s="366">
        <f>SUMIFS(B2_Ist_Hinzu_Kürz!$D$3:$D$502,B2_Ist_Hinzu_Kürz!$B$3:$B$502,$A62,B2_Ist_Hinzu_Kürz!$C$3:$C$502,CONCATENATE(B_Bilanz!$B62," ",B_Bilanz!$C62))</f>
        <v>0</v>
      </c>
      <c r="S62" s="137">
        <f t="shared" si="18"/>
        <v>0</v>
      </c>
      <c r="T62" s="365"/>
    </row>
    <row r="63" spans="1:20" x14ac:dyDescent="0.25">
      <c r="A63" s="39">
        <f t="shared" si="20"/>
        <v>2021</v>
      </c>
      <c r="B63" s="38" t="s">
        <v>186</v>
      </c>
      <c r="C63" s="21" t="s">
        <v>185</v>
      </c>
      <c r="D63" s="138"/>
      <c r="E63" s="53">
        <f t="shared" si="12"/>
        <v>0</v>
      </c>
      <c r="F63" s="138"/>
      <c r="G63" s="138"/>
      <c r="H63" s="138"/>
      <c r="I63" s="138"/>
      <c r="J63" s="138"/>
      <c r="K63" s="138"/>
      <c r="L63" s="52">
        <f t="shared" si="25"/>
        <v>0</v>
      </c>
      <c r="M63" s="52">
        <f t="shared" si="26"/>
        <v>0</v>
      </c>
      <c r="N63" s="138"/>
      <c r="O63" s="358"/>
      <c r="P63" s="365"/>
      <c r="Q63" s="365"/>
      <c r="R63" s="366">
        <f>SUMIFS(B2_Ist_Hinzu_Kürz!$D$3:$D$502,B2_Ist_Hinzu_Kürz!$B$3:$B$502,$A63,B2_Ist_Hinzu_Kürz!$C$3:$C$502,CONCATENATE(B_Bilanz!$B63," ",B_Bilanz!$C63))</f>
        <v>0</v>
      </c>
      <c r="S63" s="137">
        <f t="shared" si="18"/>
        <v>0</v>
      </c>
      <c r="T63" s="365"/>
    </row>
    <row r="64" spans="1:20" ht="15.75" thickBot="1" x14ac:dyDescent="0.3">
      <c r="A64" s="39">
        <f t="shared" si="20"/>
        <v>2021</v>
      </c>
      <c r="B64" s="38" t="s">
        <v>118</v>
      </c>
      <c r="C64" s="145" t="s">
        <v>156</v>
      </c>
      <c r="D64" s="138"/>
      <c r="E64" s="53">
        <f t="shared" si="12"/>
        <v>0</v>
      </c>
      <c r="F64" s="138"/>
      <c r="G64" s="138"/>
      <c r="H64" s="138"/>
      <c r="I64" s="138"/>
      <c r="J64" s="138"/>
      <c r="K64" s="138"/>
      <c r="L64" s="52">
        <f t="shared" si="25"/>
        <v>0</v>
      </c>
      <c r="M64" s="52">
        <f t="shared" si="26"/>
        <v>0</v>
      </c>
      <c r="N64" s="138"/>
      <c r="O64" s="358"/>
      <c r="P64" s="374"/>
      <c r="Q64" s="374"/>
      <c r="R64" s="375">
        <f>SUMIFS(B2_Ist_Hinzu_Kürz!$D$3:$D$502,B2_Ist_Hinzu_Kürz!$B$3:$B$502,$A64,B2_Ist_Hinzu_Kürz!$C$3:$C$502,CONCATENATE(B_Bilanz!$B64," ",B_Bilanz!$C64))</f>
        <v>0</v>
      </c>
      <c r="S64" s="362">
        <f t="shared" si="18"/>
        <v>0</v>
      </c>
      <c r="T64" s="374"/>
    </row>
    <row r="65" spans="1:20" ht="20.25" thickTop="1" thickBot="1" x14ac:dyDescent="0.3">
      <c r="A65" s="127"/>
      <c r="B65" s="135" t="str">
        <f>CONCATENATE("Bilanz des Jahres ",A67," (Ist)/Ansätze des Jahres ",A_Stammdaten!B12-1," (Plan)")</f>
        <v>Bilanz des Jahres 2020 (Ist)/Ansätze des Jahres 2022 (Plan)</v>
      </c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thickTop="1" x14ac:dyDescent="0.25">
      <c r="B66" s="136"/>
      <c r="C66" s="30" t="s">
        <v>136</v>
      </c>
      <c r="D66" s="29" t="str">
        <f t="shared" ref="D66:Q66" si="30">IF(ISERROR(D97/D96),"",D97/D96)</f>
        <v/>
      </c>
      <c r="E66" s="29" t="str">
        <f t="shared" si="30"/>
        <v/>
      </c>
      <c r="F66" s="29" t="str">
        <f t="shared" si="30"/>
        <v/>
      </c>
      <c r="G66" s="29" t="str">
        <f t="shared" si="30"/>
        <v/>
      </c>
      <c r="H66" s="29" t="str">
        <f t="shared" si="30"/>
        <v/>
      </c>
      <c r="I66" s="29" t="str">
        <f t="shared" si="30"/>
        <v/>
      </c>
      <c r="J66" s="29" t="str">
        <f t="shared" si="30"/>
        <v/>
      </c>
      <c r="K66" s="29" t="str">
        <f t="shared" si="30"/>
        <v/>
      </c>
      <c r="L66" s="29" t="str">
        <f t="shared" si="30"/>
        <v/>
      </c>
      <c r="M66" s="29" t="str">
        <f t="shared" si="30"/>
        <v/>
      </c>
      <c r="N66" s="29" t="str">
        <f t="shared" si="30"/>
        <v/>
      </c>
      <c r="O66" s="356" t="str">
        <f t="shared" si="30"/>
        <v/>
      </c>
      <c r="P66" s="363" t="str">
        <f t="shared" si="30"/>
        <v/>
      </c>
      <c r="Q66" s="363" t="str">
        <f t="shared" si="30"/>
        <v/>
      </c>
      <c r="R66" s="363"/>
      <c r="S66" s="109" t="str">
        <f t="shared" ref="S66:T66" si="31">IF(ISERROR(S97/S96),"",S97/S96)</f>
        <v/>
      </c>
      <c r="T66" s="382" t="str">
        <f t="shared" si="31"/>
        <v/>
      </c>
    </row>
    <row r="67" spans="1:20" x14ac:dyDescent="0.25">
      <c r="A67" s="39">
        <f>A_Stammdaten!B13-1</f>
        <v>2020</v>
      </c>
      <c r="B67" s="38" t="s">
        <v>7</v>
      </c>
      <c r="C67" s="6" t="s">
        <v>137</v>
      </c>
      <c r="D67" s="53">
        <f t="shared" ref="D67:T67" si="32">SUM(D68,D86,D92:D94)</f>
        <v>0</v>
      </c>
      <c r="E67" s="53">
        <f t="shared" si="32"/>
        <v>0</v>
      </c>
      <c r="F67" s="53">
        <f t="shared" si="32"/>
        <v>0</v>
      </c>
      <c r="G67" s="53">
        <f t="shared" si="32"/>
        <v>0</v>
      </c>
      <c r="H67" s="53">
        <f t="shared" si="32"/>
        <v>0</v>
      </c>
      <c r="I67" s="53">
        <f t="shared" si="32"/>
        <v>0</v>
      </c>
      <c r="J67" s="53">
        <f t="shared" si="32"/>
        <v>0</v>
      </c>
      <c r="K67" s="53">
        <f t="shared" si="32"/>
        <v>0</v>
      </c>
      <c r="L67" s="53">
        <f t="shared" si="32"/>
        <v>0</v>
      </c>
      <c r="M67" s="53">
        <f t="shared" si="32"/>
        <v>0</v>
      </c>
      <c r="N67" s="53">
        <f t="shared" si="32"/>
        <v>0</v>
      </c>
      <c r="O67" s="357">
        <f t="shared" si="32"/>
        <v>0</v>
      </c>
      <c r="P67" s="364">
        <f t="shared" si="32"/>
        <v>0</v>
      </c>
      <c r="Q67" s="364">
        <f t="shared" si="32"/>
        <v>0</v>
      </c>
      <c r="R67" s="364">
        <f t="shared" si="32"/>
        <v>0</v>
      </c>
      <c r="S67" s="364">
        <f t="shared" si="32"/>
        <v>0</v>
      </c>
      <c r="T67" s="383">
        <f t="shared" si="32"/>
        <v>0</v>
      </c>
    </row>
    <row r="68" spans="1:20" x14ac:dyDescent="0.25">
      <c r="A68" s="39">
        <f>$A$67</f>
        <v>2020</v>
      </c>
      <c r="B68" s="38" t="s">
        <v>30</v>
      </c>
      <c r="C68" s="21" t="s">
        <v>6</v>
      </c>
      <c r="D68" s="53">
        <f t="shared" ref="D68:T68" si="33">SUM(D69,D74,D79)</f>
        <v>0</v>
      </c>
      <c r="E68" s="53">
        <f t="shared" si="33"/>
        <v>0</v>
      </c>
      <c r="F68" s="53">
        <f t="shared" si="33"/>
        <v>0</v>
      </c>
      <c r="G68" s="53">
        <f t="shared" si="33"/>
        <v>0</v>
      </c>
      <c r="H68" s="53">
        <f t="shared" si="33"/>
        <v>0</v>
      </c>
      <c r="I68" s="53">
        <f t="shared" si="33"/>
        <v>0</v>
      </c>
      <c r="J68" s="53">
        <f t="shared" si="33"/>
        <v>0</v>
      </c>
      <c r="K68" s="53">
        <f t="shared" si="33"/>
        <v>0</v>
      </c>
      <c r="L68" s="53">
        <f t="shared" si="33"/>
        <v>0</v>
      </c>
      <c r="M68" s="53">
        <f t="shared" si="33"/>
        <v>0</v>
      </c>
      <c r="N68" s="53">
        <f t="shared" si="33"/>
        <v>0</v>
      </c>
      <c r="O68" s="357">
        <f t="shared" si="33"/>
        <v>0</v>
      </c>
      <c r="P68" s="364">
        <f t="shared" si="33"/>
        <v>0</v>
      </c>
      <c r="Q68" s="364">
        <f t="shared" si="33"/>
        <v>0</v>
      </c>
      <c r="R68" s="364">
        <f t="shared" si="33"/>
        <v>0</v>
      </c>
      <c r="S68" s="364">
        <f t="shared" si="33"/>
        <v>0</v>
      </c>
      <c r="T68" s="383">
        <f t="shared" si="33"/>
        <v>0</v>
      </c>
    </row>
    <row r="69" spans="1:20" x14ac:dyDescent="0.25">
      <c r="A69" s="39">
        <f t="shared" ref="A69:A125" si="34">$A$67</f>
        <v>2020</v>
      </c>
      <c r="B69" s="38" t="s">
        <v>32</v>
      </c>
      <c r="C69" s="21" t="s">
        <v>8</v>
      </c>
      <c r="D69" s="53">
        <f t="shared" ref="D69:T69" si="35">SUM(D70:D73)</f>
        <v>0</v>
      </c>
      <c r="E69" s="53">
        <f t="shared" si="35"/>
        <v>0</v>
      </c>
      <c r="F69" s="53">
        <f t="shared" si="35"/>
        <v>0</v>
      </c>
      <c r="G69" s="53">
        <f t="shared" si="35"/>
        <v>0</v>
      </c>
      <c r="H69" s="53">
        <f t="shared" si="35"/>
        <v>0</v>
      </c>
      <c r="I69" s="53">
        <f t="shared" si="35"/>
        <v>0</v>
      </c>
      <c r="J69" s="53">
        <f t="shared" si="35"/>
        <v>0</v>
      </c>
      <c r="K69" s="53">
        <f t="shared" si="35"/>
        <v>0</v>
      </c>
      <c r="L69" s="53">
        <f t="shared" si="35"/>
        <v>0</v>
      </c>
      <c r="M69" s="53">
        <f t="shared" si="35"/>
        <v>0</v>
      </c>
      <c r="N69" s="53">
        <f t="shared" si="35"/>
        <v>0</v>
      </c>
      <c r="O69" s="357">
        <f t="shared" si="35"/>
        <v>0</v>
      </c>
      <c r="P69" s="364">
        <f t="shared" si="35"/>
        <v>0</v>
      </c>
      <c r="Q69" s="364">
        <f t="shared" si="35"/>
        <v>0</v>
      </c>
      <c r="R69" s="364">
        <f t="shared" si="35"/>
        <v>0</v>
      </c>
      <c r="S69" s="364">
        <f t="shared" si="35"/>
        <v>0</v>
      </c>
      <c r="T69" s="383">
        <f t="shared" si="35"/>
        <v>0</v>
      </c>
    </row>
    <row r="70" spans="1:20" ht="15" customHeight="1" x14ac:dyDescent="0.25">
      <c r="A70" s="39">
        <f t="shared" si="34"/>
        <v>2020</v>
      </c>
      <c r="B70" s="123" t="s">
        <v>34</v>
      </c>
      <c r="C70" s="23" t="s">
        <v>138</v>
      </c>
      <c r="D70" s="138"/>
      <c r="E70" s="53">
        <f>SUM(G70,I70,K70,M70)</f>
        <v>0</v>
      </c>
      <c r="F70" s="138"/>
      <c r="G70" s="138"/>
      <c r="H70" s="138"/>
      <c r="I70" s="138"/>
      <c r="J70" s="138"/>
      <c r="K70" s="138"/>
      <c r="L70" s="52">
        <f>N70+P70</f>
        <v>0</v>
      </c>
      <c r="M70" s="52">
        <f>O70+Q70</f>
        <v>0</v>
      </c>
      <c r="N70" s="138"/>
      <c r="O70" s="358"/>
      <c r="P70" s="365"/>
      <c r="Q70" s="365"/>
      <c r="R70" s="366">
        <f>SUMIFS(B2_Ist_Hinzu_Kürz!$D$3:$D$502,B2_Ist_Hinzu_Kürz!$B$3:$B$502,$A70,B2_Ist_Hinzu_Kürz!$C$3:$C$502,CONCATENATE(B_Bilanz!$B70," ",B_Bilanz!$C70))</f>
        <v>0</v>
      </c>
      <c r="S70" s="367"/>
      <c r="T70" s="384"/>
    </row>
    <row r="71" spans="1:20" ht="30" x14ac:dyDescent="0.25">
      <c r="A71" s="39">
        <f t="shared" si="34"/>
        <v>2020</v>
      </c>
      <c r="B71" s="123" t="s">
        <v>35</v>
      </c>
      <c r="C71" s="23" t="s">
        <v>139</v>
      </c>
      <c r="D71" s="138"/>
      <c r="E71" s="53">
        <f t="shared" ref="E71:E73" si="36">SUM(G71,I71,K71,M71)</f>
        <v>0</v>
      </c>
      <c r="F71" s="138"/>
      <c r="G71" s="138"/>
      <c r="H71" s="138"/>
      <c r="I71" s="138"/>
      <c r="J71" s="138"/>
      <c r="K71" s="138"/>
      <c r="L71" s="52">
        <f t="shared" ref="L71:L73" si="37">N71+P71</f>
        <v>0</v>
      </c>
      <c r="M71" s="52">
        <f t="shared" ref="M71:M73" si="38">O71+Q71</f>
        <v>0</v>
      </c>
      <c r="N71" s="138"/>
      <c r="O71" s="358"/>
      <c r="P71" s="365"/>
      <c r="Q71" s="365"/>
      <c r="R71" s="366">
        <f>SUMIFS(B2_Ist_Hinzu_Kürz!$D$3:$D$502,B2_Ist_Hinzu_Kürz!$B$3:$B$502,$A71,B2_Ist_Hinzu_Kürz!$C$3:$C$502,CONCATENATE(B_Bilanz!$B71," ",B_Bilanz!$C71))</f>
        <v>0</v>
      </c>
      <c r="S71" s="367"/>
      <c r="T71" s="384"/>
    </row>
    <row r="72" spans="1:20" x14ac:dyDescent="0.25">
      <c r="A72" s="39">
        <f t="shared" si="34"/>
        <v>2020</v>
      </c>
      <c r="B72" s="123" t="s">
        <v>36</v>
      </c>
      <c r="C72" s="23" t="s">
        <v>9</v>
      </c>
      <c r="D72" s="138"/>
      <c r="E72" s="53">
        <f t="shared" si="36"/>
        <v>0</v>
      </c>
      <c r="F72" s="138"/>
      <c r="G72" s="138"/>
      <c r="H72" s="138"/>
      <c r="I72" s="138"/>
      <c r="J72" s="138"/>
      <c r="K72" s="138"/>
      <c r="L72" s="52">
        <f t="shared" si="37"/>
        <v>0</v>
      </c>
      <c r="M72" s="52">
        <f t="shared" si="38"/>
        <v>0</v>
      </c>
      <c r="N72" s="138"/>
      <c r="O72" s="358"/>
      <c r="P72" s="365"/>
      <c r="Q72" s="365"/>
      <c r="R72" s="366">
        <f>SUMIFS(B2_Ist_Hinzu_Kürz!$D$3:$D$502,B2_Ist_Hinzu_Kürz!$B$3:$B$502,$A72,B2_Ist_Hinzu_Kürz!$C$3:$C$502,CONCATENATE(B_Bilanz!$B72," ",B_Bilanz!$C72))</f>
        <v>0</v>
      </c>
      <c r="S72" s="367"/>
      <c r="T72" s="384"/>
    </row>
    <row r="73" spans="1:20" x14ac:dyDescent="0.25">
      <c r="A73" s="39">
        <f t="shared" si="34"/>
        <v>2020</v>
      </c>
      <c r="B73" s="123" t="s">
        <v>37</v>
      </c>
      <c r="C73" s="23" t="s">
        <v>10</v>
      </c>
      <c r="D73" s="138"/>
      <c r="E73" s="53">
        <f t="shared" si="36"/>
        <v>0</v>
      </c>
      <c r="F73" s="138"/>
      <c r="G73" s="138"/>
      <c r="H73" s="138"/>
      <c r="I73" s="138"/>
      <c r="J73" s="138"/>
      <c r="K73" s="138"/>
      <c r="L73" s="52">
        <f t="shared" si="37"/>
        <v>0</v>
      </c>
      <c r="M73" s="52">
        <f t="shared" si="38"/>
        <v>0</v>
      </c>
      <c r="N73" s="138"/>
      <c r="O73" s="358"/>
      <c r="P73" s="365"/>
      <c r="Q73" s="365"/>
      <c r="R73" s="366">
        <f>SUMIFS(B2_Ist_Hinzu_Kürz!$D$3:$D$502,B2_Ist_Hinzu_Kürz!$B$3:$B$502,$A73,B2_Ist_Hinzu_Kürz!$C$3:$C$502,CONCATENATE(B_Bilanz!$B73," ",B_Bilanz!$C73))</f>
        <v>0</v>
      </c>
      <c r="S73" s="367"/>
      <c r="T73" s="384"/>
    </row>
    <row r="74" spans="1:20" x14ac:dyDescent="0.25">
      <c r="A74" s="39">
        <f t="shared" si="34"/>
        <v>2020</v>
      </c>
      <c r="B74" s="38" t="s">
        <v>38</v>
      </c>
      <c r="C74" s="21" t="s">
        <v>12</v>
      </c>
      <c r="D74" s="53">
        <f t="shared" ref="D74:T74" si="39">SUM(D75:D78)</f>
        <v>0</v>
      </c>
      <c r="E74" s="53">
        <f t="shared" si="39"/>
        <v>0</v>
      </c>
      <c r="F74" s="53">
        <f t="shared" si="39"/>
        <v>0</v>
      </c>
      <c r="G74" s="53">
        <f t="shared" si="39"/>
        <v>0</v>
      </c>
      <c r="H74" s="53">
        <f t="shared" si="39"/>
        <v>0</v>
      </c>
      <c r="I74" s="53">
        <f t="shared" si="39"/>
        <v>0</v>
      </c>
      <c r="J74" s="53">
        <f t="shared" si="39"/>
        <v>0</v>
      </c>
      <c r="K74" s="53">
        <f t="shared" si="39"/>
        <v>0</v>
      </c>
      <c r="L74" s="53">
        <f t="shared" si="39"/>
        <v>0</v>
      </c>
      <c r="M74" s="53">
        <f t="shared" si="39"/>
        <v>0</v>
      </c>
      <c r="N74" s="53">
        <f t="shared" si="39"/>
        <v>0</v>
      </c>
      <c r="O74" s="357">
        <f t="shared" si="39"/>
        <v>0</v>
      </c>
      <c r="P74" s="364">
        <f t="shared" si="39"/>
        <v>0</v>
      </c>
      <c r="Q74" s="364">
        <f t="shared" si="39"/>
        <v>0</v>
      </c>
      <c r="R74" s="364">
        <f t="shared" si="39"/>
        <v>0</v>
      </c>
      <c r="S74" s="364">
        <f t="shared" si="39"/>
        <v>0</v>
      </c>
      <c r="T74" s="383">
        <f t="shared" si="39"/>
        <v>0</v>
      </c>
    </row>
    <row r="75" spans="1:20" ht="30" x14ac:dyDescent="0.25">
      <c r="A75" s="39">
        <f t="shared" si="34"/>
        <v>2020</v>
      </c>
      <c r="B75" s="123" t="s">
        <v>39</v>
      </c>
      <c r="C75" s="23" t="s">
        <v>13</v>
      </c>
      <c r="D75" s="138"/>
      <c r="E75" s="53">
        <f t="shared" ref="E75:E78" si="40">SUM(G75,I75,K75,M75)</f>
        <v>0</v>
      </c>
      <c r="F75" s="138"/>
      <c r="G75" s="138"/>
      <c r="H75" s="138"/>
      <c r="I75" s="138"/>
      <c r="J75" s="138"/>
      <c r="K75" s="138"/>
      <c r="L75" s="52">
        <f t="shared" ref="L75:L78" si="41">N75+P75</f>
        <v>0</v>
      </c>
      <c r="M75" s="52">
        <f t="shared" ref="M75:M78" si="42">O75+Q75</f>
        <v>0</v>
      </c>
      <c r="N75" s="138"/>
      <c r="O75" s="358"/>
      <c r="P75" s="365"/>
      <c r="Q75" s="365"/>
      <c r="R75" s="366">
        <f>SUMIFS(B2_Ist_Hinzu_Kürz!$D$3:$D$502,B2_Ist_Hinzu_Kürz!$B$3:$B$502,$A75,B2_Ist_Hinzu_Kürz!$C$3:$C$502,CONCATENATE(B_Bilanz!$B75," ",B_Bilanz!$C75))</f>
        <v>0</v>
      </c>
      <c r="S75" s="367"/>
      <c r="T75" s="384"/>
    </row>
    <row r="76" spans="1:20" x14ac:dyDescent="0.25">
      <c r="A76" s="39">
        <f t="shared" si="34"/>
        <v>2020</v>
      </c>
      <c r="B76" s="123" t="s">
        <v>40</v>
      </c>
      <c r="C76" s="23" t="s">
        <v>14</v>
      </c>
      <c r="D76" s="138"/>
      <c r="E76" s="53">
        <f t="shared" si="40"/>
        <v>0</v>
      </c>
      <c r="F76" s="138"/>
      <c r="G76" s="138"/>
      <c r="H76" s="138"/>
      <c r="I76" s="138"/>
      <c r="J76" s="138"/>
      <c r="K76" s="138"/>
      <c r="L76" s="52">
        <f t="shared" si="41"/>
        <v>0</v>
      </c>
      <c r="M76" s="52">
        <f t="shared" si="42"/>
        <v>0</v>
      </c>
      <c r="N76" s="138"/>
      <c r="O76" s="358"/>
      <c r="P76" s="365"/>
      <c r="Q76" s="365"/>
      <c r="R76" s="366">
        <f>SUMIFS(B2_Ist_Hinzu_Kürz!$D$3:$D$502,B2_Ist_Hinzu_Kürz!$B$3:$B$502,$A76,B2_Ist_Hinzu_Kürz!$C$3:$C$502,CONCATENATE(B_Bilanz!$B76," ",B_Bilanz!$C76))</f>
        <v>0</v>
      </c>
      <c r="S76" s="367"/>
      <c r="T76" s="384"/>
    </row>
    <row r="77" spans="1:20" x14ac:dyDescent="0.25">
      <c r="A77" s="39">
        <f t="shared" si="34"/>
        <v>2020</v>
      </c>
      <c r="B77" s="123" t="s">
        <v>41</v>
      </c>
      <c r="C77" s="23" t="s">
        <v>15</v>
      </c>
      <c r="D77" s="138"/>
      <c r="E77" s="53">
        <f t="shared" si="40"/>
        <v>0</v>
      </c>
      <c r="F77" s="138"/>
      <c r="G77" s="138"/>
      <c r="H77" s="138"/>
      <c r="I77" s="138"/>
      <c r="J77" s="138"/>
      <c r="K77" s="138"/>
      <c r="L77" s="52">
        <f t="shared" si="41"/>
        <v>0</v>
      </c>
      <c r="M77" s="52">
        <f t="shared" si="42"/>
        <v>0</v>
      </c>
      <c r="N77" s="138"/>
      <c r="O77" s="358"/>
      <c r="P77" s="365"/>
      <c r="Q77" s="365"/>
      <c r="R77" s="366">
        <f>SUMIFS(B2_Ist_Hinzu_Kürz!$D$3:$D$502,B2_Ist_Hinzu_Kürz!$B$3:$B$502,$A77,B2_Ist_Hinzu_Kürz!$C$3:$C$502,CONCATENATE(B_Bilanz!$B77," ",B_Bilanz!$C77))</f>
        <v>0</v>
      </c>
      <c r="S77" s="367"/>
      <c r="T77" s="384"/>
    </row>
    <row r="78" spans="1:20" x14ac:dyDescent="0.25">
      <c r="A78" s="39">
        <f t="shared" si="34"/>
        <v>2020</v>
      </c>
      <c r="B78" s="123" t="s">
        <v>42</v>
      </c>
      <c r="C78" s="23" t="s">
        <v>16</v>
      </c>
      <c r="D78" s="138"/>
      <c r="E78" s="53">
        <f t="shared" si="40"/>
        <v>0</v>
      </c>
      <c r="F78" s="138"/>
      <c r="G78" s="138"/>
      <c r="H78" s="138"/>
      <c r="I78" s="138"/>
      <c r="J78" s="138"/>
      <c r="K78" s="138"/>
      <c r="L78" s="52">
        <f t="shared" si="41"/>
        <v>0</v>
      </c>
      <c r="M78" s="52">
        <f t="shared" si="42"/>
        <v>0</v>
      </c>
      <c r="N78" s="138"/>
      <c r="O78" s="358"/>
      <c r="P78" s="365"/>
      <c r="Q78" s="365"/>
      <c r="R78" s="366">
        <f>SUMIFS(B2_Ist_Hinzu_Kürz!$D$3:$D$502,B2_Ist_Hinzu_Kürz!$B$3:$B$502,$A78,B2_Ist_Hinzu_Kürz!$C$3:$C$502,CONCATENATE(B_Bilanz!$B78," ",B_Bilanz!$C78))</f>
        <v>0</v>
      </c>
      <c r="S78" s="367"/>
      <c r="T78" s="384"/>
    </row>
    <row r="79" spans="1:20" x14ac:dyDescent="0.25">
      <c r="A79" s="39">
        <f t="shared" si="34"/>
        <v>2020</v>
      </c>
      <c r="B79" s="38" t="s">
        <v>43</v>
      </c>
      <c r="C79" s="21" t="s">
        <v>17</v>
      </c>
      <c r="D79" s="53">
        <f>SUM(D80:D85)</f>
        <v>0</v>
      </c>
      <c r="E79" s="53">
        <f t="shared" ref="E79" si="43">SUM(E80:E85)</f>
        <v>0</v>
      </c>
      <c r="F79" s="53">
        <f t="shared" ref="F79" si="44">SUM(F80:F85)</f>
        <v>0</v>
      </c>
      <c r="G79" s="53">
        <f t="shared" ref="G79" si="45">SUM(G80:G85)</f>
        <v>0</v>
      </c>
      <c r="H79" s="53">
        <f t="shared" ref="H79" si="46">SUM(H80:H85)</f>
        <v>0</v>
      </c>
      <c r="I79" s="53">
        <f t="shared" ref="I79" si="47">SUM(I80:I85)</f>
        <v>0</v>
      </c>
      <c r="J79" s="53">
        <f t="shared" ref="J79" si="48">SUM(J80:J85)</f>
        <v>0</v>
      </c>
      <c r="K79" s="53">
        <f t="shared" ref="K79" si="49">SUM(K80:K85)</f>
        <v>0</v>
      </c>
      <c r="L79" s="53">
        <f t="shared" ref="L79" si="50">SUM(L80:L85)</f>
        <v>0</v>
      </c>
      <c r="M79" s="53">
        <f t="shared" ref="M79" si="51">SUM(M80:M85)</f>
        <v>0</v>
      </c>
      <c r="N79" s="53">
        <f t="shared" ref="N79" si="52">SUM(N80:N85)</f>
        <v>0</v>
      </c>
      <c r="O79" s="357">
        <f t="shared" ref="O79" si="53">SUM(O80:O85)</f>
        <v>0</v>
      </c>
      <c r="P79" s="364">
        <f t="shared" ref="P79" si="54">SUM(P80:P85)</f>
        <v>0</v>
      </c>
      <c r="Q79" s="364">
        <f t="shared" ref="Q79" si="55">SUM(Q80:Q85)</f>
        <v>0</v>
      </c>
      <c r="R79" s="364">
        <f t="shared" ref="R79" si="56">SUM(R80:R85)</f>
        <v>0</v>
      </c>
      <c r="S79" s="364">
        <f t="shared" ref="S79" si="57">SUM(S80:S85)</f>
        <v>0</v>
      </c>
      <c r="T79" s="383">
        <f t="shared" ref="T79" si="58">SUM(T80:T85)</f>
        <v>0</v>
      </c>
    </row>
    <row r="80" spans="1:20" x14ac:dyDescent="0.25">
      <c r="A80" s="39">
        <f t="shared" si="34"/>
        <v>2020</v>
      </c>
      <c r="B80" s="123" t="s">
        <v>140</v>
      </c>
      <c r="C80" s="23" t="s">
        <v>18</v>
      </c>
      <c r="D80" s="138"/>
      <c r="E80" s="53">
        <f t="shared" ref="E80:E85" si="59">SUM(G80,I80,K80,M80)</f>
        <v>0</v>
      </c>
      <c r="F80" s="138"/>
      <c r="G80" s="138"/>
      <c r="H80" s="138"/>
      <c r="I80" s="138"/>
      <c r="J80" s="138"/>
      <c r="K80" s="138"/>
      <c r="L80" s="52">
        <f t="shared" ref="L80:L85" si="60">N80+P80</f>
        <v>0</v>
      </c>
      <c r="M80" s="52">
        <f t="shared" ref="M80:M85" si="61">O80+Q80</f>
        <v>0</v>
      </c>
      <c r="N80" s="138"/>
      <c r="O80" s="358"/>
      <c r="P80" s="365"/>
      <c r="Q80" s="365"/>
      <c r="R80" s="366">
        <f>SUMIFS(B2_Ist_Hinzu_Kürz!$D$3:$D$502,B2_Ist_Hinzu_Kürz!$B$3:$B$502,$A80,B2_Ist_Hinzu_Kürz!$C$3:$C$502,CONCATENATE(B_Bilanz!$B80," ",B_Bilanz!$C80))</f>
        <v>0</v>
      </c>
      <c r="S80" s="137">
        <f t="shared" ref="S80:S85" si="62">P80+R80</f>
        <v>0</v>
      </c>
      <c r="T80" s="384"/>
    </row>
    <row r="81" spans="1:20" x14ac:dyDescent="0.25">
      <c r="A81" s="39">
        <f t="shared" si="34"/>
        <v>2020</v>
      </c>
      <c r="B81" s="123" t="s">
        <v>141</v>
      </c>
      <c r="C81" s="23" t="s">
        <v>19</v>
      </c>
      <c r="D81" s="138"/>
      <c r="E81" s="53">
        <f t="shared" si="59"/>
        <v>0</v>
      </c>
      <c r="F81" s="138"/>
      <c r="G81" s="138"/>
      <c r="H81" s="138"/>
      <c r="I81" s="138"/>
      <c r="J81" s="138"/>
      <c r="K81" s="138"/>
      <c r="L81" s="52">
        <f t="shared" si="60"/>
        <v>0</v>
      </c>
      <c r="M81" s="52">
        <f t="shared" si="61"/>
        <v>0</v>
      </c>
      <c r="N81" s="138"/>
      <c r="O81" s="358"/>
      <c r="P81" s="365"/>
      <c r="Q81" s="365"/>
      <c r="R81" s="366">
        <f>SUMIFS(B2_Ist_Hinzu_Kürz!$D$3:$D$502,B2_Ist_Hinzu_Kürz!$B$3:$B$502,$A81,B2_Ist_Hinzu_Kürz!$C$3:$C$502,CONCATENATE(B_Bilanz!$B81," ",B_Bilanz!$C81))</f>
        <v>0</v>
      </c>
      <c r="S81" s="137">
        <f t="shared" si="62"/>
        <v>0</v>
      </c>
      <c r="T81" s="384"/>
    </row>
    <row r="82" spans="1:20" x14ac:dyDescent="0.25">
      <c r="A82" s="39">
        <f t="shared" si="34"/>
        <v>2020</v>
      </c>
      <c r="B82" s="123" t="s">
        <v>142</v>
      </c>
      <c r="C82" s="23" t="s">
        <v>20</v>
      </c>
      <c r="D82" s="138"/>
      <c r="E82" s="53">
        <f t="shared" si="59"/>
        <v>0</v>
      </c>
      <c r="F82" s="138"/>
      <c r="G82" s="138"/>
      <c r="H82" s="138"/>
      <c r="I82" s="138"/>
      <c r="J82" s="138"/>
      <c r="K82" s="138"/>
      <c r="L82" s="52">
        <f t="shared" si="60"/>
        <v>0</v>
      </c>
      <c r="M82" s="52">
        <f t="shared" si="61"/>
        <v>0</v>
      </c>
      <c r="N82" s="138"/>
      <c r="O82" s="358"/>
      <c r="P82" s="365"/>
      <c r="Q82" s="365"/>
      <c r="R82" s="366">
        <f>SUMIFS(B2_Ist_Hinzu_Kürz!$D$3:$D$502,B2_Ist_Hinzu_Kürz!$B$3:$B$502,$A82,B2_Ist_Hinzu_Kürz!$C$3:$C$502,CONCATENATE(B_Bilanz!$B82," ",B_Bilanz!$C82))</f>
        <v>0</v>
      </c>
      <c r="S82" s="137">
        <f t="shared" si="62"/>
        <v>0</v>
      </c>
      <c r="T82" s="384"/>
    </row>
    <row r="83" spans="1:20" ht="15" customHeight="1" x14ac:dyDescent="0.25">
      <c r="A83" s="39">
        <f t="shared" si="34"/>
        <v>2020</v>
      </c>
      <c r="B83" s="123" t="s">
        <v>143</v>
      </c>
      <c r="C83" s="23" t="s">
        <v>21</v>
      </c>
      <c r="D83" s="138"/>
      <c r="E83" s="53">
        <f t="shared" si="59"/>
        <v>0</v>
      </c>
      <c r="F83" s="138"/>
      <c r="G83" s="138"/>
      <c r="H83" s="138"/>
      <c r="I83" s="138"/>
      <c r="J83" s="138"/>
      <c r="K83" s="138"/>
      <c r="L83" s="52">
        <f t="shared" si="60"/>
        <v>0</v>
      </c>
      <c r="M83" s="52">
        <f t="shared" si="61"/>
        <v>0</v>
      </c>
      <c r="N83" s="138"/>
      <c r="O83" s="358"/>
      <c r="P83" s="365"/>
      <c r="Q83" s="365"/>
      <c r="R83" s="366">
        <f>SUMIFS(B2_Ist_Hinzu_Kürz!$D$3:$D$502,B2_Ist_Hinzu_Kürz!$B$3:$B$502,$A83,B2_Ist_Hinzu_Kürz!$C$3:$C$502,CONCATENATE(B_Bilanz!$B83," ",B_Bilanz!$C83))</f>
        <v>0</v>
      </c>
      <c r="S83" s="137">
        <f t="shared" si="62"/>
        <v>0</v>
      </c>
      <c r="T83" s="384"/>
    </row>
    <row r="84" spans="1:20" x14ac:dyDescent="0.25">
      <c r="A84" s="39">
        <f t="shared" si="34"/>
        <v>2020</v>
      </c>
      <c r="B84" s="123" t="s">
        <v>144</v>
      </c>
      <c r="C84" s="23" t="s">
        <v>22</v>
      </c>
      <c r="D84" s="138"/>
      <c r="E84" s="53">
        <f t="shared" si="59"/>
        <v>0</v>
      </c>
      <c r="F84" s="138"/>
      <c r="G84" s="138"/>
      <c r="H84" s="138"/>
      <c r="I84" s="138"/>
      <c r="J84" s="138"/>
      <c r="K84" s="138"/>
      <c r="L84" s="52">
        <f t="shared" si="60"/>
        <v>0</v>
      </c>
      <c r="M84" s="52">
        <f t="shared" si="61"/>
        <v>0</v>
      </c>
      <c r="N84" s="138"/>
      <c r="O84" s="358"/>
      <c r="P84" s="365"/>
      <c r="Q84" s="365"/>
      <c r="R84" s="366">
        <f>SUMIFS(B2_Ist_Hinzu_Kürz!$D$3:$D$502,B2_Ist_Hinzu_Kürz!$B$3:$B$502,$A84,B2_Ist_Hinzu_Kürz!$C$3:$C$502,CONCATENATE(B_Bilanz!$B84," ",B_Bilanz!$C84))</f>
        <v>0</v>
      </c>
      <c r="S84" s="137">
        <f t="shared" si="62"/>
        <v>0</v>
      </c>
      <c r="T84" s="384"/>
    </row>
    <row r="85" spans="1:20" x14ac:dyDescent="0.25">
      <c r="A85" s="39">
        <f t="shared" si="34"/>
        <v>2020</v>
      </c>
      <c r="B85" s="123" t="s">
        <v>145</v>
      </c>
      <c r="C85" s="23" t="s">
        <v>23</v>
      </c>
      <c r="D85" s="138"/>
      <c r="E85" s="53">
        <f t="shared" si="59"/>
        <v>0</v>
      </c>
      <c r="F85" s="138"/>
      <c r="G85" s="138"/>
      <c r="H85" s="138"/>
      <c r="I85" s="138"/>
      <c r="J85" s="138"/>
      <c r="K85" s="138"/>
      <c r="L85" s="52">
        <f t="shared" si="60"/>
        <v>0</v>
      </c>
      <c r="M85" s="52">
        <f t="shared" si="61"/>
        <v>0</v>
      </c>
      <c r="N85" s="138"/>
      <c r="O85" s="358"/>
      <c r="P85" s="365"/>
      <c r="Q85" s="365"/>
      <c r="R85" s="366">
        <f>SUMIFS(B2_Ist_Hinzu_Kürz!$D$3:$D$502,B2_Ist_Hinzu_Kürz!$B$3:$B$502,$A85,B2_Ist_Hinzu_Kürz!$C$3:$C$502,CONCATENATE(B_Bilanz!$B85," ",B_Bilanz!$C85))</f>
        <v>0</v>
      </c>
      <c r="S85" s="137">
        <f t="shared" si="62"/>
        <v>0</v>
      </c>
      <c r="T85" s="384"/>
    </row>
    <row r="86" spans="1:20" x14ac:dyDescent="0.25">
      <c r="A86" s="39">
        <f t="shared" si="34"/>
        <v>2020</v>
      </c>
      <c r="B86" s="38" t="s">
        <v>45</v>
      </c>
      <c r="C86" s="21" t="s">
        <v>146</v>
      </c>
      <c r="D86" s="53">
        <f>SUM(D87:D91)</f>
        <v>0</v>
      </c>
      <c r="E86" s="53">
        <f t="shared" ref="E86" si="63">SUM(E87:E91)</f>
        <v>0</v>
      </c>
      <c r="F86" s="53">
        <f t="shared" ref="F86" si="64">SUM(F87:F91)</f>
        <v>0</v>
      </c>
      <c r="G86" s="53">
        <f t="shared" ref="G86" si="65">SUM(G87:G91)</f>
        <v>0</v>
      </c>
      <c r="H86" s="53">
        <f t="shared" ref="H86" si="66">SUM(H87:H91)</f>
        <v>0</v>
      </c>
      <c r="I86" s="53">
        <f t="shared" ref="I86" si="67">SUM(I87:I91)</f>
        <v>0</v>
      </c>
      <c r="J86" s="53">
        <f t="shared" ref="J86" si="68">SUM(J87:J91)</f>
        <v>0</v>
      </c>
      <c r="K86" s="53">
        <f t="shared" ref="K86" si="69">SUM(K87:K91)</f>
        <v>0</v>
      </c>
      <c r="L86" s="53">
        <f t="shared" ref="L86" si="70">SUM(L87:L91)</f>
        <v>0</v>
      </c>
      <c r="M86" s="53">
        <f t="shared" ref="M86" si="71">SUM(M87:M91)</f>
        <v>0</v>
      </c>
      <c r="N86" s="53">
        <f t="shared" ref="N86" si="72">SUM(N87:N91)</f>
        <v>0</v>
      </c>
      <c r="O86" s="357">
        <f t="shared" ref="O86" si="73">SUM(O87:O91)</f>
        <v>0</v>
      </c>
      <c r="P86" s="364">
        <f t="shared" ref="P86" si="74">SUM(P87:P91)</f>
        <v>0</v>
      </c>
      <c r="Q86" s="364">
        <f t="shared" ref="Q86" si="75">SUM(Q87:Q91)</f>
        <v>0</v>
      </c>
      <c r="R86" s="364">
        <f t="shared" ref="R86" si="76">SUM(R87:R91)</f>
        <v>0</v>
      </c>
      <c r="S86" s="364">
        <f t="shared" ref="S86" si="77">SUM(S87:S91)</f>
        <v>0</v>
      </c>
      <c r="T86" s="383">
        <f t="shared" ref="T86" si="78">SUM(T87:T91)</f>
        <v>0</v>
      </c>
    </row>
    <row r="87" spans="1:20" x14ac:dyDescent="0.25">
      <c r="A87" s="39">
        <f t="shared" si="34"/>
        <v>2020</v>
      </c>
      <c r="B87" s="38" t="s">
        <v>147</v>
      </c>
      <c r="C87" s="21" t="s">
        <v>148</v>
      </c>
      <c r="D87" s="138"/>
      <c r="E87" s="53">
        <f t="shared" ref="E87:E94" si="79">SUM(G87,I87,K87,M87)</f>
        <v>0</v>
      </c>
      <c r="F87" s="138"/>
      <c r="G87" s="138"/>
      <c r="H87" s="138"/>
      <c r="I87" s="138"/>
      <c r="J87" s="138"/>
      <c r="K87" s="138"/>
      <c r="L87" s="52">
        <f t="shared" ref="L87:L94" si="80">N87+P87</f>
        <v>0</v>
      </c>
      <c r="M87" s="52">
        <f t="shared" ref="M87:M94" si="81">O87+Q87</f>
        <v>0</v>
      </c>
      <c r="N87" s="138"/>
      <c r="O87" s="358"/>
      <c r="P87" s="365"/>
      <c r="Q87" s="365"/>
      <c r="R87" s="366">
        <f>SUMIFS(B2_Ist_Hinzu_Kürz!$D$3:$D$502,B2_Ist_Hinzu_Kürz!$B$3:$B$502,$A87,B2_Ist_Hinzu_Kürz!$C$3:$C$502,CONCATENATE(B_Bilanz!$B87," ",B_Bilanz!$C87))</f>
        <v>0</v>
      </c>
      <c r="S87" s="137">
        <f t="shared" ref="S87:S94" si="82">P87+R87</f>
        <v>0</v>
      </c>
      <c r="T87" s="384"/>
    </row>
    <row r="88" spans="1:20" x14ac:dyDescent="0.25">
      <c r="A88" s="39">
        <f t="shared" si="34"/>
        <v>2020</v>
      </c>
      <c r="B88" s="38" t="s">
        <v>149</v>
      </c>
      <c r="C88" s="21" t="s">
        <v>150</v>
      </c>
      <c r="D88" s="138"/>
      <c r="E88" s="53">
        <f t="shared" si="79"/>
        <v>0</v>
      </c>
      <c r="F88" s="138"/>
      <c r="G88" s="138"/>
      <c r="H88" s="138"/>
      <c r="I88" s="138"/>
      <c r="J88" s="138"/>
      <c r="K88" s="138"/>
      <c r="L88" s="52">
        <f t="shared" si="80"/>
        <v>0</v>
      </c>
      <c r="M88" s="52">
        <f t="shared" si="81"/>
        <v>0</v>
      </c>
      <c r="N88" s="138"/>
      <c r="O88" s="358"/>
      <c r="P88" s="368">
        <f>B1_Details!C3</f>
        <v>0</v>
      </c>
      <c r="Q88" s="365"/>
      <c r="R88" s="366">
        <f>SUMIFS(B2_Ist_Hinzu_Kürz!$D$3:$D$502,B2_Ist_Hinzu_Kürz!$B$3:$B$502,$A88,B2_Ist_Hinzu_Kürz!$C$3:$C$502,CONCATENATE(B_Bilanz!$B88," ",B_Bilanz!$C88))</f>
        <v>0</v>
      </c>
      <c r="S88" s="137">
        <f t="shared" si="82"/>
        <v>0</v>
      </c>
      <c r="T88" s="384"/>
    </row>
    <row r="89" spans="1:20" x14ac:dyDescent="0.25">
      <c r="A89" s="39">
        <f t="shared" si="34"/>
        <v>2020</v>
      </c>
      <c r="B89" s="38" t="s">
        <v>151</v>
      </c>
      <c r="C89" s="21" t="s">
        <v>152</v>
      </c>
      <c r="D89" s="138"/>
      <c r="E89" s="53">
        <f t="shared" si="79"/>
        <v>0</v>
      </c>
      <c r="F89" s="138"/>
      <c r="G89" s="138"/>
      <c r="H89" s="138"/>
      <c r="I89" s="138"/>
      <c r="J89" s="138"/>
      <c r="K89" s="138"/>
      <c r="L89" s="52">
        <f t="shared" si="80"/>
        <v>0</v>
      </c>
      <c r="M89" s="52">
        <f t="shared" si="81"/>
        <v>0</v>
      </c>
      <c r="N89" s="138"/>
      <c r="O89" s="358"/>
      <c r="P89" s="365"/>
      <c r="Q89" s="365"/>
      <c r="R89" s="366">
        <f>SUMIFS(B2_Ist_Hinzu_Kürz!$D$3:$D$502,B2_Ist_Hinzu_Kürz!$B$3:$B$502,$A89,B2_Ist_Hinzu_Kürz!$C$3:$C$502,CONCATENATE(B_Bilanz!$B89," ",B_Bilanz!$C89))</f>
        <v>0</v>
      </c>
      <c r="S89" s="137">
        <f t="shared" si="82"/>
        <v>0</v>
      </c>
      <c r="T89" s="384"/>
    </row>
    <row r="90" spans="1:20" ht="30" x14ac:dyDescent="0.25">
      <c r="A90" s="39">
        <f t="shared" si="34"/>
        <v>2020</v>
      </c>
      <c r="B90" s="38" t="s">
        <v>153</v>
      </c>
      <c r="C90" s="21" t="s">
        <v>154</v>
      </c>
      <c r="D90" s="138"/>
      <c r="E90" s="53">
        <f t="shared" si="79"/>
        <v>0</v>
      </c>
      <c r="F90" s="138"/>
      <c r="G90" s="138"/>
      <c r="H90" s="138"/>
      <c r="I90" s="138"/>
      <c r="J90" s="138"/>
      <c r="K90" s="138"/>
      <c r="L90" s="52">
        <f t="shared" si="80"/>
        <v>0</v>
      </c>
      <c r="M90" s="52">
        <f t="shared" si="81"/>
        <v>0</v>
      </c>
      <c r="N90" s="138"/>
      <c r="O90" s="358"/>
      <c r="P90" s="365"/>
      <c r="Q90" s="365"/>
      <c r="R90" s="366">
        <f>SUMIFS(B2_Ist_Hinzu_Kürz!$D$3:$D$502,B2_Ist_Hinzu_Kürz!$B$3:$B$502,$A90,B2_Ist_Hinzu_Kürz!$C$3:$C$502,CONCATENATE(B_Bilanz!$B90," ",B_Bilanz!$C90))</f>
        <v>0</v>
      </c>
      <c r="S90" s="137">
        <f t="shared" si="82"/>
        <v>0</v>
      </c>
      <c r="T90" s="384"/>
    </row>
    <row r="91" spans="1:20" x14ac:dyDescent="0.25">
      <c r="A91" s="39">
        <f t="shared" si="34"/>
        <v>2020</v>
      </c>
      <c r="B91" s="38" t="s">
        <v>155</v>
      </c>
      <c r="C91" s="21" t="s">
        <v>156</v>
      </c>
      <c r="D91" s="138"/>
      <c r="E91" s="53">
        <f t="shared" si="79"/>
        <v>0</v>
      </c>
      <c r="F91" s="138"/>
      <c r="G91" s="138"/>
      <c r="H91" s="138"/>
      <c r="I91" s="138"/>
      <c r="J91" s="138"/>
      <c r="K91" s="138"/>
      <c r="L91" s="52">
        <f t="shared" si="80"/>
        <v>0</v>
      </c>
      <c r="M91" s="52">
        <f t="shared" si="81"/>
        <v>0</v>
      </c>
      <c r="N91" s="138"/>
      <c r="O91" s="358"/>
      <c r="P91" s="365"/>
      <c r="Q91" s="365"/>
      <c r="R91" s="366">
        <f>SUMIFS(B2_Ist_Hinzu_Kürz!$D$3:$D$502,B2_Ist_Hinzu_Kürz!$B$3:$B$502,$A91,B2_Ist_Hinzu_Kürz!$C$3:$C$502,CONCATENATE(B_Bilanz!$B91," ",B_Bilanz!$C91))</f>
        <v>0</v>
      </c>
      <c r="S91" s="137">
        <f t="shared" si="82"/>
        <v>0</v>
      </c>
      <c r="T91" s="384"/>
    </row>
    <row r="92" spans="1:20" x14ac:dyDescent="0.25">
      <c r="A92" s="39">
        <f t="shared" si="34"/>
        <v>2020</v>
      </c>
      <c r="B92" s="38" t="s">
        <v>47</v>
      </c>
      <c r="C92" s="21" t="s">
        <v>157</v>
      </c>
      <c r="D92" s="138"/>
      <c r="E92" s="53">
        <f t="shared" si="79"/>
        <v>0</v>
      </c>
      <c r="F92" s="138"/>
      <c r="G92" s="138"/>
      <c r="H92" s="138"/>
      <c r="I92" s="138"/>
      <c r="J92" s="138"/>
      <c r="K92" s="138"/>
      <c r="L92" s="52">
        <f t="shared" si="80"/>
        <v>0</v>
      </c>
      <c r="M92" s="52">
        <f t="shared" si="81"/>
        <v>0</v>
      </c>
      <c r="N92" s="138"/>
      <c r="O92" s="358"/>
      <c r="P92" s="365"/>
      <c r="Q92" s="365"/>
      <c r="R92" s="366">
        <f>SUMIFS(B2_Ist_Hinzu_Kürz!$D$3:$D$502,B2_Ist_Hinzu_Kürz!$B$3:$B$502,$A92,B2_Ist_Hinzu_Kürz!$C$3:$C$502,CONCATENATE(B_Bilanz!$B92," ",B_Bilanz!$C92))</f>
        <v>0</v>
      </c>
      <c r="S92" s="137">
        <f t="shared" si="82"/>
        <v>0</v>
      </c>
      <c r="T92" s="384"/>
    </row>
    <row r="93" spans="1:20" x14ac:dyDescent="0.25">
      <c r="A93" s="39">
        <f t="shared" si="34"/>
        <v>2020</v>
      </c>
      <c r="B93" s="38" t="s">
        <v>49</v>
      </c>
      <c r="C93" s="21" t="s">
        <v>158</v>
      </c>
      <c r="D93" s="138"/>
      <c r="E93" s="53">
        <f t="shared" si="79"/>
        <v>0</v>
      </c>
      <c r="F93" s="138"/>
      <c r="G93" s="138"/>
      <c r="H93" s="138"/>
      <c r="I93" s="138"/>
      <c r="J93" s="138"/>
      <c r="K93" s="138"/>
      <c r="L93" s="52">
        <f t="shared" si="80"/>
        <v>0</v>
      </c>
      <c r="M93" s="52">
        <f t="shared" si="81"/>
        <v>0</v>
      </c>
      <c r="N93" s="138"/>
      <c r="O93" s="358"/>
      <c r="P93" s="365"/>
      <c r="Q93" s="365"/>
      <c r="R93" s="366">
        <f>SUMIFS(B2_Ist_Hinzu_Kürz!$D$3:$D$502,B2_Ist_Hinzu_Kürz!$B$3:$B$502,$A93,B2_Ist_Hinzu_Kürz!$C$3:$C$502,CONCATENATE(B_Bilanz!$B93," ",B_Bilanz!$C93))</f>
        <v>0</v>
      </c>
      <c r="S93" s="137">
        <f t="shared" si="82"/>
        <v>0</v>
      </c>
      <c r="T93" s="384"/>
    </row>
    <row r="94" spans="1:20" x14ac:dyDescent="0.25">
      <c r="A94" s="39">
        <f t="shared" si="34"/>
        <v>2020</v>
      </c>
      <c r="B94" s="38" t="s">
        <v>54</v>
      </c>
      <c r="C94" s="21" t="s">
        <v>159</v>
      </c>
      <c r="D94" s="138"/>
      <c r="E94" s="53">
        <f t="shared" si="79"/>
        <v>0</v>
      </c>
      <c r="F94" s="138"/>
      <c r="G94" s="138"/>
      <c r="H94" s="138"/>
      <c r="I94" s="138"/>
      <c r="J94" s="138"/>
      <c r="K94" s="138"/>
      <c r="L94" s="52">
        <f t="shared" si="80"/>
        <v>0</v>
      </c>
      <c r="M94" s="52">
        <f t="shared" si="81"/>
        <v>0</v>
      </c>
      <c r="N94" s="138"/>
      <c r="O94" s="358"/>
      <c r="P94" s="365"/>
      <c r="Q94" s="365"/>
      <c r="R94" s="366">
        <f>SUMIFS(B2_Ist_Hinzu_Kürz!$D$3:$D$502,B2_Ist_Hinzu_Kürz!$B$3:$B$502,$A94,B2_Ist_Hinzu_Kürz!$C$3:$C$502,CONCATENATE(B_Bilanz!$B94," ",B_Bilanz!$C94))</f>
        <v>0</v>
      </c>
      <c r="S94" s="137">
        <f t="shared" si="82"/>
        <v>0</v>
      </c>
      <c r="T94" s="384"/>
    </row>
    <row r="95" spans="1:20" x14ac:dyDescent="0.25">
      <c r="A95" s="39"/>
      <c r="B95" s="140"/>
      <c r="C95" s="3"/>
      <c r="D95" s="124" t="str">
        <f>IF(ABS(D67-D96)&gt;=0.01,"Aktiva &lt;&gt; Passiva","")</f>
        <v/>
      </c>
      <c r="E95" s="124"/>
      <c r="F95" s="124" t="str">
        <f>IF(ABS(F67-F96)&gt;=0.01,"Aktiva &lt;&gt; Passiva","")</f>
        <v/>
      </c>
      <c r="G95" s="124"/>
      <c r="H95" s="124" t="str">
        <f>IF(ABS(H67-H96)&gt;=0.01,"Aktiva &lt;&gt; Passiva","")</f>
        <v/>
      </c>
      <c r="I95" s="124"/>
      <c r="J95" s="124" t="str">
        <f>IF(ABS(J67-J96)&gt;=0.01,"Aktiva &lt;&gt; Passiva","")</f>
        <v/>
      </c>
      <c r="K95" s="124"/>
      <c r="L95" s="124"/>
      <c r="M95" s="124"/>
      <c r="N95" s="124" t="str">
        <f>IF(ABS(N67-N96)&gt;=0.01,"Aktiva &lt;&gt; Passiva","")</f>
        <v/>
      </c>
      <c r="O95" s="124"/>
      <c r="P95" s="369" t="str">
        <f>IF(ABS(P67-P96)&gt;=0.01,"Aktiva &lt;&gt; Passiva","")</f>
        <v/>
      </c>
      <c r="Q95" s="369"/>
      <c r="R95" s="369"/>
      <c r="S95" s="370"/>
      <c r="T95" s="385"/>
    </row>
    <row r="96" spans="1:20" x14ac:dyDescent="0.25">
      <c r="A96" s="39">
        <f t="shared" si="34"/>
        <v>2020</v>
      </c>
      <c r="B96" s="38" t="s">
        <v>11</v>
      </c>
      <c r="C96" s="6" t="s">
        <v>160</v>
      </c>
      <c r="D96" s="52">
        <f>SUM(D97,D104:D105,D109:D110,D114,D123:D125)</f>
        <v>0</v>
      </c>
      <c r="E96" s="52">
        <f t="shared" ref="E96" si="83">SUM(E97,E104:E105,E109:E110,E114,E123:E125)</f>
        <v>0</v>
      </c>
      <c r="F96" s="52">
        <f t="shared" ref="F96" si="84">SUM(F97,F104:F105,F109:F110,F114,F123:F125)</f>
        <v>0</v>
      </c>
      <c r="G96" s="52">
        <f t="shared" ref="G96" si="85">SUM(G97,G104:G105,G109:G110,G114,G123:G125)</f>
        <v>0</v>
      </c>
      <c r="H96" s="52">
        <f t="shared" ref="H96" si="86">SUM(H97,H104:H105,H109:H110,H114,H123:H125)</f>
        <v>0</v>
      </c>
      <c r="I96" s="52">
        <f t="shared" ref="I96" si="87">SUM(I97,I104:I105,I109:I110,I114,I123:I125)</f>
        <v>0</v>
      </c>
      <c r="J96" s="52">
        <f t="shared" ref="J96" si="88">SUM(J97,J104:J105,J109:J110,J114,J123:J125)</f>
        <v>0</v>
      </c>
      <c r="K96" s="52">
        <f t="shared" ref="K96" si="89">SUM(K97,K104:K105,K109:K110,K114,K123:K125)</f>
        <v>0</v>
      </c>
      <c r="L96" s="52">
        <f t="shared" ref="L96" si="90">SUM(L97,L104:L105,L109:L110,L114,L123:L125)</f>
        <v>0</v>
      </c>
      <c r="M96" s="52">
        <f t="shared" ref="M96" si="91">SUM(M97,M104:M105,M109:M110,M114,M123:M125)</f>
        <v>0</v>
      </c>
      <c r="N96" s="52">
        <f t="shared" ref="N96" si="92">SUM(N97,N104:N105,N109:N110,N114,N123:N125)</f>
        <v>0</v>
      </c>
      <c r="O96" s="359">
        <f t="shared" ref="O96" si="93">SUM(O97,O104:O105,O109:O110,O114,O123:O125)</f>
        <v>0</v>
      </c>
      <c r="P96" s="364">
        <f t="shared" ref="P96" si="94">SUM(P97,P104:P105,P109:P110,P114,P123:P125)</f>
        <v>0</v>
      </c>
      <c r="Q96" s="364">
        <f t="shared" ref="Q96" si="95">SUM(Q97,Q104:Q105,Q109:Q110,Q114,Q123:Q125)</f>
        <v>0</v>
      </c>
      <c r="R96" s="364">
        <f t="shared" ref="R96" si="96">SUM(R97,R104:R105,R109:R110,R114,R123:R125)</f>
        <v>0</v>
      </c>
      <c r="S96" s="364">
        <f t="shared" ref="S96" si="97">SUM(S97,S104:S105,S109:S110,S114,S123:S125)</f>
        <v>0</v>
      </c>
      <c r="T96" s="383">
        <f t="shared" ref="T96" si="98">SUM(T97,T104:T105,T109:T110,T114,T123:T125)</f>
        <v>0</v>
      </c>
    </row>
    <row r="97" spans="1:20" x14ac:dyDescent="0.25">
      <c r="A97" s="39">
        <f t="shared" si="34"/>
        <v>2020</v>
      </c>
      <c r="B97" s="38" t="s">
        <v>161</v>
      </c>
      <c r="C97" s="21" t="s">
        <v>162</v>
      </c>
      <c r="D97" s="52">
        <f>SUM(D98:D103)</f>
        <v>0</v>
      </c>
      <c r="E97" s="52">
        <f t="shared" ref="E97" si="99">SUM(E98:E103)</f>
        <v>0</v>
      </c>
      <c r="F97" s="52">
        <f t="shared" ref="F97" si="100">SUM(F98:F103)</f>
        <v>0</v>
      </c>
      <c r="G97" s="52">
        <f t="shared" ref="G97" si="101">SUM(G98:G103)</f>
        <v>0</v>
      </c>
      <c r="H97" s="52">
        <f t="shared" ref="H97" si="102">SUM(H98:H103)</f>
        <v>0</v>
      </c>
      <c r="I97" s="52">
        <f t="shared" ref="I97" si="103">SUM(I98:I103)</f>
        <v>0</v>
      </c>
      <c r="J97" s="52">
        <f t="shared" ref="J97" si="104">SUM(J98:J103)</f>
        <v>0</v>
      </c>
      <c r="K97" s="52">
        <f t="shared" ref="K97" si="105">SUM(K98:K103)</f>
        <v>0</v>
      </c>
      <c r="L97" s="52">
        <f t="shared" ref="L97" si="106">SUM(L98:L103)</f>
        <v>0</v>
      </c>
      <c r="M97" s="52">
        <f t="shared" ref="M97" si="107">SUM(M98:M103)</f>
        <v>0</v>
      </c>
      <c r="N97" s="52">
        <f t="shared" ref="N97" si="108">SUM(N98:N103)</f>
        <v>0</v>
      </c>
      <c r="O97" s="359">
        <f t="shared" ref="O97" si="109">SUM(O98:O103)</f>
        <v>0</v>
      </c>
      <c r="P97" s="364">
        <f t="shared" ref="P97" si="110">SUM(P98:P103)</f>
        <v>0</v>
      </c>
      <c r="Q97" s="364">
        <f t="shared" ref="Q97" si="111">SUM(Q98:Q103)</f>
        <v>0</v>
      </c>
      <c r="R97" s="364">
        <f t="shared" ref="R97" si="112">SUM(R98:R103)</f>
        <v>0</v>
      </c>
      <c r="S97" s="364">
        <f t="shared" ref="S97" si="113">SUM(S98:S103)</f>
        <v>0</v>
      </c>
      <c r="T97" s="383">
        <f t="shared" ref="T97" si="114">SUM(T98:T103)</f>
        <v>0</v>
      </c>
    </row>
    <row r="98" spans="1:20" x14ac:dyDescent="0.25">
      <c r="A98" s="39">
        <f t="shared" si="34"/>
        <v>2020</v>
      </c>
      <c r="B98" s="38" t="s">
        <v>66</v>
      </c>
      <c r="C98" s="21" t="s">
        <v>163</v>
      </c>
      <c r="D98" s="138"/>
      <c r="E98" s="53">
        <f t="shared" ref="E98:E104" si="115">SUM(G98,I98,K98,M98)</f>
        <v>0</v>
      </c>
      <c r="F98" s="138"/>
      <c r="G98" s="138"/>
      <c r="H98" s="138"/>
      <c r="I98" s="138"/>
      <c r="J98" s="138"/>
      <c r="K98" s="138"/>
      <c r="L98" s="52">
        <f t="shared" ref="L98:L104" si="116">N98+P98</f>
        <v>0</v>
      </c>
      <c r="M98" s="52">
        <f t="shared" ref="M98:M104" si="117">O98+Q98</f>
        <v>0</v>
      </c>
      <c r="N98" s="138"/>
      <c r="O98" s="358"/>
      <c r="P98" s="365"/>
      <c r="Q98" s="365"/>
      <c r="R98" s="366">
        <f>SUMIFS(B2_Ist_Hinzu_Kürz!$D$3:$D$502,B2_Ist_Hinzu_Kürz!$B$3:$B$502,$A98,B2_Ist_Hinzu_Kürz!$C$3:$C$502,CONCATENATE(B_Bilanz!$B98," ",B_Bilanz!$C98))</f>
        <v>0</v>
      </c>
      <c r="S98" s="137">
        <f t="shared" ref="S98:S104" si="118">P98+R98</f>
        <v>0</v>
      </c>
      <c r="T98" s="384"/>
    </row>
    <row r="99" spans="1:20" x14ac:dyDescent="0.25">
      <c r="A99" s="39">
        <f t="shared" si="34"/>
        <v>2020</v>
      </c>
      <c r="B99" s="38" t="s">
        <v>68</v>
      </c>
      <c r="C99" s="21" t="s">
        <v>164</v>
      </c>
      <c r="D99" s="138"/>
      <c r="E99" s="53">
        <f t="shared" si="115"/>
        <v>0</v>
      </c>
      <c r="F99" s="138"/>
      <c r="G99" s="138"/>
      <c r="H99" s="138"/>
      <c r="I99" s="138"/>
      <c r="J99" s="138"/>
      <c r="K99" s="138"/>
      <c r="L99" s="52">
        <f t="shared" si="116"/>
        <v>0</v>
      </c>
      <c r="M99" s="52">
        <f t="shared" si="117"/>
        <v>0</v>
      </c>
      <c r="N99" s="138"/>
      <c r="O99" s="358"/>
      <c r="P99" s="365"/>
      <c r="Q99" s="365"/>
      <c r="R99" s="366">
        <f>SUMIFS(B2_Ist_Hinzu_Kürz!$D$3:$D$502,B2_Ist_Hinzu_Kürz!$B$3:$B$502,$A99,B2_Ist_Hinzu_Kürz!$C$3:$C$502,CONCATENATE(B_Bilanz!$B99," ",B_Bilanz!$C99))</f>
        <v>0</v>
      </c>
      <c r="S99" s="137">
        <f t="shared" si="118"/>
        <v>0</v>
      </c>
      <c r="T99" s="384"/>
    </row>
    <row r="100" spans="1:20" x14ac:dyDescent="0.25">
      <c r="A100" s="39">
        <f t="shared" si="34"/>
        <v>2020</v>
      </c>
      <c r="B100" s="38" t="s">
        <v>165</v>
      </c>
      <c r="C100" s="21" t="s">
        <v>166</v>
      </c>
      <c r="D100" s="138"/>
      <c r="E100" s="53">
        <f t="shared" si="115"/>
        <v>0</v>
      </c>
      <c r="F100" s="138"/>
      <c r="G100" s="138"/>
      <c r="H100" s="138"/>
      <c r="I100" s="138"/>
      <c r="J100" s="138"/>
      <c r="K100" s="138"/>
      <c r="L100" s="52">
        <f t="shared" si="116"/>
        <v>0</v>
      </c>
      <c r="M100" s="52">
        <f t="shared" si="117"/>
        <v>0</v>
      </c>
      <c r="N100" s="138"/>
      <c r="O100" s="358"/>
      <c r="P100" s="365"/>
      <c r="Q100" s="365"/>
      <c r="R100" s="366">
        <f>SUMIFS(B2_Ist_Hinzu_Kürz!$D$3:$D$502,B2_Ist_Hinzu_Kürz!$B$3:$B$502,$A100,B2_Ist_Hinzu_Kürz!$C$3:$C$502,CONCATENATE(B_Bilanz!$B100," ",B_Bilanz!$C100))</f>
        <v>0</v>
      </c>
      <c r="S100" s="137">
        <f t="shared" si="118"/>
        <v>0</v>
      </c>
      <c r="T100" s="384"/>
    </row>
    <row r="101" spans="1:20" x14ac:dyDescent="0.25">
      <c r="A101" s="39">
        <f t="shared" si="34"/>
        <v>2020</v>
      </c>
      <c r="B101" s="38" t="s">
        <v>366</v>
      </c>
      <c r="C101" s="141" t="s">
        <v>386</v>
      </c>
      <c r="D101" s="138"/>
      <c r="E101" s="53">
        <f t="shared" si="115"/>
        <v>0</v>
      </c>
      <c r="F101" s="138"/>
      <c r="G101" s="138"/>
      <c r="H101" s="138"/>
      <c r="I101" s="138"/>
      <c r="J101" s="138"/>
      <c r="K101" s="138"/>
      <c r="L101" s="52">
        <f t="shared" si="116"/>
        <v>0</v>
      </c>
      <c r="M101" s="52">
        <f t="shared" si="117"/>
        <v>0</v>
      </c>
      <c r="N101" s="138"/>
      <c r="O101" s="358"/>
      <c r="P101" s="365"/>
      <c r="Q101" s="365"/>
      <c r="R101" s="366">
        <f>SUMIFS(B2_Ist_Hinzu_Kürz!$D$3:$D$502,B2_Ist_Hinzu_Kürz!$B$3:$B$502,$A101,B2_Ist_Hinzu_Kürz!$C$3:$C$502,CONCATENATE(B_Bilanz!$B101," ",B_Bilanz!$C101))</f>
        <v>0</v>
      </c>
      <c r="S101" s="137">
        <f t="shared" si="118"/>
        <v>0</v>
      </c>
      <c r="T101" s="384"/>
    </row>
    <row r="102" spans="1:20" x14ac:dyDescent="0.25">
      <c r="A102" s="39">
        <f t="shared" si="34"/>
        <v>2020</v>
      </c>
      <c r="B102" s="38" t="s">
        <v>388</v>
      </c>
      <c r="C102" s="21" t="s">
        <v>156</v>
      </c>
      <c r="D102" s="138"/>
      <c r="E102" s="53">
        <f t="shared" si="115"/>
        <v>0</v>
      </c>
      <c r="F102" s="138"/>
      <c r="G102" s="138"/>
      <c r="H102" s="138"/>
      <c r="I102" s="138"/>
      <c r="J102" s="138"/>
      <c r="K102" s="138"/>
      <c r="L102" s="52">
        <f t="shared" si="116"/>
        <v>0</v>
      </c>
      <c r="M102" s="52">
        <f t="shared" si="117"/>
        <v>0</v>
      </c>
      <c r="N102" s="138"/>
      <c r="O102" s="358"/>
      <c r="P102" s="365"/>
      <c r="Q102" s="365"/>
      <c r="R102" s="366">
        <f>SUMIFS(B2_Ist_Hinzu_Kürz!$D$3:$D$502,B2_Ist_Hinzu_Kürz!$B$3:$B$502,$A102,B2_Ist_Hinzu_Kürz!$C$3:$C$502,CONCATENATE(B_Bilanz!$B102," ",B_Bilanz!$C102))</f>
        <v>0</v>
      </c>
      <c r="S102" s="137">
        <f t="shared" si="118"/>
        <v>0</v>
      </c>
      <c r="T102" s="384"/>
    </row>
    <row r="103" spans="1:20" x14ac:dyDescent="0.25">
      <c r="A103" s="39">
        <f t="shared" si="34"/>
        <v>2020</v>
      </c>
      <c r="B103" s="38" t="s">
        <v>389</v>
      </c>
      <c r="C103" s="141" t="s">
        <v>387</v>
      </c>
      <c r="D103" s="138"/>
      <c r="E103" s="53">
        <f t="shared" si="115"/>
        <v>0</v>
      </c>
      <c r="F103" s="138"/>
      <c r="G103" s="138"/>
      <c r="H103" s="138"/>
      <c r="I103" s="138"/>
      <c r="J103" s="138"/>
      <c r="K103" s="138"/>
      <c r="L103" s="52">
        <f t="shared" si="116"/>
        <v>0</v>
      </c>
      <c r="M103" s="52">
        <f t="shared" si="117"/>
        <v>0</v>
      </c>
      <c r="N103" s="138"/>
      <c r="O103" s="358"/>
      <c r="P103" s="365"/>
      <c r="Q103" s="365"/>
      <c r="R103" s="366">
        <f>SUMIFS(B2_Ist_Hinzu_Kürz!$D$3:$D$502,B2_Ist_Hinzu_Kürz!$B$3:$B$502,$A103,B2_Ist_Hinzu_Kürz!$C$3:$C$502,CONCATENATE(B_Bilanz!$B103," ",B_Bilanz!$C103))</f>
        <v>0</v>
      </c>
      <c r="S103" s="137">
        <f t="shared" si="118"/>
        <v>0</v>
      </c>
      <c r="T103" s="384"/>
    </row>
    <row r="104" spans="1:20" x14ac:dyDescent="0.25">
      <c r="A104" s="39">
        <f t="shared" si="34"/>
        <v>2020</v>
      </c>
      <c r="B104" s="38" t="s">
        <v>167</v>
      </c>
      <c r="C104" s="21" t="s">
        <v>549</v>
      </c>
      <c r="D104" s="138"/>
      <c r="E104" s="53">
        <f t="shared" si="115"/>
        <v>0</v>
      </c>
      <c r="F104" s="138"/>
      <c r="G104" s="138"/>
      <c r="H104" s="138"/>
      <c r="I104" s="138"/>
      <c r="J104" s="138"/>
      <c r="K104" s="138"/>
      <c r="L104" s="52">
        <f t="shared" si="116"/>
        <v>0</v>
      </c>
      <c r="M104" s="52">
        <f t="shared" si="117"/>
        <v>0</v>
      </c>
      <c r="N104" s="138"/>
      <c r="O104" s="358"/>
      <c r="P104" s="365"/>
      <c r="Q104" s="365"/>
      <c r="R104" s="366">
        <f>SUMIFS(B2_Ist_Hinzu_Kürz!$D$3:$D$502,B2_Ist_Hinzu_Kürz!$B$3:$B$502,$A104,B2_Ist_Hinzu_Kürz!$C$3:$C$502,CONCATENATE(B_Bilanz!$B104," ",B_Bilanz!$C104))</f>
        <v>0</v>
      </c>
      <c r="S104" s="137">
        <f t="shared" si="118"/>
        <v>0</v>
      </c>
      <c r="T104" s="384"/>
    </row>
    <row r="105" spans="1:20" x14ac:dyDescent="0.25">
      <c r="A105" s="39">
        <f t="shared" si="34"/>
        <v>2020</v>
      </c>
      <c r="B105" s="38" t="s">
        <v>168</v>
      </c>
      <c r="C105" s="21" t="s">
        <v>432</v>
      </c>
      <c r="D105" s="52">
        <f>SUM(D106:D108)</f>
        <v>0</v>
      </c>
      <c r="E105" s="52">
        <f t="shared" ref="E105" si="119">SUM(E106:E108)</f>
        <v>0</v>
      </c>
      <c r="F105" s="52">
        <f t="shared" ref="F105" si="120">SUM(F106:F108)</f>
        <v>0</v>
      </c>
      <c r="G105" s="52">
        <f t="shared" ref="G105" si="121">SUM(G106:G108)</f>
        <v>0</v>
      </c>
      <c r="H105" s="52">
        <f t="shared" ref="H105" si="122">SUM(H106:H108)</f>
        <v>0</v>
      </c>
      <c r="I105" s="52">
        <f t="shared" ref="I105" si="123">SUM(I106:I108)</f>
        <v>0</v>
      </c>
      <c r="J105" s="52">
        <f t="shared" ref="J105" si="124">SUM(J106:J108)</f>
        <v>0</v>
      </c>
      <c r="K105" s="52">
        <f t="shared" ref="K105" si="125">SUM(K106:K108)</f>
        <v>0</v>
      </c>
      <c r="L105" s="52">
        <f t="shared" ref="L105" si="126">SUM(L106:L108)</f>
        <v>0</v>
      </c>
      <c r="M105" s="52">
        <f t="shared" ref="M105" si="127">SUM(M106:M108)</f>
        <v>0</v>
      </c>
      <c r="N105" s="52">
        <f t="shared" ref="N105" si="128">SUM(N106:N108)</f>
        <v>0</v>
      </c>
      <c r="O105" s="359">
        <f t="shared" ref="O105" si="129">SUM(O106:O108)</f>
        <v>0</v>
      </c>
      <c r="P105" s="364">
        <f t="shared" ref="P105" si="130">SUM(P106:P108)</f>
        <v>0</v>
      </c>
      <c r="Q105" s="364">
        <f t="shared" ref="Q105" si="131">SUM(Q106:Q108)</f>
        <v>0</v>
      </c>
      <c r="R105" s="364">
        <f t="shared" ref="R105" si="132">SUM(R106:R108)</f>
        <v>0</v>
      </c>
      <c r="S105" s="364">
        <f t="shared" ref="S105" si="133">SUM(S106:S108)</f>
        <v>0</v>
      </c>
      <c r="T105" s="383">
        <f t="shared" ref="T105" si="134">SUM(T106:T108)</f>
        <v>0</v>
      </c>
    </row>
    <row r="106" spans="1:20" x14ac:dyDescent="0.25">
      <c r="A106" s="39">
        <f t="shared" si="34"/>
        <v>2020</v>
      </c>
      <c r="B106" s="38" t="s">
        <v>78</v>
      </c>
      <c r="C106" s="23" t="s">
        <v>445</v>
      </c>
      <c r="D106" s="138"/>
      <c r="E106" s="53">
        <f t="shared" ref="E106:E109" si="135">SUM(G106,I106,K106,M106)</f>
        <v>0</v>
      </c>
      <c r="F106" s="138"/>
      <c r="G106" s="138"/>
      <c r="H106" s="138"/>
      <c r="I106" s="138"/>
      <c r="J106" s="138"/>
      <c r="K106" s="138"/>
      <c r="L106" s="52">
        <f t="shared" ref="L106:L109" si="136">N106+P106</f>
        <v>0</v>
      </c>
      <c r="M106" s="52">
        <f t="shared" ref="M106:M109" si="137">O106+Q106</f>
        <v>0</v>
      </c>
      <c r="N106" s="138"/>
      <c r="O106" s="358"/>
      <c r="P106" s="365"/>
      <c r="Q106" s="365"/>
      <c r="R106" s="366">
        <f>SUMIFS(B2_Ist_Hinzu_Kürz!$D$3:$D$502,B2_Ist_Hinzu_Kürz!$B$3:$B$502,$A106,B2_Ist_Hinzu_Kürz!$C$3:$C$502,CONCATENATE(B_Bilanz!$B106," ",B_Bilanz!$C106))</f>
        <v>0</v>
      </c>
      <c r="S106" s="137">
        <f t="shared" ref="S106:S109" si="138">P106+R106</f>
        <v>0</v>
      </c>
      <c r="T106" s="384"/>
    </row>
    <row r="107" spans="1:20" x14ac:dyDescent="0.25">
      <c r="A107" s="39">
        <f t="shared" si="34"/>
        <v>2020</v>
      </c>
      <c r="B107" s="38" t="s">
        <v>79</v>
      </c>
      <c r="C107" s="23" t="s">
        <v>562</v>
      </c>
      <c r="D107" s="138"/>
      <c r="E107" s="53">
        <f t="shared" si="135"/>
        <v>0</v>
      </c>
      <c r="F107" s="138"/>
      <c r="G107" s="138"/>
      <c r="H107" s="138"/>
      <c r="I107" s="138"/>
      <c r="J107" s="138"/>
      <c r="K107" s="138"/>
      <c r="L107" s="52">
        <f t="shared" si="136"/>
        <v>0</v>
      </c>
      <c r="M107" s="52">
        <f t="shared" si="137"/>
        <v>0</v>
      </c>
      <c r="N107" s="138"/>
      <c r="O107" s="358"/>
      <c r="P107" s="365"/>
      <c r="Q107" s="365"/>
      <c r="R107" s="366">
        <f>SUMIFS(B2_Ist_Hinzu_Kürz!$D$3:$D$502,B2_Ist_Hinzu_Kürz!$B$3:$B$502,$A107,B2_Ist_Hinzu_Kürz!$C$3:$C$502,CONCATENATE(B_Bilanz!$B107," ",B_Bilanz!$C107))</f>
        <v>0</v>
      </c>
      <c r="S107" s="137">
        <f t="shared" si="138"/>
        <v>0</v>
      </c>
      <c r="T107" s="384"/>
    </row>
    <row r="108" spans="1:20" x14ac:dyDescent="0.25">
      <c r="A108" s="39">
        <f t="shared" si="34"/>
        <v>2020</v>
      </c>
      <c r="B108" s="38" t="s">
        <v>80</v>
      </c>
      <c r="C108" s="23" t="s">
        <v>446</v>
      </c>
      <c r="D108" s="138"/>
      <c r="E108" s="53">
        <f t="shared" si="135"/>
        <v>0</v>
      </c>
      <c r="F108" s="138"/>
      <c r="G108" s="138"/>
      <c r="H108" s="138"/>
      <c r="I108" s="138"/>
      <c r="J108" s="138"/>
      <c r="K108" s="138"/>
      <c r="L108" s="52">
        <f t="shared" si="136"/>
        <v>0</v>
      </c>
      <c r="M108" s="52">
        <f t="shared" si="137"/>
        <v>0</v>
      </c>
      <c r="N108" s="138"/>
      <c r="O108" s="358"/>
      <c r="P108" s="365"/>
      <c r="Q108" s="365"/>
      <c r="R108" s="366">
        <f>SUMIFS(B2_Ist_Hinzu_Kürz!$D$3:$D$502,B2_Ist_Hinzu_Kürz!$B$3:$B$502,$A108,B2_Ist_Hinzu_Kürz!$C$3:$C$502,CONCATENATE(B_Bilanz!$B108," ",B_Bilanz!$C108))</f>
        <v>0</v>
      </c>
      <c r="S108" s="137">
        <f t="shared" si="138"/>
        <v>0</v>
      </c>
      <c r="T108" s="384"/>
    </row>
    <row r="109" spans="1:20" x14ac:dyDescent="0.25">
      <c r="A109" s="39">
        <f t="shared" si="34"/>
        <v>2020</v>
      </c>
      <c r="B109" s="38" t="s">
        <v>92</v>
      </c>
      <c r="C109" s="21" t="s">
        <v>169</v>
      </c>
      <c r="D109" s="138"/>
      <c r="E109" s="53">
        <f t="shared" si="135"/>
        <v>0</v>
      </c>
      <c r="F109" s="138"/>
      <c r="G109" s="138"/>
      <c r="H109" s="138"/>
      <c r="I109" s="138"/>
      <c r="J109" s="138"/>
      <c r="K109" s="138"/>
      <c r="L109" s="52">
        <f t="shared" si="136"/>
        <v>0</v>
      </c>
      <c r="M109" s="52">
        <f t="shared" si="137"/>
        <v>0</v>
      </c>
      <c r="N109" s="138"/>
      <c r="O109" s="358"/>
      <c r="P109" s="365"/>
      <c r="Q109" s="365"/>
      <c r="R109" s="366">
        <f>SUMIFS(B2_Ist_Hinzu_Kürz!$D$3:$D$502,B2_Ist_Hinzu_Kürz!$B$3:$B$502,$A109,B2_Ist_Hinzu_Kürz!$C$3:$C$502,CONCATENATE(B_Bilanz!$B109," ",B_Bilanz!$C109))</f>
        <v>0</v>
      </c>
      <c r="S109" s="137">
        <f t="shared" si="138"/>
        <v>0</v>
      </c>
      <c r="T109" s="384"/>
    </row>
    <row r="110" spans="1:20" x14ac:dyDescent="0.25">
      <c r="A110" s="39">
        <f t="shared" si="34"/>
        <v>2020</v>
      </c>
      <c r="B110" s="38" t="s">
        <v>93</v>
      </c>
      <c r="C110" s="21" t="s">
        <v>170</v>
      </c>
      <c r="D110" s="125">
        <f>SUM(D111:D113)</f>
        <v>0</v>
      </c>
      <c r="E110" s="125">
        <f t="shared" ref="E110" si="139">SUM(E111:E113)</f>
        <v>0</v>
      </c>
      <c r="F110" s="125">
        <f t="shared" ref="F110" si="140">SUM(F111:F113)</f>
        <v>0</v>
      </c>
      <c r="G110" s="125">
        <f t="shared" ref="G110" si="141">SUM(G111:G113)</f>
        <v>0</v>
      </c>
      <c r="H110" s="125">
        <f t="shared" ref="H110" si="142">SUM(H111:H113)</f>
        <v>0</v>
      </c>
      <c r="I110" s="125">
        <f t="shared" ref="I110" si="143">SUM(I111:I113)</f>
        <v>0</v>
      </c>
      <c r="J110" s="125">
        <f t="shared" ref="J110" si="144">SUM(J111:J113)</f>
        <v>0</v>
      </c>
      <c r="K110" s="125">
        <f t="shared" ref="K110" si="145">SUM(K111:K113)</f>
        <v>0</v>
      </c>
      <c r="L110" s="125">
        <f t="shared" ref="L110" si="146">SUM(L111:L113)</f>
        <v>0</v>
      </c>
      <c r="M110" s="125">
        <f t="shared" ref="M110" si="147">SUM(M111:M113)</f>
        <v>0</v>
      </c>
      <c r="N110" s="125">
        <f t="shared" ref="N110" si="148">SUM(N111:N113)</f>
        <v>0</v>
      </c>
      <c r="O110" s="360">
        <f t="shared" ref="O110" si="149">SUM(O111:O113)</f>
        <v>0</v>
      </c>
      <c r="P110" s="371">
        <f t="shared" ref="P110" si="150">SUM(P111:P113)</f>
        <v>0</v>
      </c>
      <c r="Q110" s="371">
        <f t="shared" ref="Q110" si="151">SUM(Q111:Q113)</f>
        <v>0</v>
      </c>
      <c r="R110" s="371">
        <f t="shared" ref="R110" si="152">SUM(R111:R113)</f>
        <v>0</v>
      </c>
      <c r="S110" s="371">
        <f t="shared" ref="S110" si="153">SUM(S111:S113)</f>
        <v>0</v>
      </c>
      <c r="T110" s="386">
        <f t="shared" ref="T110" si="154">SUM(T111:T113)</f>
        <v>0</v>
      </c>
    </row>
    <row r="111" spans="1:20" x14ac:dyDescent="0.25">
      <c r="A111" s="39">
        <f t="shared" si="34"/>
        <v>2020</v>
      </c>
      <c r="B111" s="38" t="s">
        <v>175</v>
      </c>
      <c r="C111" s="23" t="s">
        <v>171</v>
      </c>
      <c r="D111" s="142">
        <f>SUMIFS(B3_Ist_RSt_Spiegel!$K$6:$K$505,B3_Ist_RSt_Spiegel!$B$6:$B$505,$C111,B3_Ist_RSt_Spiegel!$E$6:$E$505,$A111)</f>
        <v>0</v>
      </c>
      <c r="E111" s="53">
        <f t="shared" ref="E111:E113" si="155">SUM(G111,I111,K111,M111)</f>
        <v>0</v>
      </c>
      <c r="F111" s="138"/>
      <c r="G111" s="138"/>
      <c r="H111" s="138"/>
      <c r="I111" s="138"/>
      <c r="J111" s="138"/>
      <c r="K111" s="138"/>
      <c r="L111" s="52">
        <f t="shared" ref="L111:L113" si="156">N111+P111</f>
        <v>0</v>
      </c>
      <c r="M111" s="52">
        <f t="shared" ref="M111:M113" si="157">O111+Q111</f>
        <v>0</v>
      </c>
      <c r="N111" s="138"/>
      <c r="O111" s="358"/>
      <c r="P111" s="372">
        <f>SUMIFS(B3_Ist_RSt_Spiegel!$Q$6:$Q$505,B3_Ist_RSt_Spiegel!$B$6:$B$505,$C111,B3_Ist_RSt_Spiegel!$E$6:$E$505,$A111)</f>
        <v>0</v>
      </c>
      <c r="Q111" s="365"/>
      <c r="R111" s="366">
        <f>SUMIFS(B2_Ist_Hinzu_Kürz!$D$3:$D$502,B2_Ist_Hinzu_Kürz!$B$3:$B$502,$A111,B2_Ist_Hinzu_Kürz!$C$3:$C$502,CONCATENATE(B_Bilanz!$B111," ",B_Bilanz!$C111))</f>
        <v>0</v>
      </c>
      <c r="S111" s="137">
        <f t="shared" ref="S111:S113" si="158">P111+R111</f>
        <v>0</v>
      </c>
      <c r="T111" s="384"/>
    </row>
    <row r="112" spans="1:20" x14ac:dyDescent="0.25">
      <c r="A112" s="39">
        <f t="shared" si="34"/>
        <v>2020</v>
      </c>
      <c r="B112" s="38" t="s">
        <v>177</v>
      </c>
      <c r="C112" s="23" t="s">
        <v>172</v>
      </c>
      <c r="D112" s="142">
        <f>SUMIFS(B3_Ist_RSt_Spiegel!$K$6:$K$505,B3_Ist_RSt_Spiegel!$B$6:$B$505,$C112,B3_Ist_RSt_Spiegel!$E$6:$E$505,$A112)</f>
        <v>0</v>
      </c>
      <c r="E112" s="53">
        <f t="shared" si="155"/>
        <v>0</v>
      </c>
      <c r="F112" s="138"/>
      <c r="G112" s="138"/>
      <c r="H112" s="138"/>
      <c r="I112" s="138"/>
      <c r="J112" s="138"/>
      <c r="K112" s="138"/>
      <c r="L112" s="52">
        <f t="shared" si="156"/>
        <v>0</v>
      </c>
      <c r="M112" s="52">
        <f t="shared" si="157"/>
        <v>0</v>
      </c>
      <c r="N112" s="138"/>
      <c r="O112" s="358"/>
      <c r="P112" s="372">
        <f>SUMIFS(B3_Ist_RSt_Spiegel!$Q$6:$Q$505,B3_Ist_RSt_Spiegel!$B$6:$B$505,$C112,B3_Ist_RSt_Spiegel!$E$6:$E$505,$A112)</f>
        <v>0</v>
      </c>
      <c r="Q112" s="365"/>
      <c r="R112" s="366">
        <f>SUMIFS(B2_Ist_Hinzu_Kürz!$D$3:$D$502,B2_Ist_Hinzu_Kürz!$B$3:$B$502,$A112,B2_Ist_Hinzu_Kürz!$C$3:$C$502,CONCATENATE(B_Bilanz!$B112," ",B_Bilanz!$C112))</f>
        <v>0</v>
      </c>
      <c r="S112" s="137">
        <f t="shared" si="158"/>
        <v>0</v>
      </c>
      <c r="T112" s="384"/>
    </row>
    <row r="113" spans="1:20" x14ac:dyDescent="0.25">
      <c r="A113" s="39">
        <f t="shared" si="34"/>
        <v>2020</v>
      </c>
      <c r="B113" s="38" t="s">
        <v>179</v>
      </c>
      <c r="C113" s="143" t="s">
        <v>173</v>
      </c>
      <c r="D113" s="142">
        <f>SUMIFS(B3_Ist_RSt_Spiegel!$K$6:$K$505,B3_Ist_RSt_Spiegel!$B$6:$B$505,Listen!$G$4,B3_Ist_RSt_Spiegel!$E$6:$E$505,B_Bilanz!$A113)+SUMIFS(B3_Ist_RSt_Spiegel!$K$6:$K$505,B3_Ist_RSt_Spiegel!$B$6:$B$505,Listen!$G$5,B3_Ist_RSt_Spiegel!$E$6:$E$505,B_Bilanz!$A113)+SUMIFS(B3_Ist_RSt_Spiegel!$K$6:$K$505,B3_Ist_RSt_Spiegel!$B$6:$B$505,Listen!$G$6,B3_Ist_RSt_Spiegel!$E$6:$E$505,B_Bilanz!$A113)+SUMIFS(B3_Ist_RSt_Spiegel!$K$6:$K$505,B3_Ist_RSt_Spiegel!$B$6:$B$505,Listen!$G$7,B3_Ist_RSt_Spiegel!$E$6:$E$505,B_Bilanz!$A113)+SUMIFS(B3_Ist_RSt_Spiegel!$K$6:$K$505,B3_Ist_RSt_Spiegel!$B$6:$B$505,Listen!$G$8,B3_Ist_RSt_Spiegel!$E$6:$E$505,B_Bilanz!$A113)</f>
        <v>0</v>
      </c>
      <c r="E113" s="53">
        <f t="shared" si="155"/>
        <v>0</v>
      </c>
      <c r="F113" s="138"/>
      <c r="G113" s="138"/>
      <c r="H113" s="138"/>
      <c r="I113" s="138"/>
      <c r="J113" s="138"/>
      <c r="K113" s="138"/>
      <c r="L113" s="52">
        <f t="shared" si="156"/>
        <v>0</v>
      </c>
      <c r="M113" s="52">
        <f t="shared" si="157"/>
        <v>0</v>
      </c>
      <c r="N113" s="138"/>
      <c r="O113" s="358"/>
      <c r="P113" s="372">
        <f>SUMIFS(B3_Ist_RSt_Spiegel!$Q$6:$Q$505,B3_Ist_RSt_Spiegel!$B$6:$B$505,Listen!$G$4,B3_Ist_RSt_Spiegel!$E$6:$E$505,B_Bilanz!$A113)+SUMIFS(B3_Ist_RSt_Spiegel!$Q$6:$Q$505,B3_Ist_RSt_Spiegel!$B$6:$B$505,Listen!$G$5,B3_Ist_RSt_Spiegel!$E$6:$E$505,B_Bilanz!$A113)+SUMIFS(B3_Ist_RSt_Spiegel!$Q$6:$Q$505,B3_Ist_RSt_Spiegel!$B$6:$B$505,Listen!$G$6,B3_Ist_RSt_Spiegel!$E$6:$E$505,B_Bilanz!$A113)+SUMIFS(B3_Ist_RSt_Spiegel!$Q$6:$Q$505,B3_Ist_RSt_Spiegel!$B$6:$B$505,Listen!$G$7,B3_Ist_RSt_Spiegel!$E$6:$E$505,B_Bilanz!$A113)+SUMIFS(B3_Ist_RSt_Spiegel!$Q$6:$Q$505,B3_Ist_RSt_Spiegel!$B$6:$B$505,Listen!$G$8,B3_Ist_RSt_Spiegel!$E$6:$E$505,B_Bilanz!$A113)</f>
        <v>0</v>
      </c>
      <c r="Q113" s="365"/>
      <c r="R113" s="366">
        <f>SUMIFS(B2_Ist_Hinzu_Kürz!$D$3:$D$502,B2_Ist_Hinzu_Kürz!$B$3:$B$502,$A113,B2_Ist_Hinzu_Kürz!$C$3:$C$502,CONCATENATE(B_Bilanz!$B113," ",B_Bilanz!$C113))</f>
        <v>0</v>
      </c>
      <c r="S113" s="137">
        <f t="shared" si="158"/>
        <v>0</v>
      </c>
      <c r="T113" s="384"/>
    </row>
    <row r="114" spans="1:20" x14ac:dyDescent="0.25">
      <c r="A114" s="39">
        <f t="shared" si="34"/>
        <v>2020</v>
      </c>
      <c r="B114" s="144" t="s">
        <v>94</v>
      </c>
      <c r="C114" s="21" t="s">
        <v>174</v>
      </c>
      <c r="D114" s="126">
        <f>SUM(D115:D122)</f>
        <v>0</v>
      </c>
      <c r="E114" s="126">
        <f t="shared" ref="E114" si="159">SUM(E115:E122)</f>
        <v>0</v>
      </c>
      <c r="F114" s="126">
        <f t="shared" ref="F114" si="160">SUM(F115:F122)</f>
        <v>0</v>
      </c>
      <c r="G114" s="126">
        <f t="shared" ref="G114" si="161">SUM(G115:G122)</f>
        <v>0</v>
      </c>
      <c r="H114" s="126">
        <f t="shared" ref="H114" si="162">SUM(H115:H122)</f>
        <v>0</v>
      </c>
      <c r="I114" s="126">
        <f t="shared" ref="I114" si="163">SUM(I115:I122)</f>
        <v>0</v>
      </c>
      <c r="J114" s="126">
        <f t="shared" ref="J114" si="164">SUM(J115:J122)</f>
        <v>0</v>
      </c>
      <c r="K114" s="126">
        <f t="shared" ref="K114" si="165">SUM(K115:K122)</f>
        <v>0</v>
      </c>
      <c r="L114" s="126">
        <f t="shared" ref="L114" si="166">SUM(L115:L122)</f>
        <v>0</v>
      </c>
      <c r="M114" s="126">
        <f t="shared" ref="M114" si="167">SUM(M115:M122)</f>
        <v>0</v>
      </c>
      <c r="N114" s="126">
        <f t="shared" ref="N114" si="168">SUM(N115:N122)</f>
        <v>0</v>
      </c>
      <c r="O114" s="361">
        <f t="shared" ref="O114" si="169">SUM(O115:O122)</f>
        <v>0</v>
      </c>
      <c r="P114" s="373">
        <f t="shared" ref="P114" si="170">SUM(P115:P122)</f>
        <v>0</v>
      </c>
      <c r="Q114" s="373">
        <f t="shared" ref="Q114" si="171">SUM(Q115:Q122)</f>
        <v>0</v>
      </c>
      <c r="R114" s="373">
        <f t="shared" ref="R114" si="172">SUM(R115:R122)</f>
        <v>0</v>
      </c>
      <c r="S114" s="373">
        <f t="shared" ref="S114" si="173">SUM(S115:S122)</f>
        <v>0</v>
      </c>
      <c r="T114" s="387">
        <f t="shared" ref="T114" si="174">SUM(T115:T122)</f>
        <v>0</v>
      </c>
    </row>
    <row r="115" spans="1:20" x14ac:dyDescent="0.25">
      <c r="A115" s="39">
        <f t="shared" si="34"/>
        <v>2020</v>
      </c>
      <c r="B115" s="144" t="s">
        <v>96</v>
      </c>
      <c r="C115" s="23" t="s">
        <v>176</v>
      </c>
      <c r="D115" s="138"/>
      <c r="E115" s="53">
        <f t="shared" ref="E115:E125" si="175">SUM(G115,I115,K115,M115)</f>
        <v>0</v>
      </c>
      <c r="F115" s="138"/>
      <c r="G115" s="138"/>
      <c r="H115" s="138"/>
      <c r="I115" s="138"/>
      <c r="J115" s="138"/>
      <c r="K115" s="138"/>
      <c r="L115" s="52">
        <f t="shared" ref="L115:L125" si="176">N115+P115</f>
        <v>0</v>
      </c>
      <c r="M115" s="52">
        <f t="shared" ref="M115:M125" si="177">O115+Q115</f>
        <v>0</v>
      </c>
      <c r="N115" s="138"/>
      <c r="O115" s="358"/>
      <c r="P115" s="365"/>
      <c r="Q115" s="365"/>
      <c r="R115" s="366">
        <f>SUMIFS(B2_Ist_Hinzu_Kürz!$D$3:$D$502,B2_Ist_Hinzu_Kürz!$B$3:$B$502,$A115,B2_Ist_Hinzu_Kürz!$C$3:$C$502,CONCATENATE(B_Bilanz!$B115," ",B_Bilanz!$C115))</f>
        <v>0</v>
      </c>
      <c r="S115" s="137">
        <f t="shared" ref="S115:S125" si="178">P115+R115</f>
        <v>0</v>
      </c>
      <c r="T115" s="384"/>
    </row>
    <row r="116" spans="1:20" x14ac:dyDescent="0.25">
      <c r="A116" s="39">
        <f t="shared" si="34"/>
        <v>2020</v>
      </c>
      <c r="B116" s="38" t="s">
        <v>98</v>
      </c>
      <c r="C116" s="23" t="s">
        <v>178</v>
      </c>
      <c r="D116" s="138"/>
      <c r="E116" s="53">
        <f t="shared" si="175"/>
        <v>0</v>
      </c>
      <c r="F116" s="138"/>
      <c r="G116" s="138"/>
      <c r="H116" s="138"/>
      <c r="I116" s="138"/>
      <c r="J116" s="138"/>
      <c r="K116" s="138"/>
      <c r="L116" s="52">
        <f t="shared" si="176"/>
        <v>0</v>
      </c>
      <c r="M116" s="52">
        <f t="shared" si="177"/>
        <v>0</v>
      </c>
      <c r="N116" s="138"/>
      <c r="O116" s="358"/>
      <c r="P116" s="365"/>
      <c r="Q116" s="365"/>
      <c r="R116" s="366">
        <f>SUMIFS(B2_Ist_Hinzu_Kürz!$D$3:$D$502,B2_Ist_Hinzu_Kürz!$B$3:$B$502,$A116,B2_Ist_Hinzu_Kürz!$C$3:$C$502,CONCATENATE(B_Bilanz!$B116," ",B_Bilanz!$C116))</f>
        <v>0</v>
      </c>
      <c r="S116" s="137">
        <f t="shared" si="178"/>
        <v>0</v>
      </c>
      <c r="T116" s="384"/>
    </row>
    <row r="117" spans="1:20" x14ac:dyDescent="0.25">
      <c r="A117" s="39">
        <f t="shared" si="34"/>
        <v>2020</v>
      </c>
      <c r="B117" s="144" t="s">
        <v>326</v>
      </c>
      <c r="C117" s="23" t="s">
        <v>180</v>
      </c>
      <c r="D117" s="138"/>
      <c r="E117" s="53">
        <f t="shared" si="175"/>
        <v>0</v>
      </c>
      <c r="F117" s="138"/>
      <c r="G117" s="138"/>
      <c r="H117" s="138"/>
      <c r="I117" s="138"/>
      <c r="J117" s="138"/>
      <c r="K117" s="138"/>
      <c r="L117" s="52">
        <f t="shared" si="176"/>
        <v>0</v>
      </c>
      <c r="M117" s="52">
        <f t="shared" si="177"/>
        <v>0</v>
      </c>
      <c r="N117" s="138"/>
      <c r="O117" s="358"/>
      <c r="P117" s="365"/>
      <c r="Q117" s="365"/>
      <c r="R117" s="366">
        <f>SUMIFS(B2_Ist_Hinzu_Kürz!$D$3:$D$502,B2_Ist_Hinzu_Kürz!$B$3:$B$502,$A117,B2_Ist_Hinzu_Kürz!$C$3:$C$502,CONCATENATE(B_Bilanz!$B117," ",B_Bilanz!$C117))</f>
        <v>0</v>
      </c>
      <c r="S117" s="137">
        <f t="shared" si="178"/>
        <v>0</v>
      </c>
      <c r="T117" s="384"/>
    </row>
    <row r="118" spans="1:20" x14ac:dyDescent="0.25">
      <c r="A118" s="39">
        <f t="shared" si="34"/>
        <v>2020</v>
      </c>
      <c r="B118" s="38" t="s">
        <v>416</v>
      </c>
      <c r="C118" s="23" t="s">
        <v>181</v>
      </c>
      <c r="D118" s="138"/>
      <c r="E118" s="53">
        <f t="shared" si="175"/>
        <v>0</v>
      </c>
      <c r="F118" s="138"/>
      <c r="G118" s="138"/>
      <c r="H118" s="138"/>
      <c r="I118" s="138"/>
      <c r="J118" s="138"/>
      <c r="K118" s="138"/>
      <c r="L118" s="52">
        <f t="shared" si="176"/>
        <v>0</v>
      </c>
      <c r="M118" s="52">
        <f t="shared" si="177"/>
        <v>0</v>
      </c>
      <c r="N118" s="138"/>
      <c r="O118" s="358"/>
      <c r="P118" s="365"/>
      <c r="Q118" s="365"/>
      <c r="R118" s="366">
        <f>SUMIFS(B2_Ist_Hinzu_Kürz!$D$3:$D$502,B2_Ist_Hinzu_Kürz!$B$3:$B$502,$A118,B2_Ist_Hinzu_Kürz!$C$3:$C$502,CONCATENATE(B_Bilanz!$B118," ",B_Bilanz!$C118))</f>
        <v>0</v>
      </c>
      <c r="S118" s="137">
        <f t="shared" si="178"/>
        <v>0</v>
      </c>
      <c r="T118" s="384"/>
    </row>
    <row r="119" spans="1:20" ht="30" x14ac:dyDescent="0.25">
      <c r="A119" s="39">
        <f t="shared" si="34"/>
        <v>2020</v>
      </c>
      <c r="B119" s="144" t="s">
        <v>417</v>
      </c>
      <c r="C119" s="23" t="s">
        <v>182</v>
      </c>
      <c r="D119" s="138"/>
      <c r="E119" s="53">
        <f t="shared" si="175"/>
        <v>0</v>
      </c>
      <c r="F119" s="138"/>
      <c r="G119" s="138"/>
      <c r="H119" s="138"/>
      <c r="I119" s="138"/>
      <c r="J119" s="138"/>
      <c r="K119" s="138"/>
      <c r="L119" s="52">
        <f t="shared" si="176"/>
        <v>0</v>
      </c>
      <c r="M119" s="52">
        <f t="shared" si="177"/>
        <v>0</v>
      </c>
      <c r="N119" s="138"/>
      <c r="O119" s="358"/>
      <c r="P119" s="365"/>
      <c r="Q119" s="365"/>
      <c r="R119" s="366">
        <f>SUMIFS(B2_Ist_Hinzu_Kürz!$D$3:$D$502,B2_Ist_Hinzu_Kürz!$B$3:$B$502,$A119,B2_Ist_Hinzu_Kürz!$C$3:$C$502,CONCATENATE(B_Bilanz!$B119," ",B_Bilanz!$C119))</f>
        <v>0</v>
      </c>
      <c r="S119" s="137">
        <f t="shared" si="178"/>
        <v>0</v>
      </c>
      <c r="T119" s="384"/>
    </row>
    <row r="120" spans="1:20" x14ac:dyDescent="0.25">
      <c r="A120" s="39">
        <f t="shared" si="34"/>
        <v>2020</v>
      </c>
      <c r="B120" s="38" t="s">
        <v>418</v>
      </c>
      <c r="C120" s="23" t="s">
        <v>183</v>
      </c>
      <c r="D120" s="138"/>
      <c r="E120" s="53">
        <f t="shared" si="175"/>
        <v>0</v>
      </c>
      <c r="F120" s="138"/>
      <c r="G120" s="138"/>
      <c r="H120" s="138"/>
      <c r="I120" s="138"/>
      <c r="J120" s="138"/>
      <c r="K120" s="138"/>
      <c r="L120" s="52">
        <f t="shared" si="176"/>
        <v>0</v>
      </c>
      <c r="M120" s="52">
        <f t="shared" si="177"/>
        <v>0</v>
      </c>
      <c r="N120" s="138"/>
      <c r="O120" s="358"/>
      <c r="P120" s="365"/>
      <c r="Q120" s="365"/>
      <c r="R120" s="366">
        <f>SUMIFS(B2_Ist_Hinzu_Kürz!$D$3:$D$502,B2_Ist_Hinzu_Kürz!$B$3:$B$502,$A120,B2_Ist_Hinzu_Kürz!$C$3:$C$502,CONCATENATE(B_Bilanz!$B120," ",B_Bilanz!$C120))</f>
        <v>0</v>
      </c>
      <c r="S120" s="137">
        <f t="shared" si="178"/>
        <v>0</v>
      </c>
      <c r="T120" s="384"/>
    </row>
    <row r="121" spans="1:20" ht="30" x14ac:dyDescent="0.25">
      <c r="A121" s="39">
        <f t="shared" si="34"/>
        <v>2020</v>
      </c>
      <c r="B121" s="144" t="s">
        <v>419</v>
      </c>
      <c r="C121" s="23" t="s">
        <v>355</v>
      </c>
      <c r="D121" s="138"/>
      <c r="E121" s="53">
        <f t="shared" si="175"/>
        <v>0</v>
      </c>
      <c r="F121" s="138"/>
      <c r="G121" s="138"/>
      <c r="H121" s="138"/>
      <c r="I121" s="138"/>
      <c r="J121" s="138"/>
      <c r="K121" s="138"/>
      <c r="L121" s="52">
        <f t="shared" si="176"/>
        <v>0</v>
      </c>
      <c r="M121" s="52">
        <f t="shared" si="177"/>
        <v>0</v>
      </c>
      <c r="N121" s="138"/>
      <c r="O121" s="358"/>
      <c r="P121" s="365"/>
      <c r="Q121" s="365"/>
      <c r="R121" s="366">
        <f>SUMIFS(B2_Ist_Hinzu_Kürz!$D$3:$D$502,B2_Ist_Hinzu_Kürz!$B$3:$B$502,$A121,B2_Ist_Hinzu_Kürz!$C$3:$C$502,CONCATENATE(B_Bilanz!$B121," ",B_Bilanz!$C121))</f>
        <v>0</v>
      </c>
      <c r="S121" s="137">
        <f t="shared" si="178"/>
        <v>0</v>
      </c>
      <c r="T121" s="384"/>
    </row>
    <row r="122" spans="1:20" x14ac:dyDescent="0.25">
      <c r="A122" s="39">
        <f t="shared" si="34"/>
        <v>2020</v>
      </c>
      <c r="B122" s="38" t="s">
        <v>420</v>
      </c>
      <c r="C122" s="23" t="s">
        <v>184</v>
      </c>
      <c r="D122" s="138"/>
      <c r="E122" s="53">
        <f t="shared" si="175"/>
        <v>0</v>
      </c>
      <c r="F122" s="138"/>
      <c r="G122" s="138"/>
      <c r="H122" s="138"/>
      <c r="I122" s="138"/>
      <c r="J122" s="138"/>
      <c r="K122" s="138"/>
      <c r="L122" s="52">
        <f t="shared" si="176"/>
        <v>0</v>
      </c>
      <c r="M122" s="52">
        <f t="shared" si="177"/>
        <v>0</v>
      </c>
      <c r="N122" s="138"/>
      <c r="O122" s="358"/>
      <c r="P122" s="365"/>
      <c r="Q122" s="365"/>
      <c r="R122" s="366">
        <f>SUMIFS(B2_Ist_Hinzu_Kürz!$D$3:$D$502,B2_Ist_Hinzu_Kürz!$B$3:$B$502,$A122,B2_Ist_Hinzu_Kürz!$C$3:$C$502,CONCATENATE(B_Bilanz!$B122," ",B_Bilanz!$C122))</f>
        <v>0</v>
      </c>
      <c r="S122" s="137">
        <f t="shared" si="178"/>
        <v>0</v>
      </c>
      <c r="T122" s="384"/>
    </row>
    <row r="123" spans="1:20" x14ac:dyDescent="0.25">
      <c r="A123" s="39">
        <f t="shared" si="34"/>
        <v>2020</v>
      </c>
      <c r="B123" s="38" t="s">
        <v>111</v>
      </c>
      <c r="C123" s="21" t="s">
        <v>157</v>
      </c>
      <c r="D123" s="138"/>
      <c r="E123" s="53">
        <f t="shared" si="175"/>
        <v>0</v>
      </c>
      <c r="F123" s="138"/>
      <c r="G123" s="138"/>
      <c r="H123" s="138"/>
      <c r="I123" s="138"/>
      <c r="J123" s="138"/>
      <c r="K123" s="138"/>
      <c r="L123" s="52">
        <f t="shared" si="176"/>
        <v>0</v>
      </c>
      <c r="M123" s="52">
        <f t="shared" si="177"/>
        <v>0</v>
      </c>
      <c r="N123" s="138"/>
      <c r="O123" s="358"/>
      <c r="P123" s="365"/>
      <c r="Q123" s="365"/>
      <c r="R123" s="366">
        <f>SUMIFS(B2_Ist_Hinzu_Kürz!$D$3:$D$502,B2_Ist_Hinzu_Kürz!$B$3:$B$502,$A123,B2_Ist_Hinzu_Kürz!$C$3:$C$502,CONCATENATE(B_Bilanz!$B123," ",B_Bilanz!$C123))</f>
        <v>0</v>
      </c>
      <c r="S123" s="137">
        <f t="shared" si="178"/>
        <v>0</v>
      </c>
      <c r="T123" s="384"/>
    </row>
    <row r="124" spans="1:20" x14ac:dyDescent="0.25">
      <c r="A124" s="39">
        <f t="shared" si="34"/>
        <v>2020</v>
      </c>
      <c r="B124" s="38" t="s">
        <v>186</v>
      </c>
      <c r="C124" s="21" t="s">
        <v>185</v>
      </c>
      <c r="D124" s="138"/>
      <c r="E124" s="53">
        <f t="shared" si="175"/>
        <v>0</v>
      </c>
      <c r="F124" s="138"/>
      <c r="G124" s="138"/>
      <c r="H124" s="138"/>
      <c r="I124" s="138"/>
      <c r="J124" s="138"/>
      <c r="K124" s="138"/>
      <c r="L124" s="52">
        <f t="shared" si="176"/>
        <v>0</v>
      </c>
      <c r="M124" s="52">
        <f t="shared" si="177"/>
        <v>0</v>
      </c>
      <c r="N124" s="138"/>
      <c r="O124" s="358"/>
      <c r="P124" s="365"/>
      <c r="Q124" s="365"/>
      <c r="R124" s="366">
        <f>SUMIFS(B2_Ist_Hinzu_Kürz!$D$3:$D$502,B2_Ist_Hinzu_Kürz!$B$3:$B$502,$A124,B2_Ist_Hinzu_Kürz!$C$3:$C$502,CONCATENATE(B_Bilanz!$B124," ",B_Bilanz!$C124))</f>
        <v>0</v>
      </c>
      <c r="S124" s="137">
        <f t="shared" si="178"/>
        <v>0</v>
      </c>
      <c r="T124" s="384"/>
    </row>
    <row r="125" spans="1:20" ht="15.75" thickBot="1" x14ac:dyDescent="0.3">
      <c r="A125" s="39">
        <f t="shared" si="34"/>
        <v>2020</v>
      </c>
      <c r="B125" s="38" t="s">
        <v>118</v>
      </c>
      <c r="C125" s="145" t="s">
        <v>156</v>
      </c>
      <c r="D125" s="138"/>
      <c r="E125" s="53">
        <f t="shared" si="175"/>
        <v>0</v>
      </c>
      <c r="F125" s="138"/>
      <c r="G125" s="138"/>
      <c r="H125" s="138"/>
      <c r="I125" s="138"/>
      <c r="J125" s="138"/>
      <c r="K125" s="138"/>
      <c r="L125" s="52">
        <f t="shared" si="176"/>
        <v>0</v>
      </c>
      <c r="M125" s="52">
        <f t="shared" si="177"/>
        <v>0</v>
      </c>
      <c r="N125" s="138"/>
      <c r="O125" s="358"/>
      <c r="P125" s="388"/>
      <c r="Q125" s="388"/>
      <c r="R125" s="389">
        <f>SUMIFS(B2_Ist_Hinzu_Kürz!$D$3:$D$502,B2_Ist_Hinzu_Kürz!$B$3:$B$502,$A125,B2_Ist_Hinzu_Kürz!$C$3:$C$502,CONCATENATE(B_Bilanz!$B125," ",B_Bilanz!$C125))</f>
        <v>0</v>
      </c>
      <c r="S125" s="390">
        <f t="shared" si="178"/>
        <v>0</v>
      </c>
      <c r="T125" s="391"/>
    </row>
    <row r="126" spans="1:20" ht="15.75" thickTop="1" x14ac:dyDescent="0.25"/>
  </sheetData>
  <sheetProtection algorithmName="SHA-512" hashValue="OdBMXs4kZifDuZsBF7CLQ+YMuBPE6uTVLFx3i9iAGKbGrk5XTirY6LRrUFVbc1rKsiFQZ15ya32iJulMAAog6Q==" saltValue="9UNOj7t3+AzObXS7RdW4AA==" spinCount="100000" sheet="1" formatCells="0" formatColumns="0" formatRows="0" autoFilter="0" pivotTables="0"/>
  <customSheetViews>
    <customSheetView guid="{88C7CD93-4C5C-45F9-8E10-23D17A25DE06}">
      <pane xSplit="3" ySplit="3" topLeftCell="P4" activePane="bottomRight" state="frozen"/>
      <selection pane="bottomRight" activeCell="U2" sqref="U2:V2"/>
      <pageMargins left="0.39370078740157483" right="0.39370078740157483" top="0.68" bottom="0.98425196850393704" header="0.25" footer="0.51181102362204722"/>
      <pageSetup paperSize="9" scale="48" fitToWidth="2" orientation="portrait" r:id="rId1"/>
      <headerFooter alignWithMargins="0">
        <oddHeader>&amp;L&amp;8EHB Gas 2010&amp;C&amp;8A3.1 Überleitungsrechnung Bilanz 2010</oddHeader>
        <oddFooter xml:space="preserve">&amp;L&amp;8&amp;D&amp;C&amp;8&amp;F/&amp;A &amp;R&amp;8&amp;P/&amp;N </oddFooter>
      </headerFooter>
    </customSheetView>
  </customSheetViews>
  <mergeCells count="2">
    <mergeCell ref="D2:E2"/>
    <mergeCell ref="N2:Q2"/>
  </mergeCells>
  <pageMargins left="0.39370078740157483" right="0.39370078740157483" top="0.68" bottom="0.98425196850393704" header="0.25" footer="0.51181102362204722"/>
  <pageSetup paperSize="9" scale="48" fitToWidth="2" orientation="portrait" r:id="rId2"/>
  <headerFooter alignWithMargins="0">
    <oddFooter xml:space="preserve">&amp;L&amp;8&amp;D&amp;C&amp;8&amp;F/&amp;A &amp;R&amp;8&amp;P/&amp;N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tabColor theme="5" tint="-0.249977111117893"/>
  </sheetPr>
  <dimension ref="A1:E73"/>
  <sheetViews>
    <sheetView workbookViewId="0">
      <selection activeCell="C33" sqref="C33"/>
    </sheetView>
  </sheetViews>
  <sheetFormatPr baseColWidth="10" defaultRowHeight="15" x14ac:dyDescent="0.25"/>
  <cols>
    <col min="1" max="1" width="14" customWidth="1"/>
    <col min="2" max="2" width="54.28515625" customWidth="1"/>
    <col min="3" max="4" width="20.7109375" customWidth="1"/>
    <col min="5" max="5" width="20.7109375" style="76" customWidth="1"/>
    <col min="6" max="7" width="20.7109375" customWidth="1"/>
    <col min="8" max="8" width="24.42578125" customWidth="1"/>
  </cols>
  <sheetData>
    <row r="1" spans="1:5" ht="18.75" x14ac:dyDescent="0.3">
      <c r="A1" s="57" t="s">
        <v>568</v>
      </c>
      <c r="B1" s="57"/>
    </row>
    <row r="2" spans="1:5" ht="15.75" x14ac:dyDescent="0.25">
      <c r="A2" s="92" t="s">
        <v>563</v>
      </c>
      <c r="E2"/>
    </row>
    <row r="3" spans="1:5" s="76" customFormat="1" x14ac:dyDescent="0.25">
      <c r="A3" s="85"/>
      <c r="B3" s="85"/>
      <c r="C3" s="303">
        <f>SUM(C5:C66)</f>
        <v>0</v>
      </c>
      <c r="D3" s="303">
        <f>SUM(D5:D66)</f>
        <v>0</v>
      </c>
      <c r="E3" s="111"/>
    </row>
    <row r="4" spans="1:5" ht="75" x14ac:dyDescent="0.25">
      <c r="A4" s="192" t="s">
        <v>464</v>
      </c>
      <c r="B4" s="192" t="s">
        <v>132</v>
      </c>
      <c r="C4" s="192" t="str">
        <f>CONCATENATE("Ist-Betrag der Einzelposition ",A_Stammdaten!B13-1," (AB)")</f>
        <v>Ist-Betrag der Einzelposition 2020 (AB)</v>
      </c>
      <c r="D4" s="192" t="str">
        <f>CONCATENATE("Ist-Betrag der Einzelposition ",A_Stammdaten!B13," (EB)")</f>
        <v>Ist-Betrag der Einzelposition 2021 (EB)</v>
      </c>
      <c r="E4" s="193" t="s">
        <v>206</v>
      </c>
    </row>
    <row r="5" spans="1:5" x14ac:dyDescent="0.25">
      <c r="A5" s="194"/>
      <c r="B5" s="194"/>
      <c r="C5" s="194"/>
      <c r="D5" s="194"/>
      <c r="E5" s="195"/>
    </row>
    <row r="6" spans="1:5" x14ac:dyDescent="0.25">
      <c r="A6" s="194"/>
      <c r="B6" s="194"/>
      <c r="C6" s="194"/>
      <c r="D6" s="194"/>
      <c r="E6" s="195"/>
    </row>
    <row r="7" spans="1:5" x14ac:dyDescent="0.25">
      <c r="A7" s="194"/>
      <c r="B7" s="194"/>
      <c r="C7" s="194"/>
      <c r="D7" s="194"/>
      <c r="E7" s="195"/>
    </row>
    <row r="8" spans="1:5" x14ac:dyDescent="0.25">
      <c r="A8" s="194"/>
      <c r="B8" s="194"/>
      <c r="C8" s="194"/>
      <c r="D8" s="194"/>
      <c r="E8" s="195"/>
    </row>
    <row r="9" spans="1:5" x14ac:dyDescent="0.25">
      <c r="A9" s="194"/>
      <c r="B9" s="194"/>
      <c r="C9" s="194"/>
      <c r="D9" s="194"/>
      <c r="E9" s="195"/>
    </row>
    <row r="10" spans="1:5" x14ac:dyDescent="0.25">
      <c r="A10" s="194"/>
      <c r="B10" s="194"/>
      <c r="C10" s="194"/>
      <c r="D10" s="194"/>
      <c r="E10" s="195"/>
    </row>
    <row r="11" spans="1:5" x14ac:dyDescent="0.25">
      <c r="A11" s="194"/>
      <c r="B11" s="194"/>
      <c r="C11" s="194"/>
      <c r="D11" s="194"/>
      <c r="E11" s="195"/>
    </row>
    <row r="12" spans="1:5" x14ac:dyDescent="0.25">
      <c r="A12" s="194"/>
      <c r="B12" s="194"/>
      <c r="C12" s="194"/>
      <c r="D12" s="194"/>
      <c r="E12" s="195"/>
    </row>
    <row r="13" spans="1:5" x14ac:dyDescent="0.25">
      <c r="A13" s="194"/>
      <c r="B13" s="194"/>
      <c r="C13" s="194"/>
      <c r="D13" s="194"/>
      <c r="E13" s="195"/>
    </row>
    <row r="14" spans="1:5" x14ac:dyDescent="0.25">
      <c r="A14" s="194"/>
      <c r="B14" s="194"/>
      <c r="C14" s="194"/>
      <c r="D14" s="194"/>
      <c r="E14" s="195"/>
    </row>
    <row r="15" spans="1:5" x14ac:dyDescent="0.25">
      <c r="A15" s="194"/>
      <c r="B15" s="194"/>
      <c r="C15" s="194"/>
      <c r="D15" s="194"/>
      <c r="E15" s="195"/>
    </row>
    <row r="16" spans="1:5" s="76" customFormat="1" x14ac:dyDescent="0.25">
      <c r="A16" s="194"/>
      <c r="B16" s="194"/>
      <c r="C16" s="194"/>
      <c r="D16" s="194"/>
      <c r="E16" s="195"/>
    </row>
    <row r="17" spans="1:5" s="76" customFormat="1" x14ac:dyDescent="0.25">
      <c r="A17" s="194"/>
      <c r="B17" s="194"/>
      <c r="C17" s="194"/>
      <c r="D17" s="194"/>
      <c r="E17" s="195"/>
    </row>
    <row r="18" spans="1:5" s="76" customFormat="1" x14ac:dyDescent="0.25">
      <c r="A18" s="194"/>
      <c r="B18" s="194"/>
      <c r="C18" s="194"/>
      <c r="D18" s="194"/>
      <c r="E18" s="195"/>
    </row>
    <row r="19" spans="1:5" s="76" customFormat="1" x14ac:dyDescent="0.25">
      <c r="A19" s="194"/>
      <c r="B19" s="194"/>
      <c r="C19" s="194"/>
      <c r="D19" s="194"/>
      <c r="E19" s="195"/>
    </row>
    <row r="20" spans="1:5" s="76" customFormat="1" x14ac:dyDescent="0.25">
      <c r="A20" s="194"/>
      <c r="B20" s="194"/>
      <c r="C20" s="194"/>
      <c r="D20" s="194"/>
      <c r="E20" s="195"/>
    </row>
    <row r="21" spans="1:5" s="76" customFormat="1" x14ac:dyDescent="0.25">
      <c r="A21" s="194"/>
      <c r="B21" s="194"/>
      <c r="C21" s="194"/>
      <c r="D21" s="194"/>
      <c r="E21" s="195"/>
    </row>
    <row r="22" spans="1:5" s="76" customFormat="1" x14ac:dyDescent="0.25">
      <c r="A22" s="194"/>
      <c r="B22" s="194"/>
      <c r="C22" s="194"/>
      <c r="D22" s="194"/>
      <c r="E22" s="195"/>
    </row>
    <row r="23" spans="1:5" s="76" customFormat="1" x14ac:dyDescent="0.25">
      <c r="A23" s="194"/>
      <c r="B23" s="194"/>
      <c r="C23" s="194"/>
      <c r="D23" s="194"/>
      <c r="E23" s="195"/>
    </row>
    <row r="24" spans="1:5" s="76" customFormat="1" x14ac:dyDescent="0.25">
      <c r="A24" s="194"/>
      <c r="B24" s="194"/>
      <c r="C24" s="194"/>
      <c r="D24" s="194"/>
      <c r="E24" s="195"/>
    </row>
    <row r="25" spans="1:5" s="76" customFormat="1" x14ac:dyDescent="0.25">
      <c r="A25" s="194"/>
      <c r="B25" s="194"/>
      <c r="C25" s="194"/>
      <c r="D25" s="194"/>
      <c r="E25" s="195"/>
    </row>
    <row r="26" spans="1:5" s="76" customFormat="1" x14ac:dyDescent="0.25">
      <c r="A26" s="194"/>
      <c r="B26" s="194"/>
      <c r="C26" s="194"/>
      <c r="D26" s="194"/>
      <c r="E26" s="195"/>
    </row>
    <row r="27" spans="1:5" s="76" customFormat="1" x14ac:dyDescent="0.25">
      <c r="A27" s="194"/>
      <c r="B27" s="194"/>
      <c r="C27" s="194"/>
      <c r="D27" s="194"/>
      <c r="E27" s="195"/>
    </row>
    <row r="28" spans="1:5" s="76" customFormat="1" x14ac:dyDescent="0.25">
      <c r="A28" s="194"/>
      <c r="B28" s="194"/>
      <c r="C28" s="194"/>
      <c r="D28" s="194"/>
      <c r="E28" s="195"/>
    </row>
    <row r="29" spans="1:5" s="76" customFormat="1" x14ac:dyDescent="0.25">
      <c r="A29" s="194"/>
      <c r="B29" s="194"/>
      <c r="C29" s="194"/>
      <c r="D29" s="194"/>
      <c r="E29" s="195"/>
    </row>
    <row r="30" spans="1:5" s="76" customFormat="1" x14ac:dyDescent="0.25">
      <c r="A30" s="194"/>
      <c r="B30" s="194"/>
      <c r="C30" s="194"/>
      <c r="D30" s="194"/>
      <c r="E30" s="195"/>
    </row>
    <row r="31" spans="1:5" s="76" customFormat="1" x14ac:dyDescent="0.25">
      <c r="A31" s="194"/>
      <c r="B31" s="194"/>
      <c r="C31" s="194"/>
      <c r="D31" s="194"/>
      <c r="E31" s="195"/>
    </row>
    <row r="32" spans="1:5" s="76" customFormat="1" x14ac:dyDescent="0.25">
      <c r="A32" s="194"/>
      <c r="B32" s="194"/>
      <c r="C32" s="194"/>
      <c r="D32" s="194"/>
      <c r="E32" s="195"/>
    </row>
    <row r="33" spans="1:5" s="76" customFormat="1" x14ac:dyDescent="0.25">
      <c r="A33" s="194"/>
      <c r="B33" s="194"/>
      <c r="C33" s="194"/>
      <c r="D33" s="194"/>
      <c r="E33" s="195"/>
    </row>
    <row r="34" spans="1:5" s="76" customFormat="1" x14ac:dyDescent="0.25">
      <c r="A34" s="194"/>
      <c r="B34" s="194"/>
      <c r="C34" s="194"/>
      <c r="D34" s="194"/>
      <c r="E34" s="195"/>
    </row>
    <row r="35" spans="1:5" s="76" customFormat="1" x14ac:dyDescent="0.25">
      <c r="A35" s="194"/>
      <c r="B35" s="194"/>
      <c r="C35" s="194"/>
      <c r="D35" s="194"/>
      <c r="E35" s="195"/>
    </row>
    <row r="36" spans="1:5" s="76" customFormat="1" x14ac:dyDescent="0.25">
      <c r="A36" s="194"/>
      <c r="B36" s="194"/>
      <c r="C36" s="194"/>
      <c r="D36" s="194"/>
      <c r="E36" s="195"/>
    </row>
    <row r="37" spans="1:5" s="76" customFormat="1" x14ac:dyDescent="0.25">
      <c r="A37" s="194"/>
      <c r="B37" s="194"/>
      <c r="C37" s="194"/>
      <c r="D37" s="194"/>
      <c r="E37" s="195"/>
    </row>
    <row r="38" spans="1:5" s="76" customFormat="1" x14ac:dyDescent="0.25">
      <c r="A38" s="194"/>
      <c r="B38" s="194"/>
      <c r="C38" s="194"/>
      <c r="D38" s="194"/>
      <c r="E38" s="195"/>
    </row>
    <row r="39" spans="1:5" s="76" customFormat="1" x14ac:dyDescent="0.25">
      <c r="A39" s="194"/>
      <c r="B39" s="194"/>
      <c r="C39" s="194"/>
      <c r="D39" s="194"/>
      <c r="E39" s="195"/>
    </row>
    <row r="40" spans="1:5" s="76" customFormat="1" x14ac:dyDescent="0.25">
      <c r="A40" s="194"/>
      <c r="B40" s="194"/>
      <c r="C40" s="194"/>
      <c r="D40" s="194"/>
      <c r="E40" s="195"/>
    </row>
    <row r="41" spans="1:5" s="76" customFormat="1" x14ac:dyDescent="0.25">
      <c r="A41" s="194"/>
      <c r="B41" s="194"/>
      <c r="C41" s="194"/>
      <c r="D41" s="194"/>
      <c r="E41" s="195"/>
    </row>
    <row r="42" spans="1:5" s="76" customFormat="1" x14ac:dyDescent="0.25">
      <c r="A42" s="194"/>
      <c r="B42" s="194"/>
      <c r="C42" s="194"/>
      <c r="D42" s="194"/>
      <c r="E42" s="195"/>
    </row>
    <row r="43" spans="1:5" s="76" customFormat="1" x14ac:dyDescent="0.25">
      <c r="A43" s="194"/>
      <c r="B43" s="194"/>
      <c r="C43" s="194"/>
      <c r="D43" s="194"/>
      <c r="E43" s="195"/>
    </row>
    <row r="44" spans="1:5" s="76" customFormat="1" x14ac:dyDescent="0.25">
      <c r="A44" s="194"/>
      <c r="B44" s="194"/>
      <c r="C44" s="194"/>
      <c r="D44" s="194"/>
      <c r="E44" s="195"/>
    </row>
    <row r="45" spans="1:5" s="76" customFormat="1" x14ac:dyDescent="0.25">
      <c r="A45" s="194"/>
      <c r="B45" s="194"/>
      <c r="C45" s="194"/>
      <c r="D45" s="194"/>
      <c r="E45" s="195"/>
    </row>
    <row r="46" spans="1:5" s="76" customFormat="1" x14ac:dyDescent="0.25">
      <c r="A46" s="194"/>
      <c r="B46" s="194"/>
      <c r="C46" s="194"/>
      <c r="D46" s="194"/>
      <c r="E46" s="195"/>
    </row>
    <row r="47" spans="1:5" s="76" customFormat="1" x14ac:dyDescent="0.25">
      <c r="A47" s="194"/>
      <c r="B47" s="194"/>
      <c r="C47" s="194"/>
      <c r="D47" s="194"/>
      <c r="E47" s="195"/>
    </row>
    <row r="48" spans="1:5" s="76" customFormat="1" x14ac:dyDescent="0.25">
      <c r="A48" s="194"/>
      <c r="B48" s="194"/>
      <c r="C48" s="194"/>
      <c r="D48" s="194"/>
      <c r="E48" s="195"/>
    </row>
    <row r="49" spans="1:5" s="76" customFormat="1" x14ac:dyDescent="0.25">
      <c r="A49" s="194"/>
      <c r="B49" s="194"/>
      <c r="C49" s="194"/>
      <c r="D49" s="194"/>
      <c r="E49" s="195"/>
    </row>
    <row r="50" spans="1:5" s="76" customFormat="1" x14ac:dyDescent="0.25">
      <c r="A50" s="194"/>
      <c r="B50" s="194"/>
      <c r="C50" s="194"/>
      <c r="D50" s="194"/>
      <c r="E50" s="195"/>
    </row>
    <row r="51" spans="1:5" s="76" customFormat="1" x14ac:dyDescent="0.25">
      <c r="A51" s="194"/>
      <c r="B51" s="194"/>
      <c r="C51" s="194"/>
      <c r="D51" s="194"/>
      <c r="E51" s="195"/>
    </row>
    <row r="52" spans="1:5" s="76" customFormat="1" x14ac:dyDescent="0.25">
      <c r="A52" s="194"/>
      <c r="B52" s="194"/>
      <c r="C52" s="194"/>
      <c r="D52" s="194"/>
      <c r="E52" s="195"/>
    </row>
    <row r="53" spans="1:5" s="76" customFormat="1" x14ac:dyDescent="0.25">
      <c r="A53" s="194"/>
      <c r="B53" s="194"/>
      <c r="C53" s="194"/>
      <c r="D53" s="194"/>
      <c r="E53" s="195"/>
    </row>
    <row r="54" spans="1:5" s="76" customFormat="1" x14ac:dyDescent="0.25">
      <c r="A54" s="194"/>
      <c r="B54" s="194"/>
      <c r="C54" s="194"/>
      <c r="D54" s="194"/>
      <c r="E54" s="195"/>
    </row>
    <row r="55" spans="1:5" s="76" customFormat="1" x14ac:dyDescent="0.25">
      <c r="A55" s="194"/>
      <c r="B55" s="194"/>
      <c r="C55" s="194"/>
      <c r="D55" s="194"/>
      <c r="E55" s="195"/>
    </row>
    <row r="56" spans="1:5" s="76" customFormat="1" x14ac:dyDescent="0.25">
      <c r="A56" s="194"/>
      <c r="B56" s="194"/>
      <c r="C56" s="194"/>
      <c r="D56" s="194"/>
      <c r="E56" s="195"/>
    </row>
    <row r="57" spans="1:5" s="76" customFormat="1" x14ac:dyDescent="0.25">
      <c r="A57" s="194"/>
      <c r="B57" s="194"/>
      <c r="C57" s="194"/>
      <c r="D57" s="194"/>
      <c r="E57" s="195"/>
    </row>
    <row r="58" spans="1:5" s="76" customFormat="1" x14ac:dyDescent="0.25">
      <c r="A58" s="194"/>
      <c r="B58" s="194"/>
      <c r="C58" s="194"/>
      <c r="D58" s="194"/>
      <c r="E58" s="195"/>
    </row>
    <row r="59" spans="1:5" s="76" customFormat="1" x14ac:dyDescent="0.25">
      <c r="A59" s="194"/>
      <c r="B59" s="194"/>
      <c r="C59" s="194"/>
      <c r="D59" s="194"/>
      <c r="E59" s="195"/>
    </row>
    <row r="60" spans="1:5" s="76" customFormat="1" x14ac:dyDescent="0.25">
      <c r="A60" s="194"/>
      <c r="B60" s="194"/>
      <c r="C60" s="194"/>
      <c r="D60" s="194"/>
      <c r="E60" s="195"/>
    </row>
    <row r="61" spans="1:5" s="76" customFormat="1" x14ac:dyDescent="0.25">
      <c r="A61" s="194"/>
      <c r="B61" s="194"/>
      <c r="C61" s="194"/>
      <c r="D61" s="194"/>
      <c r="E61" s="195"/>
    </row>
    <row r="62" spans="1:5" s="76" customFormat="1" x14ac:dyDescent="0.25">
      <c r="A62" s="194"/>
      <c r="B62" s="194"/>
      <c r="C62" s="194"/>
      <c r="D62" s="194"/>
      <c r="E62" s="195"/>
    </row>
    <row r="63" spans="1:5" s="76" customFormat="1" x14ac:dyDescent="0.25">
      <c r="A63" s="194"/>
      <c r="B63" s="194"/>
      <c r="C63" s="194"/>
      <c r="D63" s="194"/>
      <c r="E63" s="195"/>
    </row>
    <row r="64" spans="1:5" s="76" customFormat="1" x14ac:dyDescent="0.25">
      <c r="A64" s="194"/>
      <c r="B64" s="194"/>
      <c r="C64" s="194"/>
      <c r="D64" s="194"/>
      <c r="E64" s="195"/>
    </row>
    <row r="65" spans="1:5" s="76" customFormat="1" x14ac:dyDescent="0.25">
      <c r="A65" s="194"/>
      <c r="B65" s="194"/>
      <c r="C65" s="194"/>
      <c r="D65" s="194"/>
      <c r="E65" s="195"/>
    </row>
    <row r="66" spans="1:5" s="76" customFormat="1" x14ac:dyDescent="0.25">
      <c r="A66" s="196"/>
      <c r="B66" s="196"/>
      <c r="C66" s="196"/>
      <c r="D66" s="196"/>
      <c r="E66" s="197"/>
    </row>
    <row r="67" spans="1:5" s="76" customFormat="1" x14ac:dyDescent="0.25"/>
    <row r="68" spans="1:5" ht="15.75" x14ac:dyDescent="0.25">
      <c r="A68" s="92" t="s">
        <v>473</v>
      </c>
    </row>
    <row r="69" spans="1:5" s="76" customFormat="1" x14ac:dyDescent="0.25"/>
    <row r="70" spans="1:5" x14ac:dyDescent="0.25">
      <c r="A70" s="71" t="s">
        <v>197</v>
      </c>
      <c r="B70" s="91"/>
      <c r="C70" s="72"/>
      <c r="E70"/>
    </row>
    <row r="71" spans="1:5" s="76" customFormat="1" ht="60" x14ac:dyDescent="0.25">
      <c r="A71" s="345" t="s">
        <v>131</v>
      </c>
      <c r="B71" s="346" t="s">
        <v>471</v>
      </c>
      <c r="C71" s="347" t="s">
        <v>434</v>
      </c>
    </row>
    <row r="72" spans="1:5" x14ac:dyDescent="0.25">
      <c r="A72" s="198">
        <f>A_Stammdaten!B13</f>
        <v>2021</v>
      </c>
      <c r="B72" s="199">
        <f>B_Bilanz!S53</f>
        <v>0</v>
      </c>
      <c r="C72" s="197"/>
      <c r="E72"/>
    </row>
    <row r="73" spans="1:5" x14ac:dyDescent="0.25">
      <c r="A73" s="200">
        <f>A72-1</f>
        <v>2020</v>
      </c>
      <c r="B73" s="201">
        <f>B_Bilanz!S114</f>
        <v>0</v>
      </c>
      <c r="C73" s="197"/>
      <c r="E73"/>
    </row>
  </sheetData>
  <sheetProtection formatCells="0" formatColumns="0" formatRows="0"/>
  <customSheetViews>
    <customSheetView guid="{88C7CD93-4C5C-45F9-8E10-23D17A25DE06}" topLeftCell="A28">
      <selection activeCell="G13" sqref="G13"/>
      <pageMargins left="0.7" right="0.7" top="0.78740157499999996" bottom="0.78740157499999996" header="0.3" footer="0.3"/>
      <pageSetup paperSize="9" orientation="portrait" r:id="rId1"/>
    </customSheetView>
  </customSheetViews>
  <dataValidations count="1">
    <dataValidation type="list" allowBlank="1" showInputMessage="1" showErrorMessage="1" sqref="A5:A66">
      <formula1>UVArten</formula1>
    </dataValidation>
  </dataValidations>
  <pageMargins left="0.7" right="0.7" top="0.78740157499999996" bottom="0.78740157499999996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theme="5" tint="-0.249977111117893"/>
  </sheetPr>
  <dimension ref="A1:P502"/>
  <sheetViews>
    <sheetView workbookViewId="0">
      <pane ySplit="2" topLeftCell="A3" activePane="bottomLeft" state="frozen"/>
      <selection activeCell="C13" sqref="C13"/>
      <selection pane="bottomLeft" activeCell="C6" sqref="C6"/>
    </sheetView>
  </sheetViews>
  <sheetFormatPr baseColWidth="10" defaultColWidth="11.42578125" defaultRowHeight="12.75" customHeight="1" x14ac:dyDescent="0.25"/>
  <cols>
    <col min="1" max="1" width="4.7109375" style="177" customWidth="1"/>
    <col min="2" max="2" width="5.85546875" style="178" customWidth="1"/>
    <col min="3" max="3" width="75" style="179" customWidth="1"/>
    <col min="4" max="4" width="15.7109375" style="179" customWidth="1"/>
    <col min="5" max="5" width="114" style="179" customWidth="1"/>
    <col min="6" max="16384" width="11.42578125" style="8"/>
  </cols>
  <sheetData>
    <row r="1" spans="1:5" s="5" customFormat="1" ht="18.75" x14ac:dyDescent="0.25">
      <c r="A1" s="32" t="s">
        <v>384</v>
      </c>
      <c r="B1" s="37"/>
      <c r="C1" s="2"/>
      <c r="D1" s="2"/>
      <c r="E1" s="2"/>
    </row>
    <row r="2" spans="1:5" s="90" customFormat="1" ht="50.1" customHeight="1" x14ac:dyDescent="0.25">
      <c r="A2" s="95" t="s">
        <v>321</v>
      </c>
      <c r="B2" s="96" t="s">
        <v>131</v>
      </c>
      <c r="C2" s="95" t="s">
        <v>196</v>
      </c>
      <c r="D2" s="95" t="s">
        <v>536</v>
      </c>
      <c r="E2" s="95" t="s">
        <v>135</v>
      </c>
    </row>
    <row r="3" spans="1:5" s="7" customFormat="1" ht="15" x14ac:dyDescent="0.25">
      <c r="A3" s="64"/>
      <c r="B3" s="75"/>
      <c r="C3" s="64"/>
      <c r="D3" s="64"/>
      <c r="E3" s="64"/>
    </row>
    <row r="4" spans="1:5" s="7" customFormat="1" ht="15" x14ac:dyDescent="0.25">
      <c r="A4" s="64"/>
      <c r="B4" s="75"/>
      <c r="C4" s="64"/>
      <c r="D4" s="64"/>
      <c r="E4" s="64"/>
    </row>
    <row r="5" spans="1:5" s="7" customFormat="1" ht="15" x14ac:dyDescent="0.25">
      <c r="A5" s="64"/>
      <c r="B5" s="75"/>
      <c r="C5" s="64"/>
      <c r="D5" s="64"/>
      <c r="E5" s="64"/>
    </row>
    <row r="6" spans="1:5" s="7" customFormat="1" ht="15" x14ac:dyDescent="0.25">
      <c r="A6" s="64"/>
      <c r="B6" s="75"/>
      <c r="C6" s="64"/>
      <c r="D6" s="64"/>
      <c r="E6" s="64"/>
    </row>
    <row r="7" spans="1:5" s="7" customFormat="1" ht="15" x14ac:dyDescent="0.25">
      <c r="A7" s="64"/>
      <c r="B7" s="75"/>
      <c r="C7" s="64"/>
      <c r="D7" s="64"/>
      <c r="E7" s="64"/>
    </row>
    <row r="8" spans="1:5" s="7" customFormat="1" ht="15" x14ac:dyDescent="0.25">
      <c r="A8" s="64"/>
      <c r="B8" s="75"/>
      <c r="C8" s="64"/>
      <c r="D8" s="64"/>
      <c r="E8" s="64"/>
    </row>
    <row r="9" spans="1:5" s="7" customFormat="1" ht="15" x14ac:dyDescent="0.25">
      <c r="A9" s="64"/>
      <c r="B9" s="75"/>
      <c r="C9" s="64"/>
      <c r="D9" s="64"/>
      <c r="E9" s="64"/>
    </row>
    <row r="10" spans="1:5" s="7" customFormat="1" ht="15" x14ac:dyDescent="0.25">
      <c r="A10" s="64"/>
      <c r="B10" s="75"/>
      <c r="C10" s="64"/>
      <c r="D10" s="64"/>
      <c r="E10" s="64"/>
    </row>
    <row r="11" spans="1:5" s="7" customFormat="1" ht="15" x14ac:dyDescent="0.25">
      <c r="A11" s="64"/>
      <c r="B11" s="75"/>
      <c r="C11" s="64"/>
      <c r="D11" s="64"/>
      <c r="E11" s="64"/>
    </row>
    <row r="12" spans="1:5" s="7" customFormat="1" ht="15" x14ac:dyDescent="0.25">
      <c r="A12" s="64"/>
      <c r="B12" s="75"/>
      <c r="C12" s="64"/>
      <c r="D12" s="64"/>
      <c r="E12" s="64"/>
    </row>
    <row r="13" spans="1:5" s="7" customFormat="1" ht="15" x14ac:dyDescent="0.25">
      <c r="A13" s="64"/>
      <c r="B13" s="75"/>
      <c r="C13" s="64"/>
      <c r="D13" s="64"/>
      <c r="E13" s="64"/>
    </row>
    <row r="14" spans="1:5" s="7" customFormat="1" ht="15" x14ac:dyDescent="0.25">
      <c r="A14" s="64"/>
      <c r="B14" s="75"/>
      <c r="C14" s="64"/>
      <c r="D14" s="64"/>
      <c r="E14" s="64"/>
    </row>
    <row r="15" spans="1:5" s="7" customFormat="1" ht="15" x14ac:dyDescent="0.25">
      <c r="A15" s="64"/>
      <c r="B15" s="75"/>
      <c r="C15" s="64"/>
      <c r="D15" s="64"/>
      <c r="E15" s="64"/>
    </row>
    <row r="16" spans="1:5" s="7" customFormat="1" ht="15" x14ac:dyDescent="0.25">
      <c r="A16" s="64"/>
      <c r="B16" s="75"/>
      <c r="C16" s="64"/>
      <c r="D16" s="64"/>
      <c r="E16" s="64"/>
    </row>
    <row r="17" spans="1:5" s="7" customFormat="1" ht="15" x14ac:dyDescent="0.25">
      <c r="A17" s="64"/>
      <c r="B17" s="75"/>
      <c r="C17" s="64"/>
      <c r="D17" s="64"/>
      <c r="E17" s="64"/>
    </row>
    <row r="18" spans="1:5" s="7" customFormat="1" ht="15" x14ac:dyDescent="0.25">
      <c r="A18" s="64"/>
      <c r="B18" s="75"/>
      <c r="C18" s="64"/>
      <c r="D18" s="64"/>
      <c r="E18" s="64"/>
    </row>
    <row r="19" spans="1:5" ht="15" x14ac:dyDescent="0.25">
      <c r="A19" s="64"/>
      <c r="B19" s="75"/>
      <c r="C19" s="64"/>
      <c r="D19" s="64"/>
      <c r="E19" s="64"/>
    </row>
    <row r="20" spans="1:5" ht="15" x14ac:dyDescent="0.25">
      <c r="A20" s="64"/>
      <c r="B20" s="75"/>
      <c r="C20" s="64"/>
      <c r="D20" s="64"/>
      <c r="E20" s="64"/>
    </row>
    <row r="21" spans="1:5" ht="15" x14ac:dyDescent="0.25">
      <c r="A21" s="64"/>
      <c r="B21" s="75"/>
      <c r="C21" s="64"/>
      <c r="D21" s="64"/>
      <c r="E21" s="64"/>
    </row>
    <row r="22" spans="1:5" ht="15" x14ac:dyDescent="0.25">
      <c r="A22" s="64"/>
      <c r="B22" s="75"/>
      <c r="C22" s="64"/>
      <c r="D22" s="64"/>
      <c r="E22" s="64"/>
    </row>
    <row r="23" spans="1:5" ht="15" x14ac:dyDescent="0.25">
      <c r="A23" s="64"/>
      <c r="B23" s="75"/>
      <c r="C23" s="64"/>
      <c r="D23" s="64"/>
      <c r="E23" s="64"/>
    </row>
    <row r="24" spans="1:5" ht="15" x14ac:dyDescent="0.25">
      <c r="A24" s="64"/>
      <c r="B24" s="75"/>
      <c r="C24" s="64"/>
      <c r="D24" s="64"/>
      <c r="E24" s="64"/>
    </row>
    <row r="25" spans="1:5" ht="15" x14ac:dyDescent="0.25">
      <c r="A25" s="64"/>
      <c r="B25" s="75"/>
      <c r="C25" s="64"/>
      <c r="D25" s="64"/>
      <c r="E25" s="64"/>
    </row>
    <row r="26" spans="1:5" ht="15" x14ac:dyDescent="0.25">
      <c r="A26" s="64"/>
      <c r="B26" s="75"/>
      <c r="C26" s="64"/>
      <c r="D26" s="64"/>
      <c r="E26" s="64"/>
    </row>
    <row r="27" spans="1:5" ht="15" x14ac:dyDescent="0.25">
      <c r="A27" s="64"/>
      <c r="B27" s="75"/>
      <c r="C27" s="64"/>
      <c r="D27" s="64"/>
      <c r="E27" s="64"/>
    </row>
    <row r="28" spans="1:5" ht="15" x14ac:dyDescent="0.25">
      <c r="A28" s="64"/>
      <c r="B28" s="75"/>
      <c r="C28" s="64"/>
      <c r="D28" s="64"/>
      <c r="E28" s="64"/>
    </row>
    <row r="29" spans="1:5" ht="15" x14ac:dyDescent="0.25">
      <c r="A29" s="64"/>
      <c r="B29" s="75"/>
      <c r="C29" s="64"/>
      <c r="D29" s="64"/>
      <c r="E29" s="64"/>
    </row>
    <row r="30" spans="1:5" ht="15" x14ac:dyDescent="0.25">
      <c r="A30" s="64"/>
      <c r="B30" s="75"/>
      <c r="C30" s="64"/>
      <c r="D30" s="64"/>
      <c r="E30" s="64"/>
    </row>
    <row r="31" spans="1:5" ht="15" x14ac:dyDescent="0.25">
      <c r="A31" s="64"/>
      <c r="B31" s="75"/>
      <c r="C31" s="64"/>
      <c r="D31" s="64"/>
      <c r="E31" s="64"/>
    </row>
    <row r="32" spans="1:5" ht="15.75" customHeight="1" x14ac:dyDescent="0.25">
      <c r="A32" s="64"/>
      <c r="B32" s="75"/>
      <c r="C32" s="64"/>
      <c r="D32" s="64"/>
      <c r="E32" s="64"/>
    </row>
    <row r="33" spans="1:5" ht="15.75" customHeight="1" x14ac:dyDescent="0.25">
      <c r="A33" s="64"/>
      <c r="B33" s="75"/>
      <c r="C33" s="64"/>
      <c r="D33" s="64"/>
      <c r="E33" s="64"/>
    </row>
    <row r="34" spans="1:5" ht="15" x14ac:dyDescent="0.25">
      <c r="A34" s="64"/>
      <c r="B34" s="75"/>
      <c r="C34" s="64"/>
      <c r="D34" s="64"/>
      <c r="E34" s="64"/>
    </row>
    <row r="35" spans="1:5" ht="15" x14ac:dyDescent="0.25">
      <c r="A35" s="64"/>
      <c r="B35" s="75"/>
      <c r="C35" s="64"/>
      <c r="D35" s="64"/>
      <c r="E35" s="64"/>
    </row>
    <row r="36" spans="1:5" ht="15" x14ac:dyDescent="0.25">
      <c r="A36" s="64"/>
      <c r="B36" s="75"/>
      <c r="C36" s="64"/>
      <c r="D36" s="64"/>
      <c r="E36" s="64"/>
    </row>
    <row r="37" spans="1:5" ht="15" x14ac:dyDescent="0.25">
      <c r="A37" s="64"/>
      <c r="B37" s="75"/>
      <c r="C37" s="64"/>
      <c r="D37" s="64"/>
      <c r="E37" s="64"/>
    </row>
    <row r="38" spans="1:5" ht="15" x14ac:dyDescent="0.25">
      <c r="A38" s="64"/>
      <c r="B38" s="75"/>
      <c r="C38" s="64"/>
      <c r="D38" s="64"/>
      <c r="E38" s="64"/>
    </row>
    <row r="39" spans="1:5" ht="15" x14ac:dyDescent="0.25">
      <c r="A39" s="64"/>
      <c r="B39" s="75"/>
      <c r="C39" s="64"/>
      <c r="D39" s="64"/>
      <c r="E39" s="64"/>
    </row>
    <row r="40" spans="1:5" ht="15" x14ac:dyDescent="0.25">
      <c r="A40" s="64"/>
      <c r="B40" s="75"/>
      <c r="C40" s="64"/>
      <c r="D40" s="64"/>
      <c r="E40" s="64"/>
    </row>
    <row r="41" spans="1:5" ht="15.75" customHeight="1" x14ac:dyDescent="0.25">
      <c r="A41" s="64"/>
      <c r="B41" s="75"/>
      <c r="C41" s="64"/>
      <c r="D41" s="64"/>
      <c r="E41" s="64"/>
    </row>
    <row r="42" spans="1:5" ht="15" x14ac:dyDescent="0.25">
      <c r="A42" s="64"/>
      <c r="B42" s="75"/>
      <c r="C42" s="64"/>
      <c r="D42" s="64"/>
      <c r="E42" s="64"/>
    </row>
    <row r="43" spans="1:5" ht="15" x14ac:dyDescent="0.25">
      <c r="A43" s="64"/>
      <c r="B43" s="75"/>
      <c r="C43" s="64"/>
      <c r="D43" s="64"/>
      <c r="E43" s="64"/>
    </row>
    <row r="44" spans="1:5" ht="15" x14ac:dyDescent="0.25">
      <c r="A44" s="64"/>
      <c r="B44" s="75"/>
      <c r="C44" s="64"/>
      <c r="D44" s="64"/>
      <c r="E44" s="64"/>
    </row>
    <row r="45" spans="1:5" ht="15" x14ac:dyDescent="0.25">
      <c r="A45" s="64"/>
      <c r="B45" s="75"/>
      <c r="C45" s="64"/>
      <c r="D45" s="64"/>
      <c r="E45" s="64"/>
    </row>
    <row r="46" spans="1:5" ht="15" x14ac:dyDescent="0.25">
      <c r="A46" s="64"/>
      <c r="B46" s="75"/>
      <c r="C46" s="64"/>
      <c r="D46" s="64"/>
      <c r="E46" s="64"/>
    </row>
    <row r="47" spans="1:5" ht="15" x14ac:dyDescent="0.25">
      <c r="A47" s="64"/>
      <c r="B47" s="75"/>
      <c r="C47" s="64"/>
      <c r="D47" s="64"/>
      <c r="E47" s="64"/>
    </row>
    <row r="48" spans="1:5" ht="15" x14ac:dyDescent="0.25">
      <c r="A48" s="64"/>
      <c r="B48" s="75"/>
      <c r="C48" s="64"/>
      <c r="D48" s="64"/>
      <c r="E48" s="64"/>
    </row>
    <row r="49" spans="1:16" ht="15" x14ac:dyDescent="0.25">
      <c r="A49" s="64"/>
      <c r="B49" s="75"/>
      <c r="C49" s="64"/>
      <c r="D49" s="64"/>
      <c r="E49" s="64"/>
    </row>
    <row r="50" spans="1:16" ht="15" x14ac:dyDescent="0.25">
      <c r="A50" s="64"/>
      <c r="B50" s="171"/>
      <c r="C50" s="64"/>
      <c r="D50" s="64"/>
      <c r="E50" s="64"/>
    </row>
    <row r="51" spans="1:16" ht="15.75" customHeight="1" x14ac:dyDescent="0.25">
      <c r="A51" s="64"/>
      <c r="B51" s="171"/>
      <c r="C51" s="64"/>
      <c r="D51" s="64"/>
      <c r="E51" s="64"/>
    </row>
    <row r="52" spans="1:16" ht="15.75" customHeight="1" x14ac:dyDescent="0.25">
      <c r="A52" s="64"/>
      <c r="B52" s="171"/>
      <c r="C52" s="64"/>
      <c r="D52" s="64"/>
      <c r="E52" s="64"/>
    </row>
    <row r="53" spans="1:16" ht="15" x14ac:dyDescent="0.25">
      <c r="A53" s="64"/>
      <c r="B53" s="171"/>
      <c r="C53" s="64"/>
      <c r="D53" s="64"/>
      <c r="E53" s="64"/>
      <c r="N53" s="7"/>
      <c r="O53" s="7"/>
      <c r="P53" s="7"/>
    </row>
    <row r="54" spans="1:16" ht="15" x14ac:dyDescent="0.25">
      <c r="A54" s="64"/>
      <c r="B54" s="171"/>
      <c r="C54" s="64"/>
      <c r="D54" s="64"/>
      <c r="E54" s="64"/>
      <c r="N54" s="9"/>
      <c r="O54" s="10"/>
      <c r="P54" s="7"/>
    </row>
    <row r="55" spans="1:16" ht="15" x14ac:dyDescent="0.25">
      <c r="A55" s="64"/>
      <c r="B55" s="171"/>
      <c r="C55" s="64"/>
      <c r="D55" s="64"/>
      <c r="E55" s="64"/>
      <c r="N55" s="9"/>
      <c r="O55" s="10"/>
      <c r="P55" s="7"/>
    </row>
    <row r="56" spans="1:16" ht="15" x14ac:dyDescent="0.25">
      <c r="A56" s="64"/>
      <c r="B56" s="171"/>
      <c r="C56" s="170"/>
      <c r="D56" s="64"/>
      <c r="E56" s="64"/>
      <c r="N56" s="9"/>
      <c r="O56" s="10"/>
      <c r="P56" s="7"/>
    </row>
    <row r="57" spans="1:16" ht="15" x14ac:dyDescent="0.25">
      <c r="A57" s="64"/>
      <c r="B57" s="171"/>
      <c r="C57" s="170"/>
      <c r="D57" s="64"/>
      <c r="E57" s="64"/>
      <c r="N57" s="9"/>
      <c r="O57" s="11"/>
      <c r="P57" s="7"/>
    </row>
    <row r="58" spans="1:16" ht="15" x14ac:dyDescent="0.25">
      <c r="A58" s="64"/>
      <c r="B58" s="171"/>
      <c r="C58" s="170"/>
      <c r="D58" s="64"/>
      <c r="E58" s="64"/>
      <c r="N58" s="9"/>
      <c r="O58" s="10"/>
      <c r="P58" s="7"/>
    </row>
    <row r="59" spans="1:16" ht="15" x14ac:dyDescent="0.25">
      <c r="A59" s="64"/>
      <c r="B59" s="171"/>
      <c r="C59" s="170"/>
      <c r="D59" s="64"/>
      <c r="E59" s="64"/>
      <c r="N59" s="7"/>
      <c r="O59" s="7"/>
      <c r="P59" s="7"/>
    </row>
    <row r="60" spans="1:16" ht="15" x14ac:dyDescent="0.25">
      <c r="A60" s="64"/>
      <c r="B60" s="171"/>
      <c r="C60" s="170"/>
      <c r="D60" s="64"/>
      <c r="E60" s="64"/>
      <c r="N60" s="7"/>
      <c r="O60" s="7"/>
      <c r="P60" s="7"/>
    </row>
    <row r="61" spans="1:16" ht="15" x14ac:dyDescent="0.25">
      <c r="A61" s="64"/>
      <c r="B61" s="171"/>
      <c r="C61" s="170"/>
      <c r="D61" s="64"/>
      <c r="E61" s="64"/>
      <c r="N61" s="7"/>
      <c r="O61" s="7"/>
      <c r="P61" s="7"/>
    </row>
    <row r="62" spans="1:16" ht="15" x14ac:dyDescent="0.25">
      <c r="A62" s="64"/>
      <c r="B62" s="171"/>
      <c r="C62" s="170"/>
      <c r="D62" s="64"/>
      <c r="E62" s="64"/>
    </row>
    <row r="63" spans="1:16" ht="15" x14ac:dyDescent="0.25">
      <c r="A63" s="64"/>
      <c r="B63" s="171"/>
      <c r="C63" s="170"/>
      <c r="D63" s="64"/>
      <c r="E63" s="64"/>
    </row>
    <row r="64" spans="1:16" ht="15" x14ac:dyDescent="0.25">
      <c r="A64" s="64"/>
      <c r="B64" s="171"/>
      <c r="C64" s="170"/>
      <c r="D64" s="64"/>
      <c r="E64" s="64"/>
    </row>
    <row r="65" spans="1:5" ht="15" x14ac:dyDescent="0.25">
      <c r="A65" s="64"/>
      <c r="B65" s="171"/>
      <c r="C65" s="170"/>
      <c r="D65" s="64"/>
      <c r="E65" s="64"/>
    </row>
    <row r="66" spans="1:5" ht="15.75" customHeight="1" x14ac:dyDescent="0.25">
      <c r="A66" s="64"/>
      <c r="B66" s="171"/>
      <c r="C66" s="170"/>
      <c r="D66" s="64"/>
      <c r="E66" s="64"/>
    </row>
    <row r="67" spans="1:5" ht="15.75" customHeight="1" x14ac:dyDescent="0.25">
      <c r="A67" s="64"/>
      <c r="B67" s="171"/>
      <c r="C67" s="170"/>
      <c r="D67" s="64"/>
      <c r="E67" s="64"/>
    </row>
    <row r="68" spans="1:5" ht="15" x14ac:dyDescent="0.25">
      <c r="A68" s="64"/>
      <c r="B68" s="171"/>
      <c r="C68" s="170"/>
      <c r="D68" s="64"/>
      <c r="E68" s="64"/>
    </row>
    <row r="69" spans="1:5" ht="15" x14ac:dyDescent="0.25">
      <c r="A69" s="64"/>
      <c r="B69" s="171"/>
      <c r="C69" s="170"/>
      <c r="D69" s="64"/>
      <c r="E69" s="64"/>
    </row>
    <row r="70" spans="1:5" ht="15" x14ac:dyDescent="0.25">
      <c r="A70" s="64"/>
      <c r="B70" s="171"/>
      <c r="C70" s="170"/>
      <c r="D70" s="64"/>
      <c r="E70" s="64"/>
    </row>
    <row r="71" spans="1:5" ht="15" x14ac:dyDescent="0.25">
      <c r="A71" s="64"/>
      <c r="B71" s="171"/>
      <c r="C71" s="170"/>
      <c r="D71" s="64"/>
      <c r="E71" s="64"/>
    </row>
    <row r="72" spans="1:5" ht="15" x14ac:dyDescent="0.25">
      <c r="A72" s="64"/>
      <c r="B72" s="171"/>
      <c r="C72" s="170"/>
      <c r="D72" s="64"/>
      <c r="E72" s="64"/>
    </row>
    <row r="73" spans="1:5" ht="15" x14ac:dyDescent="0.25">
      <c r="A73" s="64"/>
      <c r="B73" s="171"/>
      <c r="C73" s="170"/>
      <c r="D73" s="64"/>
      <c r="E73" s="64"/>
    </row>
    <row r="74" spans="1:5" ht="15" x14ac:dyDescent="0.25">
      <c r="A74" s="64"/>
      <c r="B74" s="171"/>
      <c r="C74" s="170"/>
      <c r="D74" s="64"/>
      <c r="E74" s="64"/>
    </row>
    <row r="75" spans="1:5" ht="15" x14ac:dyDescent="0.25">
      <c r="A75" s="64"/>
      <c r="B75" s="171"/>
      <c r="C75" s="170"/>
      <c r="D75" s="64"/>
      <c r="E75" s="64"/>
    </row>
    <row r="76" spans="1:5" ht="15" x14ac:dyDescent="0.25">
      <c r="A76" s="64"/>
      <c r="B76" s="171"/>
      <c r="C76" s="170"/>
      <c r="D76" s="64"/>
      <c r="E76" s="64"/>
    </row>
    <row r="77" spans="1:5" ht="15" x14ac:dyDescent="0.25">
      <c r="A77" s="64"/>
      <c r="B77" s="171"/>
      <c r="C77" s="170"/>
      <c r="D77" s="64"/>
      <c r="E77" s="64"/>
    </row>
    <row r="78" spans="1:5" ht="15.75" customHeight="1" x14ac:dyDescent="0.25">
      <c r="A78" s="64"/>
      <c r="B78" s="171"/>
      <c r="C78" s="170"/>
      <c r="D78" s="64"/>
      <c r="E78" s="64"/>
    </row>
    <row r="79" spans="1:5" ht="15" x14ac:dyDescent="0.25">
      <c r="A79" s="64"/>
      <c r="B79" s="171"/>
      <c r="C79" s="170"/>
      <c r="D79" s="64"/>
      <c r="E79" s="64"/>
    </row>
    <row r="80" spans="1:5" ht="15" x14ac:dyDescent="0.25">
      <c r="A80" s="64"/>
      <c r="B80" s="171"/>
      <c r="C80" s="170"/>
      <c r="D80" s="64"/>
      <c r="E80" s="64"/>
    </row>
    <row r="81" spans="1:5" ht="15" x14ac:dyDescent="0.25">
      <c r="A81" s="64"/>
      <c r="B81" s="171"/>
      <c r="C81" s="170"/>
      <c r="D81" s="64"/>
      <c r="E81" s="64"/>
    </row>
    <row r="82" spans="1:5" ht="15" x14ac:dyDescent="0.25">
      <c r="A82" s="64"/>
      <c r="B82" s="171"/>
      <c r="C82" s="170"/>
      <c r="D82" s="64"/>
      <c r="E82" s="64"/>
    </row>
    <row r="83" spans="1:5" ht="15" x14ac:dyDescent="0.25">
      <c r="A83" s="64"/>
      <c r="B83" s="171"/>
      <c r="C83" s="170"/>
      <c r="D83" s="64"/>
      <c r="E83" s="64"/>
    </row>
    <row r="84" spans="1:5" ht="15" x14ac:dyDescent="0.25">
      <c r="A84" s="64"/>
      <c r="B84" s="171"/>
      <c r="C84" s="170"/>
      <c r="D84" s="64"/>
      <c r="E84" s="64"/>
    </row>
    <row r="85" spans="1:5" ht="15" x14ac:dyDescent="0.25">
      <c r="A85" s="64"/>
      <c r="B85" s="171"/>
      <c r="C85" s="170"/>
      <c r="D85" s="64"/>
      <c r="E85" s="64"/>
    </row>
    <row r="86" spans="1:5" ht="15" x14ac:dyDescent="0.25">
      <c r="A86" s="64"/>
      <c r="B86" s="171"/>
      <c r="C86" s="170"/>
      <c r="D86" s="64"/>
      <c r="E86" s="64"/>
    </row>
    <row r="87" spans="1:5" ht="15" x14ac:dyDescent="0.25">
      <c r="A87" s="64"/>
      <c r="B87" s="171"/>
      <c r="C87" s="170"/>
      <c r="D87" s="64"/>
      <c r="E87" s="64"/>
    </row>
    <row r="88" spans="1:5" ht="15" x14ac:dyDescent="0.25">
      <c r="A88" s="64"/>
      <c r="B88" s="171"/>
      <c r="C88" s="170"/>
      <c r="D88" s="64"/>
      <c r="E88" s="64"/>
    </row>
    <row r="89" spans="1:5" ht="15" x14ac:dyDescent="0.25">
      <c r="A89" s="64"/>
      <c r="B89" s="171"/>
      <c r="C89" s="170"/>
      <c r="D89" s="64"/>
      <c r="E89" s="64"/>
    </row>
    <row r="90" spans="1:5" ht="15" x14ac:dyDescent="0.25">
      <c r="A90" s="64"/>
      <c r="B90" s="171"/>
      <c r="C90" s="170"/>
      <c r="D90" s="64"/>
      <c r="E90" s="64"/>
    </row>
    <row r="91" spans="1:5" ht="15" x14ac:dyDescent="0.25">
      <c r="A91" s="64"/>
      <c r="B91" s="171"/>
      <c r="C91" s="170"/>
      <c r="D91" s="64"/>
      <c r="E91" s="64"/>
    </row>
    <row r="92" spans="1:5" ht="15" x14ac:dyDescent="0.25">
      <c r="A92" s="64"/>
      <c r="B92" s="171"/>
      <c r="C92" s="170"/>
      <c r="D92" s="64"/>
      <c r="E92" s="64"/>
    </row>
    <row r="93" spans="1:5" ht="15" x14ac:dyDescent="0.25">
      <c r="A93" s="64"/>
      <c r="B93" s="171"/>
      <c r="C93" s="170"/>
      <c r="D93" s="64"/>
      <c r="E93" s="64"/>
    </row>
    <row r="94" spans="1:5" ht="15" x14ac:dyDescent="0.25">
      <c r="A94" s="64"/>
      <c r="B94" s="171"/>
      <c r="C94" s="170"/>
      <c r="D94" s="64"/>
      <c r="E94" s="64"/>
    </row>
    <row r="95" spans="1:5" ht="15" x14ac:dyDescent="0.25">
      <c r="A95" s="64"/>
      <c r="B95" s="171"/>
      <c r="C95" s="170"/>
      <c r="D95" s="64"/>
      <c r="E95" s="64"/>
    </row>
    <row r="96" spans="1:5" ht="15" x14ac:dyDescent="0.25">
      <c r="A96" s="64"/>
      <c r="B96" s="171"/>
      <c r="C96" s="170"/>
      <c r="D96" s="64"/>
      <c r="E96" s="64"/>
    </row>
    <row r="97" spans="1:5" ht="15" x14ac:dyDescent="0.25">
      <c r="A97" s="64"/>
      <c r="B97" s="171"/>
      <c r="C97" s="170"/>
      <c r="D97" s="64"/>
      <c r="E97" s="64"/>
    </row>
    <row r="98" spans="1:5" ht="15" x14ac:dyDescent="0.25">
      <c r="A98" s="64"/>
      <c r="B98" s="171"/>
      <c r="C98" s="170"/>
      <c r="D98" s="170"/>
      <c r="E98" s="64"/>
    </row>
    <row r="99" spans="1:5" ht="15" x14ac:dyDescent="0.25">
      <c r="A99" s="64"/>
      <c r="B99" s="171"/>
      <c r="C99" s="170"/>
      <c r="D99" s="170"/>
      <c r="E99" s="64"/>
    </row>
    <row r="100" spans="1:5" ht="15" x14ac:dyDescent="0.25">
      <c r="A100" s="64"/>
      <c r="B100" s="171"/>
      <c r="C100" s="170"/>
      <c r="D100" s="170"/>
      <c r="E100" s="64"/>
    </row>
    <row r="101" spans="1:5" ht="15" x14ac:dyDescent="0.25">
      <c r="A101" s="64"/>
      <c r="B101" s="171"/>
      <c r="C101" s="170"/>
      <c r="D101" s="170"/>
      <c r="E101" s="64"/>
    </row>
    <row r="102" spans="1:5" ht="15" x14ac:dyDescent="0.25">
      <c r="A102" s="64"/>
      <c r="B102" s="171"/>
      <c r="C102" s="170"/>
      <c r="D102" s="170"/>
      <c r="E102" s="64"/>
    </row>
    <row r="103" spans="1:5" ht="15" x14ac:dyDescent="0.25">
      <c r="A103" s="64"/>
      <c r="B103" s="171"/>
      <c r="C103" s="170"/>
      <c r="D103" s="170"/>
      <c r="E103" s="64"/>
    </row>
    <row r="104" spans="1:5" ht="15" x14ac:dyDescent="0.25">
      <c r="A104" s="64"/>
      <c r="B104" s="171"/>
      <c r="C104" s="170"/>
      <c r="D104" s="170"/>
      <c r="E104" s="64"/>
    </row>
    <row r="105" spans="1:5" ht="15" x14ac:dyDescent="0.25">
      <c r="A105" s="64"/>
      <c r="B105" s="171"/>
      <c r="C105" s="170"/>
      <c r="D105" s="170"/>
      <c r="E105" s="64"/>
    </row>
    <row r="106" spans="1:5" ht="15" x14ac:dyDescent="0.25">
      <c r="A106" s="64"/>
      <c r="B106" s="171"/>
      <c r="C106" s="170"/>
      <c r="D106" s="170"/>
      <c r="E106" s="64"/>
    </row>
    <row r="107" spans="1:5" ht="15" x14ac:dyDescent="0.25">
      <c r="A107" s="64"/>
      <c r="B107" s="171"/>
      <c r="C107" s="170"/>
      <c r="D107" s="170"/>
      <c r="E107" s="64"/>
    </row>
    <row r="108" spans="1:5" ht="15" x14ac:dyDescent="0.25">
      <c r="A108" s="64"/>
      <c r="B108" s="171"/>
      <c r="C108" s="170"/>
      <c r="D108" s="170"/>
      <c r="E108" s="64"/>
    </row>
    <row r="109" spans="1:5" ht="15" x14ac:dyDescent="0.25">
      <c r="A109" s="64"/>
      <c r="B109" s="75"/>
      <c r="C109" s="64"/>
      <c r="D109" s="64"/>
      <c r="E109" s="64"/>
    </row>
    <row r="110" spans="1:5" ht="15" x14ac:dyDescent="0.25">
      <c r="A110" s="64"/>
      <c r="B110" s="75"/>
      <c r="C110" s="64"/>
      <c r="D110" s="64"/>
      <c r="E110" s="64"/>
    </row>
    <row r="111" spans="1:5" ht="15" x14ac:dyDescent="0.25">
      <c r="A111" s="64"/>
      <c r="B111" s="75"/>
      <c r="C111" s="64"/>
      <c r="D111" s="64"/>
      <c r="E111" s="64"/>
    </row>
    <row r="112" spans="1:5" ht="15" x14ac:dyDescent="0.25">
      <c r="A112" s="64"/>
      <c r="B112" s="75"/>
      <c r="C112" s="64"/>
      <c r="D112" s="64"/>
      <c r="E112" s="64"/>
    </row>
    <row r="113" spans="1:5" ht="15" x14ac:dyDescent="0.25">
      <c r="A113" s="64"/>
      <c r="B113" s="75"/>
      <c r="C113" s="64"/>
      <c r="D113" s="64"/>
      <c r="E113" s="64"/>
    </row>
    <row r="114" spans="1:5" ht="15" x14ac:dyDescent="0.25">
      <c r="A114" s="64"/>
      <c r="B114" s="75"/>
      <c r="C114" s="64"/>
      <c r="D114" s="64"/>
      <c r="E114" s="64"/>
    </row>
    <row r="115" spans="1:5" ht="15" x14ac:dyDescent="0.25">
      <c r="A115" s="64"/>
      <c r="B115" s="75"/>
      <c r="C115" s="64"/>
      <c r="D115" s="64"/>
      <c r="E115" s="64"/>
    </row>
    <row r="116" spans="1:5" ht="15" x14ac:dyDescent="0.25">
      <c r="A116" s="64"/>
      <c r="B116" s="75"/>
      <c r="C116" s="64"/>
      <c r="D116" s="64"/>
      <c r="E116" s="64"/>
    </row>
    <row r="117" spans="1:5" ht="15" x14ac:dyDescent="0.25">
      <c r="A117" s="64"/>
      <c r="B117" s="75"/>
      <c r="C117" s="64"/>
      <c r="D117" s="64"/>
      <c r="E117" s="64"/>
    </row>
    <row r="118" spans="1:5" ht="15" x14ac:dyDescent="0.25">
      <c r="A118" s="64"/>
      <c r="B118" s="75"/>
      <c r="C118" s="64"/>
      <c r="D118" s="64"/>
      <c r="E118" s="64"/>
    </row>
    <row r="119" spans="1:5" ht="15" x14ac:dyDescent="0.25">
      <c r="A119" s="64"/>
      <c r="B119" s="75"/>
      <c r="C119" s="64"/>
      <c r="D119" s="64"/>
      <c r="E119" s="64"/>
    </row>
    <row r="120" spans="1:5" ht="15" x14ac:dyDescent="0.25">
      <c r="A120" s="64"/>
      <c r="B120" s="75"/>
      <c r="C120" s="64"/>
      <c r="D120" s="64"/>
      <c r="E120" s="64"/>
    </row>
    <row r="121" spans="1:5" ht="15" x14ac:dyDescent="0.25">
      <c r="A121" s="64"/>
      <c r="B121" s="75"/>
      <c r="C121" s="64"/>
      <c r="D121" s="64"/>
      <c r="E121" s="64"/>
    </row>
    <row r="122" spans="1:5" ht="15" x14ac:dyDescent="0.25">
      <c r="A122" s="64"/>
      <c r="B122" s="75"/>
      <c r="C122" s="64"/>
      <c r="D122" s="64"/>
      <c r="E122" s="64"/>
    </row>
    <row r="123" spans="1:5" ht="15" x14ac:dyDescent="0.25">
      <c r="A123" s="64"/>
      <c r="B123" s="75"/>
      <c r="C123" s="64"/>
      <c r="D123" s="64"/>
      <c r="E123" s="64"/>
    </row>
    <row r="124" spans="1:5" ht="15" x14ac:dyDescent="0.25">
      <c r="A124" s="64"/>
      <c r="B124" s="75"/>
      <c r="C124" s="64"/>
      <c r="D124" s="64"/>
      <c r="E124" s="64"/>
    </row>
    <row r="125" spans="1:5" ht="15" x14ac:dyDescent="0.25">
      <c r="A125" s="64"/>
      <c r="B125" s="75"/>
      <c r="C125" s="64"/>
      <c r="D125" s="64"/>
      <c r="E125" s="64"/>
    </row>
    <row r="126" spans="1:5" ht="15" x14ac:dyDescent="0.25">
      <c r="A126" s="64"/>
      <c r="B126" s="75"/>
      <c r="C126" s="64"/>
      <c r="D126" s="64"/>
      <c r="E126" s="64"/>
    </row>
    <row r="127" spans="1:5" ht="15" x14ac:dyDescent="0.25">
      <c r="A127" s="64"/>
      <c r="B127" s="75"/>
      <c r="C127" s="64"/>
      <c r="D127" s="64"/>
      <c r="E127" s="64"/>
    </row>
    <row r="128" spans="1:5" ht="15" x14ac:dyDescent="0.25">
      <c r="A128" s="64"/>
      <c r="B128" s="75"/>
      <c r="C128" s="64"/>
      <c r="D128" s="64"/>
      <c r="E128" s="64"/>
    </row>
    <row r="129" spans="1:5" ht="15" x14ac:dyDescent="0.25">
      <c r="A129" s="64"/>
      <c r="B129" s="75"/>
      <c r="C129" s="64"/>
      <c r="D129" s="64"/>
      <c r="E129" s="64"/>
    </row>
    <row r="130" spans="1:5" ht="15" x14ac:dyDescent="0.25">
      <c r="A130" s="64"/>
      <c r="B130" s="75"/>
      <c r="C130" s="64"/>
      <c r="D130" s="64"/>
      <c r="E130" s="64"/>
    </row>
    <row r="131" spans="1:5" ht="15" x14ac:dyDescent="0.25">
      <c r="A131" s="64"/>
      <c r="B131" s="75"/>
      <c r="C131" s="64"/>
      <c r="D131" s="64"/>
      <c r="E131" s="64"/>
    </row>
    <row r="132" spans="1:5" ht="15" x14ac:dyDescent="0.25">
      <c r="A132" s="64"/>
      <c r="B132" s="75"/>
      <c r="C132" s="64"/>
      <c r="D132" s="64"/>
      <c r="E132" s="64"/>
    </row>
    <row r="133" spans="1:5" ht="15" x14ac:dyDescent="0.25">
      <c r="A133" s="64"/>
      <c r="B133" s="75"/>
      <c r="C133" s="64"/>
      <c r="D133" s="64"/>
      <c r="E133" s="64"/>
    </row>
    <row r="134" spans="1:5" ht="15" x14ac:dyDescent="0.25">
      <c r="A134" s="64"/>
      <c r="B134" s="75"/>
      <c r="C134" s="64"/>
      <c r="D134" s="64"/>
      <c r="E134" s="64"/>
    </row>
    <row r="135" spans="1:5" ht="15" x14ac:dyDescent="0.25">
      <c r="A135" s="64"/>
      <c r="B135" s="75"/>
      <c r="C135" s="64"/>
      <c r="D135" s="64"/>
      <c r="E135" s="64"/>
    </row>
    <row r="136" spans="1:5" ht="15" x14ac:dyDescent="0.25">
      <c r="A136" s="64"/>
      <c r="B136" s="75"/>
      <c r="C136" s="64"/>
      <c r="D136" s="64"/>
      <c r="E136" s="64"/>
    </row>
    <row r="137" spans="1:5" ht="15" x14ac:dyDescent="0.25">
      <c r="A137" s="64"/>
      <c r="B137" s="75"/>
      <c r="C137" s="64"/>
      <c r="D137" s="64"/>
      <c r="E137" s="64"/>
    </row>
    <row r="138" spans="1:5" ht="15" x14ac:dyDescent="0.25">
      <c r="A138" s="64"/>
      <c r="B138" s="75"/>
      <c r="C138" s="64"/>
      <c r="D138" s="64"/>
      <c r="E138" s="64"/>
    </row>
    <row r="139" spans="1:5" ht="15" x14ac:dyDescent="0.25">
      <c r="A139" s="64"/>
      <c r="B139" s="75"/>
      <c r="C139" s="64"/>
      <c r="D139" s="64"/>
      <c r="E139" s="64"/>
    </row>
    <row r="140" spans="1:5" ht="15" x14ac:dyDescent="0.25">
      <c r="A140" s="64"/>
      <c r="B140" s="75"/>
      <c r="C140" s="64"/>
      <c r="D140" s="64"/>
      <c r="E140" s="64"/>
    </row>
    <row r="141" spans="1:5" ht="15" x14ac:dyDescent="0.25">
      <c r="A141" s="64"/>
      <c r="B141" s="75"/>
      <c r="C141" s="64"/>
      <c r="D141" s="64"/>
      <c r="E141" s="64"/>
    </row>
    <row r="142" spans="1:5" ht="15" x14ac:dyDescent="0.25">
      <c r="A142" s="64"/>
      <c r="B142" s="75"/>
      <c r="C142" s="64"/>
      <c r="D142" s="64"/>
      <c r="E142" s="64"/>
    </row>
    <row r="143" spans="1:5" ht="15" x14ac:dyDescent="0.25">
      <c r="A143" s="64"/>
      <c r="B143" s="75"/>
      <c r="C143" s="64"/>
      <c r="D143" s="64"/>
      <c r="E143" s="64"/>
    </row>
    <row r="144" spans="1:5" ht="15" x14ac:dyDescent="0.25">
      <c r="A144" s="64"/>
      <c r="B144" s="75"/>
      <c r="C144" s="64"/>
      <c r="D144" s="64"/>
      <c r="E144" s="64"/>
    </row>
    <row r="145" spans="1:5" ht="15" x14ac:dyDescent="0.25">
      <c r="A145" s="64"/>
      <c r="B145" s="75"/>
      <c r="C145" s="64"/>
      <c r="D145" s="64"/>
      <c r="E145" s="64"/>
    </row>
    <row r="146" spans="1:5" ht="15" x14ac:dyDescent="0.25">
      <c r="A146" s="64"/>
      <c r="B146" s="75"/>
      <c r="C146" s="64"/>
      <c r="D146" s="64"/>
      <c r="E146" s="64"/>
    </row>
    <row r="147" spans="1:5" ht="15" x14ac:dyDescent="0.25">
      <c r="A147" s="64"/>
      <c r="B147" s="75"/>
      <c r="C147" s="64"/>
      <c r="D147" s="64"/>
      <c r="E147" s="64"/>
    </row>
    <row r="148" spans="1:5" ht="15" x14ac:dyDescent="0.25">
      <c r="A148" s="64"/>
      <c r="B148" s="75"/>
      <c r="C148" s="64"/>
      <c r="D148" s="64"/>
      <c r="E148" s="64"/>
    </row>
    <row r="149" spans="1:5" ht="15" x14ac:dyDescent="0.25">
      <c r="A149" s="64"/>
      <c r="B149" s="75"/>
      <c r="C149" s="64"/>
      <c r="D149" s="64"/>
      <c r="E149" s="64"/>
    </row>
    <row r="150" spans="1:5" ht="15" x14ac:dyDescent="0.25">
      <c r="A150" s="64"/>
      <c r="B150" s="75"/>
      <c r="C150" s="64"/>
      <c r="D150" s="64"/>
      <c r="E150" s="64"/>
    </row>
    <row r="151" spans="1:5" ht="15" x14ac:dyDescent="0.25">
      <c r="A151" s="64"/>
      <c r="B151" s="75"/>
      <c r="C151" s="64"/>
      <c r="D151" s="64"/>
      <c r="E151" s="64"/>
    </row>
    <row r="152" spans="1:5" ht="15" x14ac:dyDescent="0.25">
      <c r="A152" s="64"/>
      <c r="B152" s="75"/>
      <c r="C152" s="64"/>
      <c r="D152" s="64"/>
      <c r="E152" s="64"/>
    </row>
    <row r="153" spans="1:5" ht="15" x14ac:dyDescent="0.25">
      <c r="A153" s="64"/>
      <c r="B153" s="75"/>
      <c r="C153" s="64"/>
      <c r="D153" s="64"/>
      <c r="E153" s="64"/>
    </row>
    <row r="154" spans="1:5" ht="15" x14ac:dyDescent="0.25">
      <c r="A154" s="64"/>
      <c r="B154" s="75"/>
      <c r="C154" s="64"/>
      <c r="D154" s="64"/>
      <c r="E154" s="64"/>
    </row>
    <row r="155" spans="1:5" ht="15" x14ac:dyDescent="0.25">
      <c r="A155" s="64"/>
      <c r="B155" s="75"/>
      <c r="C155" s="64"/>
      <c r="D155" s="64"/>
      <c r="E155" s="64"/>
    </row>
    <row r="156" spans="1:5" ht="15" x14ac:dyDescent="0.25">
      <c r="A156" s="64"/>
      <c r="B156" s="75"/>
      <c r="C156" s="64"/>
      <c r="D156" s="64"/>
      <c r="E156" s="64"/>
    </row>
    <row r="157" spans="1:5" ht="15" x14ac:dyDescent="0.25">
      <c r="A157" s="64"/>
      <c r="B157" s="75"/>
      <c r="C157" s="64"/>
      <c r="D157" s="64"/>
      <c r="E157" s="64"/>
    </row>
    <row r="158" spans="1:5" ht="15" x14ac:dyDescent="0.25">
      <c r="A158" s="64"/>
      <c r="B158" s="75"/>
      <c r="C158" s="64"/>
      <c r="D158" s="64"/>
      <c r="E158" s="64"/>
    </row>
    <row r="159" spans="1:5" ht="15" x14ac:dyDescent="0.25">
      <c r="A159" s="64"/>
      <c r="B159" s="75"/>
      <c r="C159" s="64"/>
      <c r="D159" s="64"/>
      <c r="E159" s="64"/>
    </row>
    <row r="160" spans="1:5" ht="15" x14ac:dyDescent="0.25">
      <c r="A160" s="64"/>
      <c r="B160" s="75"/>
      <c r="C160" s="64"/>
      <c r="D160" s="64"/>
      <c r="E160" s="64"/>
    </row>
    <row r="161" spans="1:5" ht="15" x14ac:dyDescent="0.25">
      <c r="A161" s="64"/>
      <c r="B161" s="75"/>
      <c r="C161" s="64"/>
      <c r="D161" s="64"/>
      <c r="E161" s="64"/>
    </row>
    <row r="162" spans="1:5" ht="15" x14ac:dyDescent="0.25">
      <c r="A162" s="64"/>
      <c r="B162" s="75"/>
      <c r="C162" s="64"/>
      <c r="D162" s="64"/>
      <c r="E162" s="64"/>
    </row>
    <row r="163" spans="1:5" ht="15" x14ac:dyDescent="0.25">
      <c r="A163" s="64"/>
      <c r="B163" s="75"/>
      <c r="C163" s="64"/>
      <c r="D163" s="64"/>
      <c r="E163" s="64"/>
    </row>
    <row r="164" spans="1:5" ht="15" x14ac:dyDescent="0.25">
      <c r="A164" s="64"/>
      <c r="B164" s="75"/>
      <c r="C164" s="64"/>
      <c r="D164" s="64"/>
      <c r="E164" s="64"/>
    </row>
    <row r="165" spans="1:5" ht="15" x14ac:dyDescent="0.25">
      <c r="A165" s="64"/>
      <c r="B165" s="75"/>
      <c r="C165" s="64"/>
      <c r="D165" s="64"/>
      <c r="E165" s="64"/>
    </row>
    <row r="166" spans="1:5" ht="15" x14ac:dyDescent="0.25">
      <c r="A166" s="64"/>
      <c r="B166" s="75"/>
      <c r="C166" s="64"/>
      <c r="D166" s="64"/>
      <c r="E166" s="64"/>
    </row>
    <row r="167" spans="1:5" ht="15" x14ac:dyDescent="0.25">
      <c r="A167" s="64"/>
      <c r="B167" s="75"/>
      <c r="C167" s="64"/>
      <c r="D167" s="64"/>
      <c r="E167" s="64"/>
    </row>
    <row r="168" spans="1:5" ht="15" x14ac:dyDescent="0.25">
      <c r="A168" s="64"/>
      <c r="B168" s="75"/>
      <c r="C168" s="64"/>
      <c r="D168" s="64"/>
      <c r="E168" s="64"/>
    </row>
    <row r="169" spans="1:5" ht="15" x14ac:dyDescent="0.25">
      <c r="A169" s="64"/>
      <c r="B169" s="75"/>
      <c r="C169" s="64"/>
      <c r="D169" s="64"/>
      <c r="E169" s="64"/>
    </row>
    <row r="170" spans="1:5" ht="15" x14ac:dyDescent="0.25">
      <c r="A170" s="64"/>
      <c r="B170" s="75"/>
      <c r="C170" s="64"/>
      <c r="D170" s="64"/>
      <c r="E170" s="64"/>
    </row>
    <row r="171" spans="1:5" ht="15" x14ac:dyDescent="0.25">
      <c r="A171" s="64"/>
      <c r="B171" s="75"/>
      <c r="C171" s="64"/>
      <c r="D171" s="64"/>
      <c r="E171" s="64"/>
    </row>
    <row r="172" spans="1:5" ht="15" x14ac:dyDescent="0.25">
      <c r="A172" s="64"/>
      <c r="B172" s="75"/>
      <c r="C172" s="64"/>
      <c r="D172" s="64"/>
      <c r="E172" s="64"/>
    </row>
    <row r="173" spans="1:5" ht="15" x14ac:dyDescent="0.25">
      <c r="A173" s="64"/>
      <c r="B173" s="75"/>
      <c r="C173" s="64"/>
      <c r="D173" s="64"/>
      <c r="E173" s="64"/>
    </row>
    <row r="174" spans="1:5" ht="15" x14ac:dyDescent="0.25">
      <c r="A174" s="64"/>
      <c r="B174" s="75"/>
      <c r="C174" s="64"/>
      <c r="D174" s="64"/>
      <c r="E174" s="64"/>
    </row>
    <row r="175" spans="1:5" ht="15" x14ac:dyDescent="0.25">
      <c r="A175" s="64"/>
      <c r="B175" s="75"/>
      <c r="C175" s="64"/>
      <c r="D175" s="64"/>
      <c r="E175" s="64"/>
    </row>
    <row r="176" spans="1:5" ht="15" x14ac:dyDescent="0.25">
      <c r="A176" s="64"/>
      <c r="B176" s="75"/>
      <c r="C176" s="64"/>
      <c r="D176" s="64"/>
      <c r="E176" s="64"/>
    </row>
    <row r="177" spans="1:5" ht="15" x14ac:dyDescent="0.25">
      <c r="A177" s="64"/>
      <c r="B177" s="75"/>
      <c r="C177" s="64"/>
      <c r="D177" s="64"/>
      <c r="E177" s="64"/>
    </row>
    <row r="178" spans="1:5" ht="15" x14ac:dyDescent="0.25">
      <c r="A178" s="64"/>
      <c r="B178" s="75"/>
      <c r="C178" s="64"/>
      <c r="D178" s="64"/>
      <c r="E178" s="64"/>
    </row>
    <row r="179" spans="1:5" ht="15" x14ac:dyDescent="0.25">
      <c r="A179" s="64"/>
      <c r="B179" s="75"/>
      <c r="C179" s="64"/>
      <c r="D179" s="64"/>
      <c r="E179" s="64"/>
    </row>
    <row r="180" spans="1:5" ht="15" x14ac:dyDescent="0.25">
      <c r="A180" s="64"/>
      <c r="B180" s="75"/>
      <c r="C180" s="64"/>
      <c r="D180" s="64"/>
      <c r="E180" s="64"/>
    </row>
    <row r="181" spans="1:5" ht="15" x14ac:dyDescent="0.25">
      <c r="A181" s="64"/>
      <c r="B181" s="75"/>
      <c r="C181" s="64"/>
      <c r="D181" s="64"/>
      <c r="E181" s="64"/>
    </row>
    <row r="182" spans="1:5" ht="15" x14ac:dyDescent="0.25">
      <c r="A182" s="64"/>
      <c r="B182" s="75"/>
      <c r="C182" s="64"/>
      <c r="D182" s="64"/>
      <c r="E182" s="64"/>
    </row>
    <row r="183" spans="1:5" ht="15" x14ac:dyDescent="0.25">
      <c r="A183" s="64"/>
      <c r="B183" s="75"/>
      <c r="C183" s="64"/>
      <c r="D183" s="64"/>
      <c r="E183" s="64"/>
    </row>
    <row r="184" spans="1:5" ht="15" x14ac:dyDescent="0.25">
      <c r="A184" s="64"/>
      <c r="B184" s="75"/>
      <c r="C184" s="64"/>
      <c r="D184" s="64"/>
      <c r="E184" s="64"/>
    </row>
    <row r="185" spans="1:5" ht="15" x14ac:dyDescent="0.25">
      <c r="A185" s="64"/>
      <c r="B185" s="75"/>
      <c r="C185" s="64"/>
      <c r="D185" s="64"/>
      <c r="E185" s="64"/>
    </row>
    <row r="186" spans="1:5" ht="15" x14ac:dyDescent="0.25">
      <c r="A186" s="64"/>
      <c r="B186" s="75"/>
      <c r="C186" s="64"/>
      <c r="D186" s="64"/>
      <c r="E186" s="64"/>
    </row>
    <row r="187" spans="1:5" ht="15" x14ac:dyDescent="0.25">
      <c r="A187" s="64"/>
      <c r="B187" s="75"/>
      <c r="C187" s="64"/>
      <c r="D187" s="64"/>
      <c r="E187" s="64"/>
    </row>
    <row r="188" spans="1:5" ht="15" x14ac:dyDescent="0.25">
      <c r="A188" s="64"/>
      <c r="B188" s="75"/>
      <c r="C188" s="64"/>
      <c r="D188" s="64"/>
      <c r="E188" s="64"/>
    </row>
    <row r="189" spans="1:5" ht="15" x14ac:dyDescent="0.25">
      <c r="A189" s="64"/>
      <c r="B189" s="75"/>
      <c r="C189" s="64"/>
      <c r="D189" s="64"/>
      <c r="E189" s="64"/>
    </row>
    <row r="190" spans="1:5" ht="15" x14ac:dyDescent="0.25">
      <c r="A190" s="64"/>
      <c r="B190" s="75"/>
      <c r="C190" s="64"/>
      <c r="D190" s="64"/>
      <c r="E190" s="64"/>
    </row>
    <row r="191" spans="1:5" ht="15" x14ac:dyDescent="0.25">
      <c r="A191" s="64"/>
      <c r="B191" s="75"/>
      <c r="C191" s="64"/>
      <c r="D191" s="64"/>
      <c r="E191" s="64"/>
    </row>
    <row r="192" spans="1:5" ht="15" x14ac:dyDescent="0.25">
      <c r="A192" s="64"/>
      <c r="B192" s="75"/>
      <c r="C192" s="64"/>
      <c r="D192" s="64"/>
      <c r="E192" s="64"/>
    </row>
    <row r="193" spans="1:5" ht="15" x14ac:dyDescent="0.25">
      <c r="A193" s="64"/>
      <c r="B193" s="75"/>
      <c r="C193" s="64"/>
      <c r="D193" s="64"/>
      <c r="E193" s="64"/>
    </row>
    <row r="194" spans="1:5" ht="15" x14ac:dyDescent="0.25">
      <c r="A194" s="64"/>
      <c r="B194" s="75"/>
      <c r="C194" s="64"/>
      <c r="D194" s="64"/>
      <c r="E194" s="64"/>
    </row>
    <row r="195" spans="1:5" ht="15" x14ac:dyDescent="0.25">
      <c r="A195" s="64"/>
      <c r="B195" s="75"/>
      <c r="C195" s="64"/>
      <c r="D195" s="64"/>
      <c r="E195" s="64"/>
    </row>
    <row r="196" spans="1:5" ht="15" x14ac:dyDescent="0.25">
      <c r="A196" s="64"/>
      <c r="B196" s="75"/>
      <c r="C196" s="64"/>
      <c r="D196" s="64"/>
      <c r="E196" s="64"/>
    </row>
    <row r="197" spans="1:5" ht="15" x14ac:dyDescent="0.25">
      <c r="A197" s="64"/>
      <c r="B197" s="75"/>
      <c r="C197" s="64"/>
      <c r="D197" s="64"/>
      <c r="E197" s="64"/>
    </row>
    <row r="198" spans="1:5" ht="15" x14ac:dyDescent="0.25">
      <c r="A198" s="64"/>
      <c r="B198" s="75"/>
      <c r="C198" s="64"/>
      <c r="D198" s="64"/>
      <c r="E198" s="64"/>
    </row>
    <row r="199" spans="1:5" ht="15" x14ac:dyDescent="0.25">
      <c r="A199" s="64"/>
      <c r="B199" s="75"/>
      <c r="C199" s="64"/>
      <c r="D199" s="64"/>
      <c r="E199" s="64"/>
    </row>
    <row r="200" spans="1:5" ht="15" x14ac:dyDescent="0.25">
      <c r="A200" s="64"/>
      <c r="B200" s="75"/>
      <c r="C200" s="64"/>
      <c r="D200" s="64"/>
      <c r="E200" s="64"/>
    </row>
    <row r="201" spans="1:5" ht="15" x14ac:dyDescent="0.25">
      <c r="A201" s="64"/>
      <c r="B201" s="75"/>
      <c r="C201" s="64"/>
      <c r="D201" s="64"/>
      <c r="E201" s="64"/>
    </row>
    <row r="202" spans="1:5" ht="15" x14ac:dyDescent="0.25">
      <c r="A202" s="64"/>
      <c r="B202" s="75"/>
      <c r="C202" s="64"/>
      <c r="D202" s="64"/>
      <c r="E202" s="64"/>
    </row>
    <row r="203" spans="1:5" ht="15" x14ac:dyDescent="0.25">
      <c r="A203" s="64"/>
      <c r="B203" s="75"/>
      <c r="C203" s="64"/>
      <c r="D203" s="64"/>
      <c r="E203" s="64"/>
    </row>
    <row r="204" spans="1:5" ht="15" x14ac:dyDescent="0.25">
      <c r="A204" s="64"/>
      <c r="B204" s="75"/>
      <c r="C204" s="64"/>
      <c r="D204" s="64"/>
      <c r="E204" s="64"/>
    </row>
    <row r="205" spans="1:5" ht="15" x14ac:dyDescent="0.25">
      <c r="A205" s="64"/>
      <c r="B205" s="75"/>
      <c r="C205" s="64"/>
      <c r="D205" s="64"/>
      <c r="E205" s="64"/>
    </row>
    <row r="206" spans="1:5" ht="15" x14ac:dyDescent="0.25">
      <c r="A206" s="64"/>
      <c r="B206" s="75"/>
      <c r="C206" s="64"/>
      <c r="D206" s="64"/>
      <c r="E206" s="64"/>
    </row>
    <row r="207" spans="1:5" ht="15" x14ac:dyDescent="0.25">
      <c r="A207" s="64"/>
      <c r="B207" s="75"/>
      <c r="C207" s="64"/>
      <c r="D207" s="64"/>
      <c r="E207" s="64"/>
    </row>
    <row r="208" spans="1:5" ht="15" x14ac:dyDescent="0.25">
      <c r="A208" s="64"/>
      <c r="B208" s="75"/>
      <c r="C208" s="64"/>
      <c r="D208" s="64"/>
      <c r="E208" s="64"/>
    </row>
    <row r="209" spans="1:5" ht="15" x14ac:dyDescent="0.25">
      <c r="A209" s="64"/>
      <c r="B209" s="75"/>
      <c r="C209" s="64"/>
      <c r="D209" s="64"/>
      <c r="E209" s="64"/>
    </row>
    <row r="210" spans="1:5" ht="15" x14ac:dyDescent="0.25">
      <c r="A210" s="64"/>
      <c r="B210" s="75"/>
      <c r="C210" s="64"/>
      <c r="D210" s="64"/>
      <c r="E210" s="64"/>
    </row>
    <row r="211" spans="1:5" ht="15" x14ac:dyDescent="0.25">
      <c r="A211" s="64"/>
      <c r="B211" s="75"/>
      <c r="C211" s="64"/>
      <c r="D211" s="64"/>
      <c r="E211" s="64"/>
    </row>
    <row r="212" spans="1:5" ht="15" x14ac:dyDescent="0.25">
      <c r="A212" s="64"/>
      <c r="B212" s="75"/>
      <c r="C212" s="64"/>
      <c r="D212" s="64"/>
      <c r="E212" s="64"/>
    </row>
    <row r="213" spans="1:5" ht="15" x14ac:dyDescent="0.25">
      <c r="A213" s="64"/>
      <c r="B213" s="75"/>
      <c r="C213" s="64"/>
      <c r="D213" s="64"/>
      <c r="E213" s="64"/>
    </row>
    <row r="214" spans="1:5" ht="15" x14ac:dyDescent="0.25">
      <c r="A214" s="64"/>
      <c r="B214" s="75"/>
      <c r="C214" s="64"/>
      <c r="D214" s="64"/>
      <c r="E214" s="64"/>
    </row>
    <row r="215" spans="1:5" ht="15" x14ac:dyDescent="0.25">
      <c r="A215" s="64"/>
      <c r="B215" s="75"/>
      <c r="C215" s="64"/>
      <c r="D215" s="64"/>
      <c r="E215" s="64"/>
    </row>
    <row r="216" spans="1:5" ht="15" x14ac:dyDescent="0.25">
      <c r="A216" s="64"/>
      <c r="B216" s="75"/>
      <c r="C216" s="64"/>
      <c r="D216" s="64"/>
      <c r="E216" s="64"/>
    </row>
    <row r="217" spans="1:5" ht="15" x14ac:dyDescent="0.25">
      <c r="A217" s="64"/>
      <c r="B217" s="75"/>
      <c r="C217" s="64"/>
      <c r="D217" s="64"/>
      <c r="E217" s="64"/>
    </row>
    <row r="218" spans="1:5" ht="15" x14ac:dyDescent="0.25">
      <c r="A218" s="64"/>
      <c r="B218" s="75"/>
      <c r="C218" s="64"/>
      <c r="D218" s="64"/>
      <c r="E218" s="64"/>
    </row>
    <row r="219" spans="1:5" ht="15" x14ac:dyDescent="0.25">
      <c r="A219" s="64"/>
      <c r="B219" s="75"/>
      <c r="C219" s="64"/>
      <c r="D219" s="64"/>
      <c r="E219" s="64"/>
    </row>
    <row r="220" spans="1:5" ht="15" x14ac:dyDescent="0.25">
      <c r="A220" s="64"/>
      <c r="B220" s="75"/>
      <c r="C220" s="64"/>
      <c r="D220" s="64"/>
      <c r="E220" s="64"/>
    </row>
    <row r="221" spans="1:5" ht="15" x14ac:dyDescent="0.25">
      <c r="A221" s="64"/>
      <c r="B221" s="75"/>
      <c r="C221" s="64"/>
      <c r="D221" s="64"/>
      <c r="E221" s="64"/>
    </row>
    <row r="222" spans="1:5" ht="15" x14ac:dyDescent="0.25">
      <c r="A222" s="64"/>
      <c r="B222" s="75"/>
      <c r="C222" s="64"/>
      <c r="D222" s="64"/>
      <c r="E222" s="64"/>
    </row>
    <row r="223" spans="1:5" ht="15" x14ac:dyDescent="0.25">
      <c r="A223" s="64"/>
      <c r="B223" s="75"/>
      <c r="C223" s="64"/>
      <c r="D223" s="64"/>
      <c r="E223" s="64"/>
    </row>
    <row r="224" spans="1:5" ht="15" x14ac:dyDescent="0.25">
      <c r="A224" s="64"/>
      <c r="B224" s="75"/>
      <c r="C224" s="64"/>
      <c r="D224" s="64"/>
      <c r="E224" s="64"/>
    </row>
    <row r="225" spans="1:5" ht="15" x14ac:dyDescent="0.25">
      <c r="A225" s="64"/>
      <c r="B225" s="75"/>
      <c r="C225" s="64"/>
      <c r="D225" s="64"/>
      <c r="E225" s="64"/>
    </row>
    <row r="226" spans="1:5" ht="15" x14ac:dyDescent="0.25">
      <c r="A226" s="64"/>
      <c r="B226" s="75"/>
      <c r="C226" s="64"/>
      <c r="D226" s="64"/>
      <c r="E226" s="64"/>
    </row>
    <row r="227" spans="1:5" ht="15" x14ac:dyDescent="0.25">
      <c r="A227" s="64"/>
      <c r="B227" s="75"/>
      <c r="C227" s="64"/>
      <c r="D227" s="64"/>
      <c r="E227" s="64"/>
    </row>
    <row r="228" spans="1:5" ht="15" x14ac:dyDescent="0.25">
      <c r="A228" s="64"/>
      <c r="B228" s="75"/>
      <c r="C228" s="64"/>
      <c r="D228" s="64"/>
      <c r="E228" s="64"/>
    </row>
    <row r="229" spans="1:5" ht="15" x14ac:dyDescent="0.25">
      <c r="A229" s="64"/>
      <c r="B229" s="75"/>
      <c r="C229" s="64"/>
      <c r="D229" s="64"/>
      <c r="E229" s="64"/>
    </row>
    <row r="230" spans="1:5" ht="15" x14ac:dyDescent="0.25">
      <c r="A230" s="64"/>
      <c r="B230" s="75"/>
      <c r="C230" s="64"/>
      <c r="D230" s="64"/>
      <c r="E230" s="64"/>
    </row>
    <row r="231" spans="1:5" ht="15" x14ac:dyDescent="0.25">
      <c r="A231" s="64"/>
      <c r="B231" s="75"/>
      <c r="C231" s="64"/>
      <c r="D231" s="64"/>
      <c r="E231" s="64"/>
    </row>
    <row r="232" spans="1:5" ht="15" x14ac:dyDescent="0.25">
      <c r="A232" s="64"/>
      <c r="B232" s="75"/>
      <c r="C232" s="64"/>
      <c r="D232" s="64"/>
      <c r="E232" s="64"/>
    </row>
    <row r="233" spans="1:5" ht="15" x14ac:dyDescent="0.25">
      <c r="A233" s="64"/>
      <c r="B233" s="75"/>
      <c r="C233" s="64"/>
      <c r="D233" s="64"/>
      <c r="E233" s="64"/>
    </row>
    <row r="234" spans="1:5" ht="15" x14ac:dyDescent="0.25">
      <c r="A234" s="64"/>
      <c r="B234" s="75"/>
      <c r="C234" s="64"/>
      <c r="D234" s="64"/>
      <c r="E234" s="64"/>
    </row>
    <row r="235" spans="1:5" ht="15" x14ac:dyDescent="0.25">
      <c r="A235" s="64"/>
      <c r="B235" s="75"/>
      <c r="C235" s="64"/>
      <c r="D235" s="64"/>
      <c r="E235" s="64"/>
    </row>
    <row r="236" spans="1:5" ht="15" x14ac:dyDescent="0.25">
      <c r="A236" s="64"/>
      <c r="B236" s="75"/>
      <c r="C236" s="64"/>
      <c r="D236" s="64"/>
      <c r="E236" s="64"/>
    </row>
    <row r="237" spans="1:5" ht="15" x14ac:dyDescent="0.25">
      <c r="A237" s="64"/>
      <c r="B237" s="75"/>
      <c r="C237" s="64"/>
      <c r="D237" s="64"/>
      <c r="E237" s="64"/>
    </row>
    <row r="238" spans="1:5" ht="15" x14ac:dyDescent="0.25">
      <c r="A238" s="64"/>
      <c r="B238" s="75"/>
      <c r="C238" s="64"/>
      <c r="D238" s="64"/>
      <c r="E238" s="64"/>
    </row>
    <row r="239" spans="1:5" ht="15" x14ac:dyDescent="0.25">
      <c r="A239" s="64"/>
      <c r="B239" s="75"/>
      <c r="C239" s="64"/>
      <c r="D239" s="64"/>
      <c r="E239" s="64"/>
    </row>
    <row r="240" spans="1:5" ht="15" x14ac:dyDescent="0.25">
      <c r="A240" s="64"/>
      <c r="B240" s="75"/>
      <c r="C240" s="64"/>
      <c r="D240" s="64"/>
      <c r="E240" s="64"/>
    </row>
    <row r="241" spans="1:5" ht="15" x14ac:dyDescent="0.25">
      <c r="A241" s="64"/>
      <c r="B241" s="75"/>
      <c r="C241" s="64"/>
      <c r="D241" s="64"/>
      <c r="E241" s="64"/>
    </row>
    <row r="242" spans="1:5" ht="15" x14ac:dyDescent="0.25">
      <c r="A242" s="64"/>
      <c r="B242" s="75"/>
      <c r="C242" s="64"/>
      <c r="D242" s="64"/>
      <c r="E242" s="64"/>
    </row>
    <row r="243" spans="1:5" ht="15" x14ac:dyDescent="0.25">
      <c r="A243" s="64"/>
      <c r="B243" s="75"/>
      <c r="C243" s="64"/>
      <c r="D243" s="64"/>
      <c r="E243" s="64"/>
    </row>
    <row r="244" spans="1:5" ht="15" x14ac:dyDescent="0.25">
      <c r="A244" s="64"/>
      <c r="B244" s="75"/>
      <c r="C244" s="64"/>
      <c r="D244" s="64"/>
      <c r="E244" s="64"/>
    </row>
    <row r="245" spans="1:5" ht="15" x14ac:dyDescent="0.25">
      <c r="A245" s="64"/>
      <c r="B245" s="75"/>
      <c r="C245" s="64"/>
      <c r="D245" s="64"/>
      <c r="E245" s="64"/>
    </row>
    <row r="246" spans="1:5" ht="15" x14ac:dyDescent="0.25">
      <c r="A246" s="64"/>
      <c r="B246" s="75"/>
      <c r="C246" s="64"/>
      <c r="D246" s="64"/>
      <c r="E246" s="64"/>
    </row>
    <row r="247" spans="1:5" ht="15" x14ac:dyDescent="0.25">
      <c r="A247" s="64"/>
      <c r="B247" s="75"/>
      <c r="C247" s="64"/>
      <c r="D247" s="64"/>
      <c r="E247" s="64"/>
    </row>
    <row r="248" spans="1:5" ht="15" x14ac:dyDescent="0.25">
      <c r="A248" s="64"/>
      <c r="B248" s="75"/>
      <c r="C248" s="64"/>
      <c r="D248" s="64"/>
      <c r="E248" s="64"/>
    </row>
    <row r="249" spans="1:5" ht="15" x14ac:dyDescent="0.25">
      <c r="A249" s="64"/>
      <c r="B249" s="75"/>
      <c r="C249" s="64"/>
      <c r="D249" s="64"/>
      <c r="E249" s="64"/>
    </row>
    <row r="250" spans="1:5" ht="15" x14ac:dyDescent="0.25">
      <c r="A250" s="64"/>
      <c r="B250" s="75"/>
      <c r="C250" s="64"/>
      <c r="D250" s="64"/>
      <c r="E250" s="64"/>
    </row>
    <row r="251" spans="1:5" ht="15" x14ac:dyDescent="0.25">
      <c r="A251" s="64"/>
      <c r="B251" s="75"/>
      <c r="C251" s="64"/>
      <c r="D251" s="64"/>
      <c r="E251" s="64"/>
    </row>
    <row r="252" spans="1:5" ht="15" x14ac:dyDescent="0.25">
      <c r="A252" s="64"/>
      <c r="B252" s="75"/>
      <c r="C252" s="64"/>
      <c r="D252" s="64"/>
      <c r="E252" s="64"/>
    </row>
    <row r="253" spans="1:5" ht="15" x14ac:dyDescent="0.25">
      <c r="A253" s="64"/>
      <c r="B253" s="75"/>
      <c r="C253" s="64"/>
      <c r="D253" s="64"/>
      <c r="E253" s="64"/>
    </row>
    <row r="254" spans="1:5" ht="15" x14ac:dyDescent="0.25">
      <c r="A254" s="64"/>
      <c r="B254" s="75"/>
      <c r="C254" s="64"/>
      <c r="D254" s="64"/>
      <c r="E254" s="64"/>
    </row>
    <row r="255" spans="1:5" ht="15" x14ac:dyDescent="0.25">
      <c r="A255" s="64"/>
      <c r="B255" s="75"/>
      <c r="C255" s="64"/>
      <c r="D255" s="64"/>
      <c r="E255" s="64"/>
    </row>
    <row r="256" spans="1:5" ht="15" x14ac:dyDescent="0.25">
      <c r="A256" s="64"/>
      <c r="B256" s="75"/>
      <c r="C256" s="64"/>
      <c r="D256" s="64"/>
      <c r="E256" s="64"/>
    </row>
    <row r="257" spans="1:5" ht="15" x14ac:dyDescent="0.25">
      <c r="A257" s="64"/>
      <c r="B257" s="75"/>
      <c r="C257" s="64"/>
      <c r="D257" s="64"/>
      <c r="E257" s="64"/>
    </row>
    <row r="258" spans="1:5" ht="15" x14ac:dyDescent="0.25">
      <c r="A258" s="64"/>
      <c r="B258" s="75"/>
      <c r="C258" s="64"/>
      <c r="D258" s="64"/>
      <c r="E258" s="64"/>
    </row>
    <row r="259" spans="1:5" ht="15" x14ac:dyDescent="0.25">
      <c r="A259" s="64"/>
      <c r="B259" s="75"/>
      <c r="C259" s="64"/>
      <c r="D259" s="64"/>
      <c r="E259" s="64"/>
    </row>
    <row r="260" spans="1:5" ht="15" x14ac:dyDescent="0.25">
      <c r="A260" s="64"/>
      <c r="B260" s="75"/>
      <c r="C260" s="64"/>
      <c r="D260" s="64"/>
      <c r="E260" s="64"/>
    </row>
    <row r="261" spans="1:5" ht="15" x14ac:dyDescent="0.25">
      <c r="A261" s="64"/>
      <c r="B261" s="75"/>
      <c r="C261" s="64"/>
      <c r="D261" s="64"/>
      <c r="E261" s="64"/>
    </row>
    <row r="262" spans="1:5" ht="15" x14ac:dyDescent="0.25">
      <c r="A262" s="64"/>
      <c r="B262" s="75"/>
      <c r="C262" s="64"/>
      <c r="D262" s="64"/>
      <c r="E262" s="64"/>
    </row>
    <row r="263" spans="1:5" ht="15" x14ac:dyDescent="0.25">
      <c r="A263" s="64"/>
      <c r="B263" s="75"/>
      <c r="C263" s="64"/>
      <c r="D263" s="64"/>
      <c r="E263" s="64"/>
    </row>
    <row r="264" spans="1:5" ht="15" x14ac:dyDescent="0.25">
      <c r="A264" s="64"/>
      <c r="B264" s="75"/>
      <c r="C264" s="64"/>
      <c r="D264" s="64"/>
      <c r="E264" s="64"/>
    </row>
    <row r="265" spans="1:5" ht="15" x14ac:dyDescent="0.25">
      <c r="A265" s="64"/>
      <c r="B265" s="75"/>
      <c r="C265" s="64"/>
      <c r="D265" s="64"/>
      <c r="E265" s="64"/>
    </row>
    <row r="266" spans="1:5" ht="15" x14ac:dyDescent="0.25">
      <c r="A266" s="64"/>
      <c r="B266" s="75"/>
      <c r="C266" s="64"/>
      <c r="D266" s="64"/>
      <c r="E266" s="64"/>
    </row>
    <row r="267" spans="1:5" ht="15" x14ac:dyDescent="0.25">
      <c r="A267" s="64"/>
      <c r="B267" s="75"/>
      <c r="C267" s="64"/>
      <c r="D267" s="64"/>
      <c r="E267" s="64"/>
    </row>
    <row r="268" spans="1:5" ht="15" x14ac:dyDescent="0.25">
      <c r="A268" s="64"/>
      <c r="B268" s="75"/>
      <c r="C268" s="64"/>
      <c r="D268" s="64"/>
      <c r="E268" s="64"/>
    </row>
    <row r="269" spans="1:5" ht="15" x14ac:dyDescent="0.25">
      <c r="A269" s="64"/>
      <c r="B269" s="75"/>
      <c r="C269" s="64"/>
      <c r="D269" s="64"/>
      <c r="E269" s="64"/>
    </row>
    <row r="270" spans="1:5" ht="15" x14ac:dyDescent="0.25">
      <c r="A270" s="64"/>
      <c r="B270" s="75"/>
      <c r="C270" s="64"/>
      <c r="D270" s="64"/>
      <c r="E270" s="64"/>
    </row>
    <row r="271" spans="1:5" ht="15" x14ac:dyDescent="0.25">
      <c r="A271" s="64"/>
      <c r="B271" s="75"/>
      <c r="C271" s="64"/>
      <c r="D271" s="64"/>
      <c r="E271" s="64"/>
    </row>
    <row r="272" spans="1:5" ht="15" x14ac:dyDescent="0.25">
      <c r="A272" s="64"/>
      <c r="B272" s="75"/>
      <c r="C272" s="64"/>
      <c r="D272" s="64"/>
      <c r="E272" s="64"/>
    </row>
    <row r="273" spans="1:5" ht="15" x14ac:dyDescent="0.25">
      <c r="A273" s="64"/>
      <c r="B273" s="75"/>
      <c r="C273" s="64"/>
      <c r="D273" s="64"/>
      <c r="E273" s="64"/>
    </row>
    <row r="274" spans="1:5" ht="15" x14ac:dyDescent="0.25">
      <c r="A274" s="64"/>
      <c r="B274" s="75"/>
      <c r="C274" s="64"/>
      <c r="D274" s="64"/>
      <c r="E274" s="64"/>
    </row>
    <row r="275" spans="1:5" ht="15" x14ac:dyDescent="0.25">
      <c r="A275" s="64"/>
      <c r="B275" s="75"/>
      <c r="C275" s="64"/>
      <c r="D275" s="64"/>
      <c r="E275" s="64"/>
    </row>
    <row r="276" spans="1:5" ht="15" x14ac:dyDescent="0.25">
      <c r="A276" s="64"/>
      <c r="B276" s="75"/>
      <c r="C276" s="64"/>
      <c r="D276" s="64"/>
      <c r="E276" s="64"/>
    </row>
    <row r="277" spans="1:5" ht="15" x14ac:dyDescent="0.25">
      <c r="A277" s="64"/>
      <c r="B277" s="75"/>
      <c r="C277" s="64"/>
      <c r="D277" s="64"/>
      <c r="E277" s="64"/>
    </row>
    <row r="278" spans="1:5" ht="15" x14ac:dyDescent="0.25">
      <c r="A278" s="64"/>
      <c r="B278" s="75"/>
      <c r="C278" s="64"/>
      <c r="D278" s="64"/>
      <c r="E278" s="64"/>
    </row>
    <row r="279" spans="1:5" ht="15" x14ac:dyDescent="0.25">
      <c r="A279" s="64"/>
      <c r="B279" s="75"/>
      <c r="C279" s="64"/>
      <c r="D279" s="64"/>
      <c r="E279" s="64"/>
    </row>
    <row r="280" spans="1:5" ht="15" x14ac:dyDescent="0.25">
      <c r="A280" s="64"/>
      <c r="B280" s="75"/>
      <c r="C280" s="64"/>
      <c r="D280" s="64"/>
      <c r="E280" s="64"/>
    </row>
    <row r="281" spans="1:5" ht="15" x14ac:dyDescent="0.25">
      <c r="A281" s="64"/>
      <c r="B281" s="75"/>
      <c r="C281" s="64"/>
      <c r="D281" s="64"/>
      <c r="E281" s="64"/>
    </row>
    <row r="282" spans="1:5" ht="15" x14ac:dyDescent="0.25">
      <c r="A282" s="64"/>
      <c r="B282" s="75"/>
      <c r="C282" s="64"/>
      <c r="D282" s="64"/>
      <c r="E282" s="64"/>
    </row>
    <row r="283" spans="1:5" ht="15" x14ac:dyDescent="0.25">
      <c r="A283" s="64"/>
      <c r="B283" s="75"/>
      <c r="C283" s="64"/>
      <c r="D283" s="64"/>
      <c r="E283" s="64"/>
    </row>
    <row r="284" spans="1:5" ht="15" x14ac:dyDescent="0.25">
      <c r="A284" s="64"/>
      <c r="B284" s="75"/>
      <c r="C284" s="64"/>
      <c r="D284" s="64"/>
      <c r="E284" s="64"/>
    </row>
    <row r="285" spans="1:5" ht="15" x14ac:dyDescent="0.25">
      <c r="A285" s="64"/>
      <c r="B285" s="75"/>
      <c r="C285" s="64"/>
      <c r="D285" s="64"/>
      <c r="E285" s="64"/>
    </row>
    <row r="286" spans="1:5" ht="15" x14ac:dyDescent="0.25">
      <c r="A286" s="64"/>
      <c r="B286" s="75"/>
      <c r="C286" s="64"/>
      <c r="D286" s="64"/>
      <c r="E286" s="64"/>
    </row>
    <row r="287" spans="1:5" ht="15" x14ac:dyDescent="0.25">
      <c r="A287" s="64"/>
      <c r="B287" s="75"/>
      <c r="C287" s="64"/>
      <c r="D287" s="64"/>
      <c r="E287" s="64"/>
    </row>
    <row r="288" spans="1:5" ht="15" x14ac:dyDescent="0.25">
      <c r="A288" s="64"/>
      <c r="B288" s="75"/>
      <c r="C288" s="64"/>
      <c r="D288" s="64"/>
      <c r="E288" s="64"/>
    </row>
    <row r="289" spans="1:5" ht="15" x14ac:dyDescent="0.25">
      <c r="A289" s="64"/>
      <c r="B289" s="75"/>
      <c r="C289" s="64"/>
      <c r="D289" s="64"/>
      <c r="E289" s="64"/>
    </row>
    <row r="290" spans="1:5" ht="15" x14ac:dyDescent="0.25">
      <c r="A290" s="64"/>
      <c r="B290" s="75"/>
      <c r="C290" s="64"/>
      <c r="D290" s="64"/>
      <c r="E290" s="64"/>
    </row>
    <row r="291" spans="1:5" ht="15" x14ac:dyDescent="0.25">
      <c r="A291" s="64"/>
      <c r="B291" s="75"/>
      <c r="C291" s="64"/>
      <c r="D291" s="64"/>
      <c r="E291" s="64"/>
    </row>
    <row r="292" spans="1:5" ht="15" x14ac:dyDescent="0.25">
      <c r="A292" s="64"/>
      <c r="B292" s="75"/>
      <c r="C292" s="64"/>
      <c r="D292" s="64"/>
      <c r="E292" s="64"/>
    </row>
    <row r="293" spans="1:5" ht="15" x14ac:dyDescent="0.25">
      <c r="A293" s="64"/>
      <c r="B293" s="75"/>
      <c r="C293" s="64"/>
      <c r="D293" s="64"/>
      <c r="E293" s="64"/>
    </row>
    <row r="294" spans="1:5" ht="15" x14ac:dyDescent="0.25">
      <c r="A294" s="64"/>
      <c r="B294" s="75"/>
      <c r="C294" s="64"/>
      <c r="D294" s="64"/>
      <c r="E294" s="64"/>
    </row>
    <row r="295" spans="1:5" ht="15" x14ac:dyDescent="0.25">
      <c r="A295" s="64"/>
      <c r="B295" s="75"/>
      <c r="C295" s="64"/>
      <c r="D295" s="64"/>
      <c r="E295" s="64"/>
    </row>
    <row r="296" spans="1:5" ht="15" x14ac:dyDescent="0.25">
      <c r="A296" s="64"/>
      <c r="B296" s="75"/>
      <c r="C296" s="64"/>
      <c r="D296" s="64"/>
      <c r="E296" s="64"/>
    </row>
    <row r="297" spans="1:5" ht="15" x14ac:dyDescent="0.25">
      <c r="A297" s="64"/>
      <c r="B297" s="75"/>
      <c r="C297" s="64"/>
      <c r="D297" s="64"/>
      <c r="E297" s="64"/>
    </row>
    <row r="298" spans="1:5" ht="15" x14ac:dyDescent="0.25">
      <c r="A298" s="64"/>
      <c r="B298" s="75"/>
      <c r="C298" s="64"/>
      <c r="D298" s="64"/>
      <c r="E298" s="64"/>
    </row>
    <row r="299" spans="1:5" ht="15" x14ac:dyDescent="0.25">
      <c r="A299" s="64"/>
      <c r="B299" s="75"/>
      <c r="C299" s="64"/>
      <c r="D299" s="64"/>
      <c r="E299" s="64"/>
    </row>
    <row r="300" spans="1:5" ht="15" x14ac:dyDescent="0.25">
      <c r="A300" s="64"/>
      <c r="B300" s="75"/>
      <c r="C300" s="64"/>
      <c r="D300" s="64"/>
      <c r="E300" s="64"/>
    </row>
    <row r="301" spans="1:5" ht="15" x14ac:dyDescent="0.25">
      <c r="A301" s="64"/>
      <c r="B301" s="75"/>
      <c r="C301" s="64"/>
      <c r="D301" s="64"/>
      <c r="E301" s="64"/>
    </row>
    <row r="302" spans="1:5" ht="15" x14ac:dyDescent="0.25">
      <c r="A302" s="64"/>
      <c r="B302" s="75"/>
      <c r="C302" s="64"/>
      <c r="D302" s="64"/>
      <c r="E302" s="64"/>
    </row>
    <row r="303" spans="1:5" ht="15" x14ac:dyDescent="0.25">
      <c r="A303" s="64"/>
      <c r="B303" s="75"/>
      <c r="C303" s="64"/>
      <c r="D303" s="64"/>
      <c r="E303" s="64"/>
    </row>
    <row r="304" spans="1:5" ht="15" x14ac:dyDescent="0.25">
      <c r="A304" s="64"/>
      <c r="B304" s="75"/>
      <c r="C304" s="64"/>
      <c r="D304" s="64"/>
      <c r="E304" s="64"/>
    </row>
    <row r="305" spans="1:5" ht="15" x14ac:dyDescent="0.25">
      <c r="A305" s="64"/>
      <c r="B305" s="75"/>
      <c r="C305" s="64"/>
      <c r="D305" s="64"/>
      <c r="E305" s="64"/>
    </row>
    <row r="306" spans="1:5" ht="15" x14ac:dyDescent="0.25">
      <c r="A306" s="64"/>
      <c r="B306" s="75"/>
      <c r="C306" s="64"/>
      <c r="D306" s="64"/>
      <c r="E306" s="64"/>
    </row>
    <row r="307" spans="1:5" ht="15" x14ac:dyDescent="0.25">
      <c r="A307" s="64"/>
      <c r="B307" s="75"/>
      <c r="C307" s="64"/>
      <c r="D307" s="64"/>
      <c r="E307" s="64"/>
    </row>
    <row r="308" spans="1:5" ht="15" x14ac:dyDescent="0.25">
      <c r="A308" s="64"/>
      <c r="B308" s="75"/>
      <c r="C308" s="64"/>
      <c r="D308" s="64"/>
      <c r="E308" s="64"/>
    </row>
    <row r="309" spans="1:5" ht="15" x14ac:dyDescent="0.25">
      <c r="A309" s="64"/>
      <c r="B309" s="75"/>
      <c r="C309" s="64"/>
      <c r="D309" s="64"/>
      <c r="E309" s="64"/>
    </row>
    <row r="310" spans="1:5" ht="15" x14ac:dyDescent="0.25">
      <c r="A310" s="64"/>
      <c r="B310" s="75"/>
      <c r="C310" s="64"/>
      <c r="D310" s="64"/>
      <c r="E310" s="64"/>
    </row>
    <row r="311" spans="1:5" ht="15" x14ac:dyDescent="0.25">
      <c r="A311" s="64"/>
      <c r="B311" s="75"/>
      <c r="C311" s="64"/>
      <c r="D311" s="64"/>
      <c r="E311" s="64"/>
    </row>
    <row r="312" spans="1:5" ht="15" x14ac:dyDescent="0.25">
      <c r="A312" s="64"/>
      <c r="B312" s="75"/>
      <c r="C312" s="64"/>
      <c r="D312" s="64"/>
      <c r="E312" s="64"/>
    </row>
    <row r="313" spans="1:5" ht="15" x14ac:dyDescent="0.25">
      <c r="A313" s="64"/>
      <c r="B313" s="75"/>
      <c r="C313" s="64"/>
      <c r="D313" s="64"/>
      <c r="E313" s="64"/>
    </row>
    <row r="314" spans="1:5" ht="15" x14ac:dyDescent="0.25">
      <c r="A314" s="64"/>
      <c r="B314" s="75"/>
      <c r="C314" s="64"/>
      <c r="D314" s="64"/>
      <c r="E314" s="64"/>
    </row>
    <row r="315" spans="1:5" ht="15" x14ac:dyDescent="0.25">
      <c r="A315" s="64"/>
      <c r="B315" s="75"/>
      <c r="C315" s="64"/>
      <c r="D315" s="64"/>
      <c r="E315" s="64"/>
    </row>
    <row r="316" spans="1:5" ht="15" x14ac:dyDescent="0.25">
      <c r="A316" s="64"/>
      <c r="B316" s="75"/>
      <c r="C316" s="64"/>
      <c r="D316" s="64"/>
      <c r="E316" s="64"/>
    </row>
    <row r="317" spans="1:5" ht="15" x14ac:dyDescent="0.25">
      <c r="A317" s="64"/>
      <c r="B317" s="75"/>
      <c r="C317" s="64"/>
      <c r="D317" s="64"/>
      <c r="E317" s="64"/>
    </row>
    <row r="318" spans="1:5" ht="15" x14ac:dyDescent="0.25">
      <c r="A318" s="64"/>
      <c r="B318" s="75"/>
      <c r="C318" s="64"/>
      <c r="D318" s="64"/>
      <c r="E318" s="64"/>
    </row>
    <row r="319" spans="1:5" ht="15" x14ac:dyDescent="0.25">
      <c r="A319" s="64"/>
      <c r="B319" s="75"/>
      <c r="C319" s="64"/>
      <c r="D319" s="64"/>
      <c r="E319" s="64"/>
    </row>
    <row r="320" spans="1:5" ht="15" x14ac:dyDescent="0.25">
      <c r="A320" s="64"/>
      <c r="B320" s="75"/>
      <c r="C320" s="64"/>
      <c r="D320" s="64"/>
      <c r="E320" s="64"/>
    </row>
    <row r="321" spans="1:5" ht="15" x14ac:dyDescent="0.25">
      <c r="A321" s="64"/>
      <c r="B321" s="75"/>
      <c r="C321" s="64"/>
      <c r="D321" s="64"/>
      <c r="E321" s="64"/>
    </row>
    <row r="322" spans="1:5" ht="15" x14ac:dyDescent="0.25">
      <c r="A322" s="64"/>
      <c r="B322" s="75"/>
      <c r="C322" s="64"/>
      <c r="D322" s="64"/>
      <c r="E322" s="64"/>
    </row>
    <row r="323" spans="1:5" ht="15" x14ac:dyDescent="0.25">
      <c r="A323" s="64"/>
      <c r="B323" s="75"/>
      <c r="C323" s="64"/>
      <c r="D323" s="64"/>
      <c r="E323" s="64"/>
    </row>
    <row r="324" spans="1:5" ht="15" x14ac:dyDescent="0.25">
      <c r="A324" s="64"/>
      <c r="B324" s="75"/>
      <c r="C324" s="64"/>
      <c r="D324" s="64"/>
      <c r="E324" s="64"/>
    </row>
    <row r="325" spans="1:5" ht="15" x14ac:dyDescent="0.25">
      <c r="A325" s="64"/>
      <c r="B325" s="75"/>
      <c r="C325" s="64"/>
      <c r="D325" s="64"/>
      <c r="E325" s="64"/>
    </row>
    <row r="326" spans="1:5" ht="15" x14ac:dyDescent="0.25">
      <c r="A326" s="64"/>
      <c r="B326" s="75"/>
      <c r="C326" s="64"/>
      <c r="D326" s="64"/>
      <c r="E326" s="64"/>
    </row>
    <row r="327" spans="1:5" ht="15" x14ac:dyDescent="0.25">
      <c r="A327" s="64"/>
      <c r="B327" s="75"/>
      <c r="C327" s="64"/>
      <c r="D327" s="64"/>
      <c r="E327" s="64"/>
    </row>
    <row r="328" spans="1:5" ht="15" x14ac:dyDescent="0.25">
      <c r="A328" s="64"/>
      <c r="B328" s="75"/>
      <c r="C328" s="64"/>
      <c r="D328" s="64"/>
      <c r="E328" s="64"/>
    </row>
    <row r="329" spans="1:5" ht="15" x14ac:dyDescent="0.25">
      <c r="A329" s="64"/>
      <c r="B329" s="75"/>
      <c r="C329" s="64"/>
      <c r="D329" s="64"/>
      <c r="E329" s="64"/>
    </row>
    <row r="330" spans="1:5" ht="15" x14ac:dyDescent="0.25">
      <c r="A330" s="64"/>
      <c r="B330" s="75"/>
      <c r="C330" s="64"/>
      <c r="D330" s="64"/>
      <c r="E330" s="64"/>
    </row>
    <row r="331" spans="1:5" ht="15" x14ac:dyDescent="0.25">
      <c r="A331" s="64"/>
      <c r="B331" s="75"/>
      <c r="C331" s="64"/>
      <c r="D331" s="64"/>
      <c r="E331" s="64"/>
    </row>
    <row r="332" spans="1:5" ht="15" x14ac:dyDescent="0.25">
      <c r="A332" s="64"/>
      <c r="B332" s="75"/>
      <c r="C332" s="64"/>
      <c r="D332" s="64"/>
      <c r="E332" s="64"/>
    </row>
    <row r="333" spans="1:5" ht="15" x14ac:dyDescent="0.25">
      <c r="A333" s="64"/>
      <c r="B333" s="75"/>
      <c r="C333" s="64"/>
      <c r="D333" s="64"/>
      <c r="E333" s="64"/>
    </row>
    <row r="334" spans="1:5" ht="15" x14ac:dyDescent="0.25">
      <c r="A334" s="64"/>
      <c r="B334" s="75"/>
      <c r="C334" s="64"/>
      <c r="D334" s="64"/>
      <c r="E334" s="64"/>
    </row>
    <row r="335" spans="1:5" ht="15" x14ac:dyDescent="0.25">
      <c r="A335" s="64"/>
      <c r="B335" s="75"/>
      <c r="C335" s="64"/>
      <c r="D335" s="64"/>
      <c r="E335" s="64"/>
    </row>
    <row r="336" spans="1:5" ht="15" x14ac:dyDescent="0.25">
      <c r="A336" s="64"/>
      <c r="B336" s="75"/>
      <c r="C336" s="64"/>
      <c r="D336" s="64"/>
      <c r="E336" s="64"/>
    </row>
    <row r="337" spans="1:5" ht="15" x14ac:dyDescent="0.25">
      <c r="A337" s="64"/>
      <c r="B337" s="75"/>
      <c r="C337" s="64"/>
      <c r="D337" s="64"/>
      <c r="E337" s="64"/>
    </row>
    <row r="338" spans="1:5" ht="15" x14ac:dyDescent="0.25">
      <c r="A338" s="64"/>
      <c r="B338" s="75"/>
      <c r="C338" s="64"/>
      <c r="D338" s="64"/>
      <c r="E338" s="64"/>
    </row>
    <row r="339" spans="1:5" ht="15" x14ac:dyDescent="0.25">
      <c r="A339" s="64"/>
      <c r="B339" s="75"/>
      <c r="C339" s="64"/>
      <c r="D339" s="64"/>
      <c r="E339" s="64"/>
    </row>
    <row r="340" spans="1:5" ht="15" x14ac:dyDescent="0.25">
      <c r="A340" s="64"/>
      <c r="B340" s="75"/>
      <c r="C340" s="64"/>
      <c r="D340" s="64"/>
      <c r="E340" s="64"/>
    </row>
    <row r="341" spans="1:5" ht="15" x14ac:dyDescent="0.25">
      <c r="A341" s="64"/>
      <c r="B341" s="75"/>
      <c r="C341" s="64"/>
      <c r="D341" s="64"/>
      <c r="E341" s="64"/>
    </row>
    <row r="342" spans="1:5" ht="15" x14ac:dyDescent="0.25">
      <c r="A342" s="64"/>
      <c r="B342" s="75"/>
      <c r="C342" s="64"/>
      <c r="D342" s="64"/>
      <c r="E342" s="64"/>
    </row>
    <row r="343" spans="1:5" ht="15" x14ac:dyDescent="0.25">
      <c r="A343" s="64"/>
      <c r="B343" s="75"/>
      <c r="C343" s="64"/>
      <c r="D343" s="64"/>
      <c r="E343" s="64"/>
    </row>
    <row r="344" spans="1:5" ht="15" x14ac:dyDescent="0.25">
      <c r="A344" s="64"/>
      <c r="B344" s="75"/>
      <c r="C344" s="64"/>
      <c r="D344" s="64"/>
      <c r="E344" s="64"/>
    </row>
    <row r="345" spans="1:5" ht="15" x14ac:dyDescent="0.25">
      <c r="A345" s="64"/>
      <c r="B345" s="75"/>
      <c r="C345" s="64"/>
      <c r="D345" s="64"/>
      <c r="E345" s="64"/>
    </row>
    <row r="346" spans="1:5" ht="15" x14ac:dyDescent="0.25">
      <c r="A346" s="64"/>
      <c r="B346" s="75"/>
      <c r="C346" s="64"/>
      <c r="D346" s="64"/>
      <c r="E346" s="64"/>
    </row>
    <row r="347" spans="1:5" ht="15" x14ac:dyDescent="0.25">
      <c r="A347" s="64"/>
      <c r="B347" s="75"/>
      <c r="C347" s="64"/>
      <c r="D347" s="64"/>
      <c r="E347" s="64"/>
    </row>
    <row r="348" spans="1:5" ht="15" x14ac:dyDescent="0.25">
      <c r="A348" s="64"/>
      <c r="B348" s="75"/>
      <c r="C348" s="64"/>
      <c r="D348" s="64"/>
      <c r="E348" s="64"/>
    </row>
    <row r="349" spans="1:5" ht="15" x14ac:dyDescent="0.25">
      <c r="A349" s="64"/>
      <c r="B349" s="75"/>
      <c r="C349" s="64"/>
      <c r="D349" s="64"/>
      <c r="E349" s="64"/>
    </row>
    <row r="350" spans="1:5" ht="15" x14ac:dyDescent="0.25">
      <c r="A350" s="64"/>
      <c r="B350" s="75"/>
      <c r="C350" s="64"/>
      <c r="D350" s="64"/>
      <c r="E350" s="64"/>
    </row>
    <row r="351" spans="1:5" ht="15" x14ac:dyDescent="0.25">
      <c r="A351" s="64"/>
      <c r="B351" s="75"/>
      <c r="C351" s="64"/>
      <c r="D351" s="64"/>
      <c r="E351" s="64"/>
    </row>
    <row r="352" spans="1:5" ht="15" x14ac:dyDescent="0.25">
      <c r="A352" s="64"/>
      <c r="B352" s="75"/>
      <c r="C352" s="64"/>
      <c r="D352" s="64"/>
      <c r="E352" s="64"/>
    </row>
    <row r="353" spans="1:5" ht="15" x14ac:dyDescent="0.25">
      <c r="A353" s="64"/>
      <c r="B353" s="75"/>
      <c r="C353" s="64"/>
      <c r="D353" s="64"/>
      <c r="E353" s="64"/>
    </row>
    <row r="354" spans="1:5" ht="15" x14ac:dyDescent="0.25">
      <c r="A354" s="64"/>
      <c r="B354" s="75"/>
      <c r="C354" s="64"/>
      <c r="D354" s="64"/>
      <c r="E354" s="64"/>
    </row>
    <row r="355" spans="1:5" ht="15" x14ac:dyDescent="0.25">
      <c r="A355" s="64"/>
      <c r="B355" s="75"/>
      <c r="C355" s="64"/>
      <c r="D355" s="64"/>
      <c r="E355" s="64"/>
    </row>
    <row r="356" spans="1:5" ht="15" x14ac:dyDescent="0.25">
      <c r="A356" s="64"/>
      <c r="B356" s="75"/>
      <c r="C356" s="64"/>
      <c r="D356" s="64"/>
      <c r="E356" s="64"/>
    </row>
    <row r="357" spans="1:5" ht="15" x14ac:dyDescent="0.25">
      <c r="A357" s="64"/>
      <c r="B357" s="75"/>
      <c r="C357" s="64"/>
      <c r="D357" s="64"/>
      <c r="E357" s="64"/>
    </row>
    <row r="358" spans="1:5" ht="15" x14ac:dyDescent="0.25">
      <c r="A358" s="64"/>
      <c r="B358" s="75"/>
      <c r="C358" s="64"/>
      <c r="D358" s="64"/>
      <c r="E358" s="64"/>
    </row>
    <row r="359" spans="1:5" ht="15" x14ac:dyDescent="0.25">
      <c r="A359" s="64"/>
      <c r="B359" s="75"/>
      <c r="C359" s="64"/>
      <c r="D359" s="64"/>
      <c r="E359" s="64"/>
    </row>
    <row r="360" spans="1:5" ht="15" x14ac:dyDescent="0.25">
      <c r="A360" s="64"/>
      <c r="B360" s="75"/>
      <c r="C360" s="64"/>
      <c r="D360" s="64"/>
      <c r="E360" s="64"/>
    </row>
    <row r="361" spans="1:5" ht="15" x14ac:dyDescent="0.25">
      <c r="A361" s="64"/>
      <c r="B361" s="75"/>
      <c r="C361" s="64"/>
      <c r="D361" s="64"/>
      <c r="E361" s="64"/>
    </row>
    <row r="362" spans="1:5" ht="15" x14ac:dyDescent="0.25">
      <c r="A362" s="64"/>
      <c r="B362" s="75"/>
      <c r="C362" s="64"/>
      <c r="D362" s="64"/>
      <c r="E362" s="64"/>
    </row>
    <row r="363" spans="1:5" ht="15" x14ac:dyDescent="0.25">
      <c r="A363" s="64"/>
      <c r="B363" s="75"/>
      <c r="C363" s="64"/>
      <c r="D363" s="64"/>
      <c r="E363" s="64"/>
    </row>
    <row r="364" spans="1:5" ht="15" x14ac:dyDescent="0.25">
      <c r="A364" s="64"/>
      <c r="B364" s="75"/>
      <c r="C364" s="64"/>
      <c r="D364" s="64"/>
      <c r="E364" s="64"/>
    </row>
    <row r="365" spans="1:5" ht="15" x14ac:dyDescent="0.25">
      <c r="A365" s="64"/>
      <c r="B365" s="75"/>
      <c r="C365" s="64"/>
      <c r="D365" s="64"/>
      <c r="E365" s="64"/>
    </row>
    <row r="366" spans="1:5" ht="15" x14ac:dyDescent="0.25">
      <c r="A366" s="64"/>
      <c r="B366" s="75"/>
      <c r="C366" s="64"/>
      <c r="D366" s="64"/>
      <c r="E366" s="64"/>
    </row>
    <row r="367" spans="1:5" ht="15" x14ac:dyDescent="0.25">
      <c r="A367" s="64"/>
      <c r="B367" s="75"/>
      <c r="C367" s="64"/>
      <c r="D367" s="64"/>
      <c r="E367" s="64"/>
    </row>
    <row r="368" spans="1:5" ht="15" x14ac:dyDescent="0.25">
      <c r="A368" s="64"/>
      <c r="B368" s="75"/>
      <c r="C368" s="64"/>
      <c r="D368" s="64"/>
      <c r="E368" s="64"/>
    </row>
    <row r="369" spans="1:5" ht="15" x14ac:dyDescent="0.25">
      <c r="A369" s="64"/>
      <c r="B369" s="75"/>
      <c r="C369" s="64"/>
      <c r="D369" s="64"/>
      <c r="E369" s="64"/>
    </row>
    <row r="370" spans="1:5" ht="15" x14ac:dyDescent="0.25">
      <c r="A370" s="64"/>
      <c r="B370" s="75"/>
      <c r="C370" s="64"/>
      <c r="D370" s="64"/>
      <c r="E370" s="64"/>
    </row>
    <row r="371" spans="1:5" ht="15" x14ac:dyDescent="0.25">
      <c r="A371" s="64"/>
      <c r="B371" s="75"/>
      <c r="C371" s="64"/>
      <c r="D371" s="64"/>
      <c r="E371" s="64"/>
    </row>
    <row r="372" spans="1:5" ht="15" x14ac:dyDescent="0.25">
      <c r="A372" s="64"/>
      <c r="B372" s="75"/>
      <c r="C372" s="64"/>
      <c r="D372" s="64"/>
      <c r="E372" s="64"/>
    </row>
    <row r="373" spans="1:5" ht="15" x14ac:dyDescent="0.25">
      <c r="A373" s="64"/>
      <c r="B373" s="75"/>
      <c r="C373" s="64"/>
      <c r="D373" s="64"/>
      <c r="E373" s="64"/>
    </row>
    <row r="374" spans="1:5" ht="15" x14ac:dyDescent="0.25">
      <c r="A374" s="64"/>
      <c r="B374" s="75"/>
      <c r="C374" s="64"/>
      <c r="D374" s="64"/>
      <c r="E374" s="64"/>
    </row>
    <row r="375" spans="1:5" ht="15" x14ac:dyDescent="0.25">
      <c r="A375" s="64"/>
      <c r="B375" s="75"/>
      <c r="C375" s="64"/>
      <c r="D375" s="64"/>
      <c r="E375" s="64"/>
    </row>
    <row r="376" spans="1:5" ht="15" x14ac:dyDescent="0.25">
      <c r="A376" s="64"/>
      <c r="B376" s="75"/>
      <c r="C376" s="64"/>
      <c r="D376" s="64"/>
      <c r="E376" s="64"/>
    </row>
    <row r="377" spans="1:5" ht="15" x14ac:dyDescent="0.25">
      <c r="A377" s="64"/>
      <c r="B377" s="75"/>
      <c r="C377" s="64"/>
      <c r="D377" s="64"/>
      <c r="E377" s="64"/>
    </row>
    <row r="378" spans="1:5" ht="15" x14ac:dyDescent="0.25">
      <c r="A378" s="64"/>
      <c r="B378" s="75"/>
      <c r="C378" s="64"/>
      <c r="D378" s="64"/>
      <c r="E378" s="64"/>
    </row>
    <row r="379" spans="1:5" ht="15" x14ac:dyDescent="0.25">
      <c r="A379" s="64"/>
      <c r="B379" s="75"/>
      <c r="C379" s="64"/>
      <c r="D379" s="64"/>
      <c r="E379" s="64"/>
    </row>
    <row r="380" spans="1:5" ht="15" x14ac:dyDescent="0.25">
      <c r="A380" s="64"/>
      <c r="B380" s="75"/>
      <c r="C380" s="64"/>
      <c r="D380" s="64"/>
      <c r="E380" s="64"/>
    </row>
    <row r="381" spans="1:5" ht="15" x14ac:dyDescent="0.25">
      <c r="A381" s="64"/>
      <c r="B381" s="75"/>
      <c r="C381" s="64"/>
      <c r="D381" s="64"/>
      <c r="E381" s="64"/>
    </row>
    <row r="382" spans="1:5" ht="15" x14ac:dyDescent="0.25">
      <c r="A382" s="64"/>
      <c r="B382" s="75"/>
      <c r="C382" s="64"/>
      <c r="D382" s="64"/>
      <c r="E382" s="64"/>
    </row>
    <row r="383" spans="1:5" ht="15" x14ac:dyDescent="0.25">
      <c r="A383" s="64"/>
      <c r="B383" s="75"/>
      <c r="C383" s="64"/>
      <c r="D383" s="64"/>
      <c r="E383" s="64"/>
    </row>
    <row r="384" spans="1:5" ht="15" x14ac:dyDescent="0.25">
      <c r="A384" s="64"/>
      <c r="B384" s="75"/>
      <c r="C384" s="64"/>
      <c r="D384" s="64"/>
      <c r="E384" s="64"/>
    </row>
    <row r="385" spans="1:5" ht="15" x14ac:dyDescent="0.25">
      <c r="A385" s="64"/>
      <c r="B385" s="75"/>
      <c r="C385" s="64"/>
      <c r="D385" s="64"/>
      <c r="E385" s="64"/>
    </row>
    <row r="386" spans="1:5" ht="15" x14ac:dyDescent="0.25">
      <c r="A386" s="64"/>
      <c r="B386" s="75"/>
      <c r="C386" s="64"/>
      <c r="D386" s="64"/>
      <c r="E386" s="64"/>
    </row>
    <row r="387" spans="1:5" ht="15" x14ac:dyDescent="0.25">
      <c r="A387" s="64"/>
      <c r="B387" s="75"/>
      <c r="C387" s="64"/>
      <c r="D387" s="64"/>
      <c r="E387" s="64"/>
    </row>
    <row r="388" spans="1:5" ht="15" x14ac:dyDescent="0.25">
      <c r="A388" s="64"/>
      <c r="B388" s="75"/>
      <c r="C388" s="64"/>
      <c r="D388" s="64"/>
      <c r="E388" s="64"/>
    </row>
    <row r="389" spans="1:5" ht="15" x14ac:dyDescent="0.25">
      <c r="A389" s="64"/>
      <c r="B389" s="75"/>
      <c r="C389" s="64"/>
      <c r="D389" s="64"/>
      <c r="E389" s="64"/>
    </row>
    <row r="390" spans="1:5" ht="15" x14ac:dyDescent="0.25">
      <c r="A390" s="64"/>
      <c r="B390" s="75"/>
      <c r="C390" s="64"/>
      <c r="D390" s="64"/>
      <c r="E390" s="64"/>
    </row>
    <row r="391" spans="1:5" ht="15" x14ac:dyDescent="0.25">
      <c r="A391" s="64"/>
      <c r="B391" s="75"/>
      <c r="C391" s="64"/>
      <c r="D391" s="64"/>
      <c r="E391" s="64"/>
    </row>
    <row r="392" spans="1:5" ht="15" x14ac:dyDescent="0.25">
      <c r="A392" s="64"/>
      <c r="B392" s="75"/>
      <c r="C392" s="64"/>
      <c r="D392" s="64"/>
      <c r="E392" s="64"/>
    </row>
    <row r="393" spans="1:5" ht="15" x14ac:dyDescent="0.25">
      <c r="A393" s="64"/>
      <c r="B393" s="75"/>
      <c r="C393" s="64"/>
      <c r="D393" s="64"/>
      <c r="E393" s="64"/>
    </row>
    <row r="394" spans="1:5" ht="15" x14ac:dyDescent="0.25">
      <c r="A394" s="64"/>
      <c r="B394" s="75"/>
      <c r="C394" s="64"/>
      <c r="D394" s="64"/>
      <c r="E394" s="64"/>
    </row>
    <row r="395" spans="1:5" ht="15" x14ac:dyDescent="0.25">
      <c r="A395" s="64"/>
      <c r="B395" s="75"/>
      <c r="C395" s="64"/>
      <c r="D395" s="64"/>
      <c r="E395" s="64"/>
    </row>
    <row r="396" spans="1:5" ht="15" x14ac:dyDescent="0.25">
      <c r="A396" s="64"/>
      <c r="B396" s="75"/>
      <c r="C396" s="64"/>
      <c r="D396" s="64"/>
      <c r="E396" s="64"/>
    </row>
    <row r="397" spans="1:5" ht="15" x14ac:dyDescent="0.25">
      <c r="A397" s="64"/>
      <c r="B397" s="75"/>
      <c r="C397" s="64"/>
      <c r="D397" s="64"/>
      <c r="E397" s="64"/>
    </row>
    <row r="398" spans="1:5" ht="15" x14ac:dyDescent="0.25">
      <c r="A398" s="64"/>
      <c r="B398" s="75"/>
      <c r="C398" s="64"/>
      <c r="D398" s="64"/>
      <c r="E398" s="64"/>
    </row>
    <row r="399" spans="1:5" ht="15" x14ac:dyDescent="0.25">
      <c r="A399" s="64"/>
      <c r="B399" s="75"/>
      <c r="C399" s="64"/>
      <c r="D399" s="64"/>
      <c r="E399" s="64"/>
    </row>
    <row r="400" spans="1:5" ht="15" x14ac:dyDescent="0.25">
      <c r="A400" s="64"/>
      <c r="B400" s="75"/>
      <c r="C400" s="64"/>
      <c r="D400" s="64"/>
      <c r="E400" s="64"/>
    </row>
    <row r="401" spans="1:5" ht="15" x14ac:dyDescent="0.25">
      <c r="A401" s="64"/>
      <c r="B401" s="75"/>
      <c r="C401" s="64"/>
      <c r="D401" s="64"/>
      <c r="E401" s="64"/>
    </row>
    <row r="402" spans="1:5" ht="15" x14ac:dyDescent="0.25">
      <c r="A402" s="64"/>
      <c r="B402" s="75"/>
      <c r="C402" s="64"/>
      <c r="D402" s="64"/>
      <c r="E402" s="64"/>
    </row>
    <row r="403" spans="1:5" ht="15" x14ac:dyDescent="0.25">
      <c r="A403" s="64"/>
      <c r="B403" s="75"/>
      <c r="C403" s="64"/>
      <c r="D403" s="64"/>
      <c r="E403" s="64"/>
    </row>
    <row r="404" spans="1:5" ht="15" x14ac:dyDescent="0.25">
      <c r="A404" s="64"/>
      <c r="B404" s="75"/>
      <c r="C404" s="64"/>
      <c r="D404" s="64"/>
      <c r="E404" s="64"/>
    </row>
    <row r="405" spans="1:5" ht="15" x14ac:dyDescent="0.25">
      <c r="A405" s="64"/>
      <c r="B405" s="75"/>
      <c r="C405" s="64"/>
      <c r="D405" s="64"/>
      <c r="E405" s="64"/>
    </row>
    <row r="406" spans="1:5" ht="15" x14ac:dyDescent="0.25">
      <c r="A406" s="64"/>
      <c r="B406" s="75"/>
      <c r="C406" s="64"/>
      <c r="D406" s="64"/>
      <c r="E406" s="64"/>
    </row>
    <row r="407" spans="1:5" ht="15" x14ac:dyDescent="0.25">
      <c r="A407" s="64"/>
      <c r="B407" s="75"/>
      <c r="C407" s="64"/>
      <c r="D407" s="64"/>
      <c r="E407" s="64"/>
    </row>
    <row r="408" spans="1:5" ht="15" x14ac:dyDescent="0.25">
      <c r="A408" s="64"/>
      <c r="B408" s="75"/>
      <c r="C408" s="64"/>
      <c r="D408" s="64"/>
      <c r="E408" s="64"/>
    </row>
    <row r="409" spans="1:5" ht="15" x14ac:dyDescent="0.25">
      <c r="A409" s="64"/>
      <c r="B409" s="75"/>
      <c r="C409" s="64"/>
      <c r="D409" s="64"/>
      <c r="E409" s="64"/>
    </row>
    <row r="410" spans="1:5" ht="15" x14ac:dyDescent="0.25">
      <c r="A410" s="64"/>
      <c r="B410" s="75"/>
      <c r="C410" s="64"/>
      <c r="D410" s="64"/>
      <c r="E410" s="64"/>
    </row>
    <row r="411" spans="1:5" ht="15" x14ac:dyDescent="0.25">
      <c r="A411" s="64"/>
      <c r="B411" s="75"/>
      <c r="C411" s="64"/>
      <c r="D411" s="64"/>
      <c r="E411" s="64"/>
    </row>
    <row r="412" spans="1:5" ht="15" x14ac:dyDescent="0.25">
      <c r="A412" s="64"/>
      <c r="B412" s="75"/>
      <c r="C412" s="64"/>
      <c r="D412" s="64"/>
      <c r="E412" s="64"/>
    </row>
    <row r="413" spans="1:5" ht="15" x14ac:dyDescent="0.25">
      <c r="A413" s="64"/>
      <c r="B413" s="75"/>
      <c r="C413" s="64"/>
      <c r="D413" s="64"/>
      <c r="E413" s="64"/>
    </row>
    <row r="414" spans="1:5" ht="15" x14ac:dyDescent="0.25">
      <c r="A414" s="64"/>
      <c r="B414" s="75"/>
      <c r="C414" s="64"/>
      <c r="D414" s="64"/>
      <c r="E414" s="64"/>
    </row>
    <row r="415" spans="1:5" ht="15" x14ac:dyDescent="0.25">
      <c r="A415" s="64"/>
      <c r="B415" s="75"/>
      <c r="C415" s="64"/>
      <c r="D415" s="64"/>
      <c r="E415" s="64"/>
    </row>
    <row r="416" spans="1:5" ht="15" x14ac:dyDescent="0.25">
      <c r="A416" s="64"/>
      <c r="B416" s="75"/>
      <c r="C416" s="64"/>
      <c r="D416" s="64"/>
      <c r="E416" s="64"/>
    </row>
    <row r="417" spans="1:5" ht="15" x14ac:dyDescent="0.25">
      <c r="A417" s="64"/>
      <c r="B417" s="75"/>
      <c r="C417" s="64"/>
      <c r="D417" s="64"/>
      <c r="E417" s="64"/>
    </row>
    <row r="418" spans="1:5" ht="15" x14ac:dyDescent="0.25">
      <c r="A418" s="64"/>
      <c r="B418" s="75"/>
      <c r="C418" s="64"/>
      <c r="D418" s="64"/>
      <c r="E418" s="64"/>
    </row>
    <row r="419" spans="1:5" ht="15" x14ac:dyDescent="0.25">
      <c r="A419" s="64"/>
      <c r="B419" s="75"/>
      <c r="C419" s="64"/>
      <c r="D419" s="64"/>
      <c r="E419" s="64"/>
    </row>
    <row r="420" spans="1:5" ht="15" x14ac:dyDescent="0.25">
      <c r="A420" s="64"/>
      <c r="B420" s="75"/>
      <c r="C420" s="64"/>
      <c r="D420" s="64"/>
      <c r="E420" s="64"/>
    </row>
    <row r="421" spans="1:5" ht="15" x14ac:dyDescent="0.25">
      <c r="A421" s="64"/>
      <c r="B421" s="75"/>
      <c r="C421" s="64"/>
      <c r="D421" s="64"/>
      <c r="E421" s="64"/>
    </row>
    <row r="422" spans="1:5" ht="15" x14ac:dyDescent="0.25">
      <c r="A422" s="64"/>
      <c r="B422" s="75"/>
      <c r="C422" s="64"/>
      <c r="D422" s="64"/>
      <c r="E422" s="64"/>
    </row>
    <row r="423" spans="1:5" ht="15" x14ac:dyDescent="0.25">
      <c r="A423" s="64"/>
      <c r="B423" s="75"/>
      <c r="C423" s="64"/>
      <c r="D423" s="64"/>
      <c r="E423" s="64"/>
    </row>
    <row r="424" spans="1:5" ht="15" x14ac:dyDescent="0.25">
      <c r="A424" s="64"/>
      <c r="B424" s="75"/>
      <c r="C424" s="64"/>
      <c r="D424" s="64"/>
      <c r="E424" s="64"/>
    </row>
    <row r="425" spans="1:5" ht="15" x14ac:dyDescent="0.25">
      <c r="A425" s="64"/>
      <c r="B425" s="75"/>
      <c r="C425" s="64"/>
      <c r="D425" s="64"/>
      <c r="E425" s="64"/>
    </row>
    <row r="426" spans="1:5" ht="15" x14ac:dyDescent="0.25">
      <c r="A426" s="64"/>
      <c r="B426" s="75"/>
      <c r="C426" s="64"/>
      <c r="D426" s="64"/>
      <c r="E426" s="64"/>
    </row>
    <row r="427" spans="1:5" ht="15" x14ac:dyDescent="0.25">
      <c r="A427" s="64"/>
      <c r="B427" s="75"/>
      <c r="C427" s="64"/>
      <c r="D427" s="64"/>
      <c r="E427" s="64"/>
    </row>
    <row r="428" spans="1:5" ht="15" x14ac:dyDescent="0.25">
      <c r="A428" s="64"/>
      <c r="B428" s="75"/>
      <c r="C428" s="64"/>
      <c r="D428" s="64"/>
      <c r="E428" s="64"/>
    </row>
    <row r="429" spans="1:5" ht="15" x14ac:dyDescent="0.25">
      <c r="A429" s="64"/>
      <c r="B429" s="75"/>
      <c r="C429" s="64"/>
      <c r="D429" s="64"/>
      <c r="E429" s="64"/>
    </row>
    <row r="430" spans="1:5" ht="15" x14ac:dyDescent="0.25">
      <c r="A430" s="64"/>
      <c r="B430" s="75"/>
      <c r="C430" s="64"/>
      <c r="D430" s="64"/>
      <c r="E430" s="64"/>
    </row>
    <row r="431" spans="1:5" ht="15" x14ac:dyDescent="0.25">
      <c r="A431" s="64"/>
      <c r="B431" s="75"/>
      <c r="C431" s="64"/>
      <c r="D431" s="64"/>
      <c r="E431" s="64"/>
    </row>
    <row r="432" spans="1:5" ht="15" x14ac:dyDescent="0.25">
      <c r="A432" s="64"/>
      <c r="B432" s="75"/>
      <c r="C432" s="64"/>
      <c r="D432" s="64"/>
      <c r="E432" s="64"/>
    </row>
    <row r="433" spans="1:5" ht="15" x14ac:dyDescent="0.25">
      <c r="A433" s="64"/>
      <c r="B433" s="75"/>
      <c r="C433" s="64"/>
      <c r="D433" s="64"/>
      <c r="E433" s="64"/>
    </row>
    <row r="434" spans="1:5" ht="15" x14ac:dyDescent="0.25">
      <c r="A434" s="64"/>
      <c r="B434" s="75"/>
      <c r="C434" s="64"/>
      <c r="D434" s="64"/>
      <c r="E434" s="64"/>
    </row>
    <row r="435" spans="1:5" ht="15" x14ac:dyDescent="0.25">
      <c r="A435" s="64"/>
      <c r="B435" s="75"/>
      <c r="C435" s="64"/>
      <c r="D435" s="64"/>
      <c r="E435" s="64"/>
    </row>
    <row r="436" spans="1:5" ht="15" x14ac:dyDescent="0.25">
      <c r="A436" s="64"/>
      <c r="B436" s="75"/>
      <c r="C436" s="64"/>
      <c r="D436" s="64"/>
      <c r="E436" s="64"/>
    </row>
    <row r="437" spans="1:5" ht="15" x14ac:dyDescent="0.25">
      <c r="A437" s="64"/>
      <c r="B437" s="75"/>
      <c r="C437" s="64"/>
      <c r="D437" s="64"/>
      <c r="E437" s="64"/>
    </row>
    <row r="438" spans="1:5" ht="15" x14ac:dyDescent="0.25">
      <c r="A438" s="64"/>
      <c r="B438" s="75"/>
      <c r="C438" s="64"/>
      <c r="D438" s="64"/>
      <c r="E438" s="64"/>
    </row>
    <row r="439" spans="1:5" ht="15" x14ac:dyDescent="0.25">
      <c r="A439" s="64"/>
      <c r="B439" s="75"/>
      <c r="C439" s="64"/>
      <c r="D439" s="64"/>
      <c r="E439" s="64"/>
    </row>
    <row r="440" spans="1:5" ht="15" x14ac:dyDescent="0.25">
      <c r="A440" s="64"/>
      <c r="B440" s="75"/>
      <c r="C440" s="64"/>
      <c r="D440" s="64"/>
      <c r="E440" s="64"/>
    </row>
    <row r="441" spans="1:5" ht="15" x14ac:dyDescent="0.25">
      <c r="A441" s="64"/>
      <c r="B441" s="75"/>
      <c r="C441" s="64"/>
      <c r="D441" s="64"/>
      <c r="E441" s="64"/>
    </row>
    <row r="442" spans="1:5" ht="15" x14ac:dyDescent="0.25">
      <c r="A442" s="64"/>
      <c r="B442" s="75"/>
      <c r="C442" s="64"/>
      <c r="D442" s="64"/>
      <c r="E442" s="64"/>
    </row>
    <row r="443" spans="1:5" ht="15" x14ac:dyDescent="0.25">
      <c r="A443" s="64"/>
      <c r="B443" s="75"/>
      <c r="C443" s="64"/>
      <c r="D443" s="64"/>
      <c r="E443" s="64"/>
    </row>
    <row r="444" spans="1:5" ht="15" x14ac:dyDescent="0.25">
      <c r="A444" s="64"/>
      <c r="B444" s="75"/>
      <c r="C444" s="64"/>
      <c r="D444" s="64"/>
      <c r="E444" s="64"/>
    </row>
    <row r="445" spans="1:5" ht="15" x14ac:dyDescent="0.25">
      <c r="A445" s="64"/>
      <c r="B445" s="75"/>
      <c r="C445" s="64"/>
      <c r="D445" s="64"/>
      <c r="E445" s="64"/>
    </row>
    <row r="446" spans="1:5" ht="15" x14ac:dyDescent="0.25">
      <c r="A446" s="64"/>
      <c r="B446" s="75"/>
      <c r="C446" s="64"/>
      <c r="D446" s="64"/>
      <c r="E446" s="64"/>
    </row>
    <row r="447" spans="1:5" ht="15" x14ac:dyDescent="0.25">
      <c r="A447" s="64"/>
      <c r="B447" s="75"/>
      <c r="C447" s="64"/>
      <c r="D447" s="64"/>
      <c r="E447" s="64"/>
    </row>
    <row r="448" spans="1:5" ht="15" x14ac:dyDescent="0.25">
      <c r="A448" s="64"/>
      <c r="B448" s="75"/>
      <c r="C448" s="64"/>
      <c r="D448" s="64"/>
      <c r="E448" s="64"/>
    </row>
    <row r="449" spans="1:5" ht="15" x14ac:dyDescent="0.25">
      <c r="A449" s="64"/>
      <c r="B449" s="75"/>
      <c r="C449" s="64"/>
      <c r="D449" s="64"/>
      <c r="E449" s="64"/>
    </row>
    <row r="450" spans="1:5" ht="15" x14ac:dyDescent="0.25">
      <c r="A450" s="64"/>
      <c r="B450" s="75"/>
      <c r="C450" s="64"/>
      <c r="D450" s="64"/>
      <c r="E450" s="64"/>
    </row>
    <row r="451" spans="1:5" ht="15" x14ac:dyDescent="0.25">
      <c r="A451" s="64"/>
      <c r="B451" s="75"/>
      <c r="C451" s="64"/>
      <c r="D451" s="64"/>
      <c r="E451" s="64"/>
    </row>
    <row r="452" spans="1:5" ht="15" x14ac:dyDescent="0.25">
      <c r="A452" s="64"/>
      <c r="B452" s="75"/>
      <c r="C452" s="64"/>
      <c r="D452" s="64"/>
      <c r="E452" s="64"/>
    </row>
    <row r="453" spans="1:5" ht="15" x14ac:dyDescent="0.25">
      <c r="A453" s="64"/>
      <c r="B453" s="75"/>
      <c r="C453" s="64"/>
      <c r="D453" s="64"/>
      <c r="E453" s="64"/>
    </row>
    <row r="454" spans="1:5" ht="15" x14ac:dyDescent="0.25">
      <c r="A454" s="64"/>
      <c r="B454" s="75"/>
      <c r="C454" s="64"/>
      <c r="D454" s="64"/>
      <c r="E454" s="64"/>
    </row>
    <row r="455" spans="1:5" ht="15" x14ac:dyDescent="0.25">
      <c r="A455" s="64"/>
      <c r="B455" s="75"/>
      <c r="C455" s="64"/>
      <c r="D455" s="64"/>
      <c r="E455" s="64"/>
    </row>
    <row r="456" spans="1:5" ht="15" x14ac:dyDescent="0.25">
      <c r="A456" s="64"/>
      <c r="B456" s="75"/>
      <c r="C456" s="64"/>
      <c r="D456" s="64"/>
      <c r="E456" s="64"/>
    </row>
    <row r="457" spans="1:5" ht="15" x14ac:dyDescent="0.25">
      <c r="A457" s="64"/>
      <c r="B457" s="75"/>
      <c r="C457" s="64"/>
      <c r="D457" s="64"/>
      <c r="E457" s="64"/>
    </row>
    <row r="458" spans="1:5" ht="15" x14ac:dyDescent="0.25">
      <c r="A458" s="64"/>
      <c r="B458" s="75"/>
      <c r="C458" s="64"/>
      <c r="D458" s="64"/>
      <c r="E458" s="64"/>
    </row>
    <row r="459" spans="1:5" ht="15" x14ac:dyDescent="0.25">
      <c r="A459" s="64"/>
      <c r="B459" s="75"/>
      <c r="C459" s="64"/>
      <c r="D459" s="64"/>
      <c r="E459" s="64"/>
    </row>
    <row r="460" spans="1:5" ht="15" x14ac:dyDescent="0.25">
      <c r="A460" s="64"/>
      <c r="B460" s="75"/>
      <c r="C460" s="64"/>
      <c r="D460" s="64"/>
      <c r="E460" s="64"/>
    </row>
    <row r="461" spans="1:5" ht="15" x14ac:dyDescent="0.25">
      <c r="A461" s="64"/>
      <c r="B461" s="75"/>
      <c r="C461" s="64"/>
      <c r="D461" s="64"/>
      <c r="E461" s="64"/>
    </row>
    <row r="462" spans="1:5" ht="15" x14ac:dyDescent="0.25">
      <c r="A462" s="64"/>
      <c r="B462" s="75"/>
      <c r="C462" s="64"/>
      <c r="D462" s="64"/>
      <c r="E462" s="64"/>
    </row>
    <row r="463" spans="1:5" ht="15" x14ac:dyDescent="0.25">
      <c r="A463" s="64"/>
      <c r="B463" s="75"/>
      <c r="C463" s="64"/>
      <c r="D463" s="64"/>
      <c r="E463" s="64"/>
    </row>
    <row r="464" spans="1:5" ht="15" x14ac:dyDescent="0.25">
      <c r="A464" s="64"/>
      <c r="B464" s="75"/>
      <c r="C464" s="64"/>
      <c r="D464" s="64"/>
      <c r="E464" s="64"/>
    </row>
    <row r="465" spans="1:5" ht="15" x14ac:dyDescent="0.25">
      <c r="A465" s="64"/>
      <c r="B465" s="75"/>
      <c r="C465" s="64"/>
      <c r="D465" s="64"/>
      <c r="E465" s="64"/>
    </row>
    <row r="466" spans="1:5" ht="15" x14ac:dyDescent="0.25">
      <c r="A466" s="64"/>
      <c r="B466" s="75"/>
      <c r="C466" s="64"/>
      <c r="D466" s="64"/>
      <c r="E466" s="64"/>
    </row>
    <row r="467" spans="1:5" ht="15" x14ac:dyDescent="0.25">
      <c r="A467" s="64"/>
      <c r="B467" s="75"/>
      <c r="C467" s="64"/>
      <c r="D467" s="64"/>
      <c r="E467" s="64"/>
    </row>
    <row r="468" spans="1:5" ht="15" x14ac:dyDescent="0.25">
      <c r="A468" s="64"/>
      <c r="B468" s="75"/>
      <c r="C468" s="64"/>
      <c r="D468" s="64"/>
      <c r="E468" s="64"/>
    </row>
    <row r="469" spans="1:5" ht="15" x14ac:dyDescent="0.25">
      <c r="A469" s="64"/>
      <c r="B469" s="75"/>
      <c r="C469" s="64"/>
      <c r="D469" s="64"/>
      <c r="E469" s="64"/>
    </row>
    <row r="470" spans="1:5" ht="15" x14ac:dyDescent="0.25">
      <c r="A470" s="64"/>
      <c r="B470" s="75"/>
      <c r="C470" s="64"/>
      <c r="D470" s="64"/>
      <c r="E470" s="64"/>
    </row>
    <row r="471" spans="1:5" ht="15" x14ac:dyDescent="0.25">
      <c r="A471" s="64"/>
      <c r="B471" s="75"/>
      <c r="C471" s="64"/>
      <c r="D471" s="64"/>
      <c r="E471" s="64"/>
    </row>
    <row r="472" spans="1:5" ht="15" x14ac:dyDescent="0.25">
      <c r="A472" s="64"/>
      <c r="B472" s="75"/>
      <c r="C472" s="64"/>
      <c r="D472" s="64"/>
      <c r="E472" s="64"/>
    </row>
    <row r="473" spans="1:5" ht="15" x14ac:dyDescent="0.25">
      <c r="A473" s="64"/>
      <c r="B473" s="75"/>
      <c r="C473" s="64"/>
      <c r="D473" s="64"/>
      <c r="E473" s="64"/>
    </row>
    <row r="474" spans="1:5" ht="15" x14ac:dyDescent="0.25">
      <c r="A474" s="64"/>
      <c r="B474" s="75"/>
      <c r="C474" s="64"/>
      <c r="D474" s="64"/>
      <c r="E474" s="64"/>
    </row>
    <row r="475" spans="1:5" ht="15" x14ac:dyDescent="0.25">
      <c r="A475" s="64"/>
      <c r="B475" s="75"/>
      <c r="C475" s="64"/>
      <c r="D475" s="64"/>
      <c r="E475" s="64"/>
    </row>
    <row r="476" spans="1:5" ht="15" x14ac:dyDescent="0.25">
      <c r="A476" s="64"/>
      <c r="B476" s="75"/>
      <c r="C476" s="64"/>
      <c r="D476" s="64"/>
      <c r="E476" s="64"/>
    </row>
    <row r="477" spans="1:5" ht="15" x14ac:dyDescent="0.25">
      <c r="A477" s="64"/>
      <c r="B477" s="75"/>
      <c r="C477" s="64"/>
      <c r="D477" s="64"/>
      <c r="E477" s="64"/>
    </row>
    <row r="478" spans="1:5" ht="15" x14ac:dyDescent="0.25">
      <c r="A478" s="64"/>
      <c r="B478" s="75"/>
      <c r="C478" s="64"/>
      <c r="D478" s="64"/>
      <c r="E478" s="64"/>
    </row>
    <row r="479" spans="1:5" ht="15" x14ac:dyDescent="0.25">
      <c r="A479" s="64"/>
      <c r="B479" s="75"/>
      <c r="C479" s="64"/>
      <c r="D479" s="64"/>
      <c r="E479" s="64"/>
    </row>
    <row r="480" spans="1:5" ht="15" x14ac:dyDescent="0.25">
      <c r="A480" s="64"/>
      <c r="B480" s="75"/>
      <c r="C480" s="64"/>
      <c r="D480" s="64"/>
      <c r="E480" s="64"/>
    </row>
    <row r="481" spans="1:5" ht="15" x14ac:dyDescent="0.25">
      <c r="A481" s="64"/>
      <c r="B481" s="75"/>
      <c r="C481" s="64"/>
      <c r="D481" s="64"/>
      <c r="E481" s="64"/>
    </row>
    <row r="482" spans="1:5" ht="15" x14ac:dyDescent="0.25">
      <c r="A482" s="64"/>
      <c r="B482" s="75"/>
      <c r="C482" s="64"/>
      <c r="D482" s="64"/>
      <c r="E482" s="64"/>
    </row>
    <row r="483" spans="1:5" ht="15" x14ac:dyDescent="0.25">
      <c r="A483" s="64"/>
      <c r="B483" s="75"/>
      <c r="C483" s="64"/>
      <c r="D483" s="64"/>
      <c r="E483" s="64"/>
    </row>
    <row r="484" spans="1:5" ht="15" x14ac:dyDescent="0.25">
      <c r="A484" s="64"/>
      <c r="B484" s="75"/>
      <c r="C484" s="64"/>
      <c r="D484" s="64"/>
      <c r="E484" s="64"/>
    </row>
    <row r="485" spans="1:5" ht="15" x14ac:dyDescent="0.25">
      <c r="A485" s="64"/>
      <c r="B485" s="75"/>
      <c r="C485" s="64"/>
      <c r="D485" s="64"/>
      <c r="E485" s="64"/>
    </row>
    <row r="486" spans="1:5" ht="15" x14ac:dyDescent="0.25">
      <c r="A486" s="64"/>
      <c r="B486" s="75"/>
      <c r="C486" s="64"/>
      <c r="D486" s="64"/>
      <c r="E486" s="64"/>
    </row>
    <row r="487" spans="1:5" ht="15" x14ac:dyDescent="0.25">
      <c r="A487" s="64"/>
      <c r="B487" s="75"/>
      <c r="C487" s="64"/>
      <c r="D487" s="64"/>
      <c r="E487" s="64"/>
    </row>
    <row r="488" spans="1:5" ht="15" x14ac:dyDescent="0.25">
      <c r="A488" s="64"/>
      <c r="B488" s="75"/>
      <c r="C488" s="64"/>
      <c r="D488" s="64"/>
      <c r="E488" s="64"/>
    </row>
    <row r="489" spans="1:5" ht="15" x14ac:dyDescent="0.25">
      <c r="A489" s="64"/>
      <c r="B489" s="75"/>
      <c r="C489" s="64"/>
      <c r="D489" s="64"/>
      <c r="E489" s="64"/>
    </row>
    <row r="490" spans="1:5" ht="15" x14ac:dyDescent="0.25">
      <c r="A490" s="64"/>
      <c r="B490" s="75"/>
      <c r="C490" s="64"/>
      <c r="D490" s="64"/>
      <c r="E490" s="64"/>
    </row>
    <row r="491" spans="1:5" ht="15" x14ac:dyDescent="0.25">
      <c r="A491" s="64"/>
      <c r="B491" s="75"/>
      <c r="C491" s="64"/>
      <c r="D491" s="64"/>
      <c r="E491" s="64"/>
    </row>
    <row r="492" spans="1:5" ht="15" x14ac:dyDescent="0.25">
      <c r="A492" s="64"/>
      <c r="B492" s="75"/>
      <c r="C492" s="64"/>
      <c r="D492" s="64"/>
      <c r="E492" s="64"/>
    </row>
    <row r="493" spans="1:5" ht="15" x14ac:dyDescent="0.25">
      <c r="A493" s="64"/>
      <c r="B493" s="75"/>
      <c r="C493" s="64"/>
      <c r="D493" s="64"/>
      <c r="E493" s="64"/>
    </row>
    <row r="494" spans="1:5" ht="15" x14ac:dyDescent="0.25">
      <c r="A494" s="64"/>
      <c r="B494" s="75"/>
      <c r="C494" s="64"/>
      <c r="D494" s="64"/>
      <c r="E494" s="64"/>
    </row>
    <row r="495" spans="1:5" ht="15" x14ac:dyDescent="0.25">
      <c r="A495" s="64"/>
      <c r="B495" s="75"/>
      <c r="C495" s="64"/>
      <c r="D495" s="64"/>
      <c r="E495" s="64"/>
    </row>
    <row r="496" spans="1:5" ht="15" x14ac:dyDescent="0.25">
      <c r="A496" s="64"/>
      <c r="B496" s="75"/>
      <c r="C496" s="64"/>
      <c r="D496" s="64"/>
      <c r="E496" s="64"/>
    </row>
    <row r="497" spans="1:5" ht="15" x14ac:dyDescent="0.25">
      <c r="A497" s="64"/>
      <c r="B497" s="75"/>
      <c r="C497" s="64"/>
      <c r="D497" s="64"/>
      <c r="E497" s="64"/>
    </row>
    <row r="498" spans="1:5" ht="15" x14ac:dyDescent="0.25">
      <c r="A498" s="64"/>
      <c r="B498" s="75"/>
      <c r="C498" s="64"/>
      <c r="D498" s="64"/>
      <c r="E498" s="64"/>
    </row>
    <row r="499" spans="1:5" ht="15" x14ac:dyDescent="0.25">
      <c r="A499" s="64"/>
      <c r="B499" s="75"/>
      <c r="C499" s="64"/>
      <c r="D499" s="64"/>
      <c r="E499" s="64"/>
    </row>
    <row r="500" spans="1:5" ht="15" x14ac:dyDescent="0.25">
      <c r="A500" s="64"/>
      <c r="B500" s="75"/>
      <c r="C500" s="64"/>
      <c r="D500" s="64"/>
      <c r="E500" s="64"/>
    </row>
    <row r="501" spans="1:5" ht="15" x14ac:dyDescent="0.25">
      <c r="A501" s="64"/>
      <c r="B501" s="75"/>
      <c r="C501" s="64"/>
      <c r="D501" s="64"/>
      <c r="E501" s="64"/>
    </row>
    <row r="502" spans="1:5" ht="15" x14ac:dyDescent="0.25">
      <c r="A502" s="64"/>
      <c r="B502" s="75"/>
      <c r="C502" s="64"/>
      <c r="D502" s="64"/>
      <c r="E502" s="64"/>
    </row>
  </sheetData>
  <sheetProtection formatCells="0" formatColumns="0" formatRows="0"/>
  <autoFilter ref="A2:E502"/>
  <customSheetViews>
    <customSheetView guid="{88C7CD93-4C5C-45F9-8E10-23D17A25DE06}" showAutoFilter="1" hiddenColumns="1">
      <pane ySplit="2" topLeftCell="A3" activePane="bottomLeft" state="frozen"/>
      <selection pane="bottomLeft" activeCell="E20" sqref="E20"/>
      <pageMargins left="0.7" right="0.7" top="0.78740157499999996" bottom="0.78740157499999996" header="0.3" footer="0.3"/>
      <pageSetup paperSize="9" orientation="portrait" horizontalDpi="90" verticalDpi="90" r:id="rId1"/>
      <autoFilter ref="A2:I202"/>
    </customSheetView>
  </customSheetViews>
  <dataValidations count="3">
    <dataValidation type="list" allowBlank="1" showInputMessage="1" showErrorMessage="1" sqref="B3:B502">
      <formula1>Jahre</formula1>
    </dataValidation>
    <dataValidation type="list" allowBlank="1" showInputMessage="1" showErrorMessage="1" sqref="C3:C502">
      <formula1>Bilanz_Nummern_Namen</formula1>
    </dataValidation>
    <dataValidation type="decimal" allowBlank="1" showInputMessage="1" showErrorMessage="1" sqref="D3:D502">
      <formula1>-999999999</formula1>
      <formula2>999999999</formula2>
    </dataValidation>
  </dataValidations>
  <pageMargins left="0.7" right="0.7" top="0.78740157499999996" bottom="0.78740157499999996" header="0.3" footer="0.3"/>
  <pageSetup paperSize="9" orientation="portrait" horizontalDpi="90" verticalDpi="9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theme="5" tint="-0.249977111117893"/>
    <outlinePr summaryRight="0"/>
  </sheetPr>
  <dimension ref="A1:Z505"/>
  <sheetViews>
    <sheetView zoomScaleNormal="100" zoomScaleSheetLayoutView="85" workbookViewId="0">
      <pane xSplit="5" ySplit="3" topLeftCell="F4" activePane="bottomRight" state="frozen"/>
      <selection activeCell="C13" sqref="C13"/>
      <selection pane="topRight" activeCell="C13" sqref="C13"/>
      <selection pane="bottomLeft" activeCell="C13" sqref="C13"/>
      <selection pane="bottomRight" activeCell="S11" sqref="S11"/>
    </sheetView>
  </sheetViews>
  <sheetFormatPr baseColWidth="10" defaultColWidth="12" defaultRowHeight="15" x14ac:dyDescent="0.25"/>
  <cols>
    <col min="1" max="1" width="5.5703125" style="177" customWidth="1"/>
    <col min="2" max="2" width="43.28515625" style="180" customWidth="1"/>
    <col min="3" max="3" width="34.140625" style="177" customWidth="1"/>
    <col min="4" max="4" width="20.140625" style="177" customWidth="1"/>
    <col min="5" max="5" width="9.42578125" style="177" customWidth="1"/>
    <col min="6" max="17" width="15.7109375" style="177" customWidth="1"/>
    <col min="18" max="18" width="13.7109375" style="177" customWidth="1"/>
    <col min="19" max="19" width="18.5703125" style="177" customWidth="1"/>
    <col min="20" max="20" width="19" style="177" customWidth="1"/>
    <col min="21" max="21" width="18.5703125" style="177" customWidth="1"/>
    <col min="22" max="22" width="19" style="177" customWidth="1"/>
    <col min="23" max="23" width="18.5703125" style="177" customWidth="1"/>
    <col min="24" max="24" width="19" style="177" customWidth="1"/>
    <col min="25" max="25" width="18.5703125" style="177" customWidth="1"/>
    <col min="26" max="26" width="19" style="42" customWidth="1"/>
    <col min="27" max="16384" width="12" style="42"/>
  </cols>
  <sheetData>
    <row r="1" spans="1:26" s="15" customFormat="1" ht="18.75" x14ac:dyDescent="0.25">
      <c r="A1" s="33" t="s">
        <v>345</v>
      </c>
      <c r="C1" s="34"/>
      <c r="D1" s="4"/>
      <c r="E1" s="4"/>
      <c r="F1" s="19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14"/>
      <c r="U1" s="14"/>
      <c r="V1" s="14"/>
      <c r="W1" s="14"/>
      <c r="X1" s="14"/>
      <c r="Y1" s="14"/>
      <c r="Z1" s="14"/>
    </row>
    <row r="2" spans="1:26" s="31" customFormat="1" ht="18.75" x14ac:dyDescent="0.3">
      <c r="A2" s="86" t="s">
        <v>187</v>
      </c>
      <c r="B2" s="88"/>
      <c r="C2" s="88"/>
      <c r="D2" s="88"/>
      <c r="E2" s="87"/>
      <c r="F2" s="396" t="s">
        <v>202</v>
      </c>
      <c r="G2" s="396"/>
      <c r="H2" s="396"/>
      <c r="I2" s="396"/>
      <c r="J2" s="396"/>
      <c r="K2" s="396"/>
      <c r="L2" s="397" t="s">
        <v>209</v>
      </c>
      <c r="M2" s="397"/>
      <c r="N2" s="397"/>
      <c r="O2" s="397"/>
      <c r="P2" s="397"/>
      <c r="Q2" s="397"/>
      <c r="R2" s="398" t="s">
        <v>215</v>
      </c>
      <c r="S2" s="399"/>
      <c r="T2" s="399"/>
      <c r="U2" s="399"/>
      <c r="V2" s="399"/>
      <c r="W2" s="399"/>
      <c r="X2" s="399"/>
      <c r="Y2" s="400"/>
    </row>
    <row r="3" spans="1:26" s="15" customFormat="1" ht="45" x14ac:dyDescent="0.25">
      <c r="A3" s="80" t="s">
        <v>321</v>
      </c>
      <c r="B3" s="102" t="s">
        <v>188</v>
      </c>
      <c r="C3" s="102" t="s">
        <v>189</v>
      </c>
      <c r="D3" s="102" t="s">
        <v>367</v>
      </c>
      <c r="E3" s="102" t="s">
        <v>131</v>
      </c>
      <c r="F3" s="80" t="s">
        <v>190</v>
      </c>
      <c r="G3" s="80" t="s">
        <v>191</v>
      </c>
      <c r="H3" s="80" t="s">
        <v>192</v>
      </c>
      <c r="I3" s="80" t="s">
        <v>411</v>
      </c>
      <c r="J3" s="80" t="s">
        <v>354</v>
      </c>
      <c r="K3" s="80" t="s">
        <v>193</v>
      </c>
      <c r="L3" s="80" t="s">
        <v>361</v>
      </c>
      <c r="M3" s="80" t="s">
        <v>191</v>
      </c>
      <c r="N3" s="80" t="s">
        <v>194</v>
      </c>
      <c r="O3" s="80" t="s">
        <v>411</v>
      </c>
      <c r="P3" s="80" t="s">
        <v>354</v>
      </c>
      <c r="Q3" s="80" t="s">
        <v>195</v>
      </c>
      <c r="R3" s="80" t="s">
        <v>300</v>
      </c>
      <c r="S3" s="80" t="s">
        <v>134</v>
      </c>
      <c r="T3" s="80" t="s">
        <v>300</v>
      </c>
      <c r="U3" s="80" t="s">
        <v>134</v>
      </c>
      <c r="V3" s="80" t="s">
        <v>300</v>
      </c>
      <c r="W3" s="80" t="s">
        <v>134</v>
      </c>
      <c r="X3" s="80" t="s">
        <v>300</v>
      </c>
      <c r="Y3" s="80" t="s">
        <v>134</v>
      </c>
    </row>
    <row r="4" spans="1:26" s="17" customFormat="1" x14ac:dyDescent="0.25">
      <c r="A4" s="117"/>
      <c r="B4" s="118"/>
      <c r="C4" s="118"/>
      <c r="D4" s="119"/>
      <c r="E4" s="116">
        <f>E5-1</f>
        <v>2020</v>
      </c>
      <c r="F4" s="122">
        <f t="shared" ref="F4:Y4" si="0">SUMIF($E$6:$E$505,$E$4,F6:F505)</f>
        <v>0</v>
      </c>
      <c r="G4" s="122">
        <f t="shared" si="0"/>
        <v>0</v>
      </c>
      <c r="H4" s="122">
        <f t="shared" si="0"/>
        <v>0</v>
      </c>
      <c r="I4" s="122">
        <f t="shared" si="0"/>
        <v>0</v>
      </c>
      <c r="J4" s="122">
        <f t="shared" si="0"/>
        <v>0</v>
      </c>
      <c r="K4" s="122">
        <f t="shared" si="0"/>
        <v>0</v>
      </c>
      <c r="L4" s="122">
        <f t="shared" si="0"/>
        <v>0</v>
      </c>
      <c r="M4" s="122">
        <f t="shared" si="0"/>
        <v>0</v>
      </c>
      <c r="N4" s="122">
        <f t="shared" si="0"/>
        <v>0</v>
      </c>
      <c r="O4" s="122">
        <f t="shared" si="0"/>
        <v>0</v>
      </c>
      <c r="P4" s="122">
        <f t="shared" si="0"/>
        <v>0</v>
      </c>
      <c r="Q4" s="122">
        <f t="shared" si="0"/>
        <v>0</v>
      </c>
      <c r="R4" s="122">
        <f t="shared" si="0"/>
        <v>0</v>
      </c>
      <c r="S4" s="122">
        <f t="shared" si="0"/>
        <v>0</v>
      </c>
      <c r="T4" s="122">
        <f t="shared" si="0"/>
        <v>0</v>
      </c>
      <c r="U4" s="122">
        <f t="shared" si="0"/>
        <v>0</v>
      </c>
      <c r="V4" s="122">
        <f t="shared" si="0"/>
        <v>0</v>
      </c>
      <c r="W4" s="122">
        <f t="shared" si="0"/>
        <v>0</v>
      </c>
      <c r="X4" s="122">
        <f t="shared" si="0"/>
        <v>0</v>
      </c>
      <c r="Y4" s="122">
        <f t="shared" si="0"/>
        <v>0</v>
      </c>
    </row>
    <row r="5" spans="1:26" s="17" customFormat="1" x14ac:dyDescent="0.25">
      <c r="A5" s="120"/>
      <c r="B5" s="114"/>
      <c r="C5" s="114"/>
      <c r="D5" s="121"/>
      <c r="E5" s="116">
        <f>A_Stammdaten!B13</f>
        <v>2021</v>
      </c>
      <c r="F5" s="122">
        <f t="shared" ref="F5:Y5" si="1">SUMIF($E$6:$E$505,$E$5,F6:F505)</f>
        <v>0</v>
      </c>
      <c r="G5" s="122">
        <f t="shared" si="1"/>
        <v>0</v>
      </c>
      <c r="H5" s="122">
        <f t="shared" si="1"/>
        <v>0</v>
      </c>
      <c r="I5" s="122">
        <f t="shared" si="1"/>
        <v>0</v>
      </c>
      <c r="J5" s="122">
        <f t="shared" si="1"/>
        <v>0</v>
      </c>
      <c r="K5" s="122">
        <f t="shared" si="1"/>
        <v>0</v>
      </c>
      <c r="L5" s="122">
        <f t="shared" si="1"/>
        <v>0</v>
      </c>
      <c r="M5" s="122">
        <f t="shared" si="1"/>
        <v>0</v>
      </c>
      <c r="N5" s="122">
        <f t="shared" si="1"/>
        <v>0</v>
      </c>
      <c r="O5" s="122">
        <f t="shared" si="1"/>
        <v>0</v>
      </c>
      <c r="P5" s="122">
        <f t="shared" si="1"/>
        <v>0</v>
      </c>
      <c r="Q5" s="122">
        <f t="shared" si="1"/>
        <v>0</v>
      </c>
      <c r="R5" s="122">
        <f t="shared" si="1"/>
        <v>0</v>
      </c>
      <c r="S5" s="122">
        <f t="shared" si="1"/>
        <v>0</v>
      </c>
      <c r="T5" s="122">
        <f t="shared" si="1"/>
        <v>0</v>
      </c>
      <c r="U5" s="122">
        <f t="shared" si="1"/>
        <v>0</v>
      </c>
      <c r="V5" s="122">
        <f t="shared" si="1"/>
        <v>0</v>
      </c>
      <c r="W5" s="122">
        <f t="shared" si="1"/>
        <v>0</v>
      </c>
      <c r="X5" s="122">
        <f t="shared" si="1"/>
        <v>0</v>
      </c>
      <c r="Y5" s="122">
        <f t="shared" si="1"/>
        <v>0</v>
      </c>
    </row>
    <row r="6" spans="1:26" s="15" customFormat="1" ht="14.25" customHeight="1" x14ac:dyDescent="0.25">
      <c r="A6" s="64"/>
      <c r="B6" s="64"/>
      <c r="C6" s="64"/>
      <c r="D6" s="64"/>
      <c r="E6" s="75"/>
      <c r="F6" s="64"/>
      <c r="G6" s="64"/>
      <c r="H6" s="64"/>
      <c r="I6" s="64"/>
      <c r="J6" s="64"/>
      <c r="K6" s="68">
        <f t="shared" ref="K6:K69" si="2">F6-G6-H6+I6+J6</f>
        <v>0</v>
      </c>
      <c r="L6" s="64"/>
      <c r="M6" s="64"/>
      <c r="N6" s="64"/>
      <c r="O6" s="64"/>
      <c r="P6" s="64"/>
      <c r="Q6" s="68">
        <f t="shared" ref="Q6:Q16" si="3">L6-M6-N6+O6+P6</f>
        <v>0</v>
      </c>
      <c r="R6" s="64"/>
      <c r="S6" s="64"/>
      <c r="T6" s="64"/>
      <c r="U6" s="64"/>
      <c r="V6" s="64"/>
      <c r="W6" s="64"/>
      <c r="X6" s="64"/>
      <c r="Y6" s="64"/>
    </row>
    <row r="7" spans="1:26" s="15" customFormat="1" ht="14.25" customHeight="1" x14ac:dyDescent="0.25">
      <c r="A7" s="64"/>
      <c r="B7" s="64"/>
      <c r="C7" s="64"/>
      <c r="D7" s="64"/>
      <c r="E7" s="75"/>
      <c r="F7" s="64"/>
      <c r="G7" s="64"/>
      <c r="H7" s="64"/>
      <c r="I7" s="64"/>
      <c r="J7" s="64"/>
      <c r="K7" s="68">
        <f t="shared" si="2"/>
        <v>0</v>
      </c>
      <c r="L7" s="64"/>
      <c r="M7" s="64"/>
      <c r="N7" s="64"/>
      <c r="O7" s="64"/>
      <c r="P7" s="64"/>
      <c r="Q7" s="68">
        <f t="shared" si="3"/>
        <v>0</v>
      </c>
      <c r="R7" s="64"/>
      <c r="S7" s="64"/>
      <c r="T7" s="64"/>
      <c r="U7" s="64"/>
      <c r="V7" s="64"/>
      <c r="W7" s="64"/>
      <c r="X7" s="64"/>
      <c r="Y7" s="64"/>
    </row>
    <row r="8" spans="1:26" s="15" customFormat="1" ht="14.25" customHeight="1" x14ac:dyDescent="0.25">
      <c r="A8" s="64"/>
      <c r="B8" s="64"/>
      <c r="C8" s="64"/>
      <c r="D8" s="64"/>
      <c r="E8" s="75"/>
      <c r="F8" s="64"/>
      <c r="G8" s="64"/>
      <c r="H8" s="64"/>
      <c r="I8" s="64"/>
      <c r="J8" s="64"/>
      <c r="K8" s="68">
        <f t="shared" si="2"/>
        <v>0</v>
      </c>
      <c r="L8" s="64"/>
      <c r="M8" s="64"/>
      <c r="N8" s="64"/>
      <c r="O8" s="64"/>
      <c r="P8" s="64"/>
      <c r="Q8" s="68">
        <f t="shared" si="3"/>
        <v>0</v>
      </c>
      <c r="R8" s="64"/>
      <c r="S8" s="64"/>
      <c r="T8" s="64"/>
      <c r="U8" s="64"/>
      <c r="V8" s="64"/>
      <c r="W8" s="64"/>
      <c r="X8" s="64"/>
      <c r="Y8" s="64"/>
    </row>
    <row r="9" spans="1:26" s="15" customFormat="1" ht="14.25" customHeight="1" x14ac:dyDescent="0.25">
      <c r="A9" s="64"/>
      <c r="B9" s="64"/>
      <c r="C9" s="64"/>
      <c r="D9" s="64"/>
      <c r="E9" s="75"/>
      <c r="F9" s="64"/>
      <c r="G9" s="64"/>
      <c r="H9" s="64"/>
      <c r="I9" s="64"/>
      <c r="J9" s="64"/>
      <c r="K9" s="68">
        <f t="shared" si="2"/>
        <v>0</v>
      </c>
      <c r="L9" s="64"/>
      <c r="M9" s="64"/>
      <c r="N9" s="64"/>
      <c r="O9" s="64"/>
      <c r="P9" s="64"/>
      <c r="Q9" s="68">
        <f t="shared" si="3"/>
        <v>0</v>
      </c>
      <c r="R9" s="64"/>
      <c r="S9" s="64"/>
      <c r="T9" s="64"/>
      <c r="U9" s="64"/>
      <c r="V9" s="64"/>
      <c r="W9" s="64"/>
      <c r="X9" s="64"/>
      <c r="Y9" s="64"/>
    </row>
    <row r="10" spans="1:26" s="15" customFormat="1" ht="14.25" customHeight="1" x14ac:dyDescent="0.25">
      <c r="A10" s="64"/>
      <c r="B10" s="64"/>
      <c r="C10" s="64"/>
      <c r="D10" s="64"/>
      <c r="E10" s="75"/>
      <c r="F10" s="64"/>
      <c r="G10" s="64"/>
      <c r="H10" s="64"/>
      <c r="I10" s="64"/>
      <c r="J10" s="64"/>
      <c r="K10" s="68">
        <f t="shared" si="2"/>
        <v>0</v>
      </c>
      <c r="L10" s="64"/>
      <c r="M10" s="64"/>
      <c r="N10" s="64"/>
      <c r="O10" s="64"/>
      <c r="P10" s="64"/>
      <c r="Q10" s="68">
        <f t="shared" si="3"/>
        <v>0</v>
      </c>
      <c r="R10" s="64"/>
      <c r="S10" s="64"/>
      <c r="T10" s="64"/>
      <c r="U10" s="64"/>
      <c r="V10" s="64"/>
      <c r="W10" s="64"/>
      <c r="X10" s="64"/>
      <c r="Y10" s="64"/>
    </row>
    <row r="11" spans="1:26" s="15" customFormat="1" ht="14.25" customHeight="1" x14ac:dyDescent="0.25">
      <c r="A11" s="64"/>
      <c r="B11" s="64"/>
      <c r="C11" s="64"/>
      <c r="D11" s="64"/>
      <c r="E11" s="75"/>
      <c r="F11" s="64"/>
      <c r="G11" s="64"/>
      <c r="H11" s="64"/>
      <c r="I11" s="64"/>
      <c r="J11" s="64"/>
      <c r="K11" s="68">
        <f t="shared" si="2"/>
        <v>0</v>
      </c>
      <c r="L11" s="64"/>
      <c r="M11" s="64"/>
      <c r="N11" s="64"/>
      <c r="O11" s="64"/>
      <c r="P11" s="64"/>
      <c r="Q11" s="68">
        <f t="shared" si="3"/>
        <v>0</v>
      </c>
      <c r="R11" s="64"/>
      <c r="S11" s="64"/>
      <c r="T11" s="64"/>
      <c r="U11" s="64"/>
      <c r="V11" s="64"/>
      <c r="W11" s="64"/>
      <c r="X11" s="64"/>
      <c r="Y11" s="64"/>
    </row>
    <row r="12" spans="1:26" s="15" customFormat="1" ht="14.25" customHeight="1" x14ac:dyDescent="0.25">
      <c r="A12" s="64"/>
      <c r="B12" s="64"/>
      <c r="C12" s="64"/>
      <c r="D12" s="64"/>
      <c r="E12" s="75"/>
      <c r="F12" s="64"/>
      <c r="G12" s="64"/>
      <c r="H12" s="64"/>
      <c r="I12" s="64"/>
      <c r="J12" s="64"/>
      <c r="K12" s="68">
        <f t="shared" si="2"/>
        <v>0</v>
      </c>
      <c r="L12" s="64"/>
      <c r="M12" s="64"/>
      <c r="N12" s="64"/>
      <c r="O12" s="64"/>
      <c r="P12" s="64"/>
      <c r="Q12" s="68">
        <f t="shared" si="3"/>
        <v>0</v>
      </c>
      <c r="R12" s="64"/>
      <c r="S12" s="64"/>
      <c r="T12" s="64"/>
      <c r="U12" s="64"/>
      <c r="V12" s="64"/>
      <c r="W12" s="64"/>
      <c r="X12" s="64"/>
      <c r="Y12" s="64"/>
    </row>
    <row r="13" spans="1:26" s="15" customFormat="1" ht="14.25" customHeight="1" x14ac:dyDescent="0.25">
      <c r="A13" s="64"/>
      <c r="B13" s="64"/>
      <c r="C13" s="64"/>
      <c r="D13" s="64"/>
      <c r="E13" s="75"/>
      <c r="F13" s="64"/>
      <c r="G13" s="64"/>
      <c r="H13" s="64"/>
      <c r="I13" s="64"/>
      <c r="J13" s="64"/>
      <c r="K13" s="68">
        <f t="shared" si="2"/>
        <v>0</v>
      </c>
      <c r="L13" s="64"/>
      <c r="M13" s="64"/>
      <c r="N13" s="64"/>
      <c r="O13" s="64"/>
      <c r="P13" s="64"/>
      <c r="Q13" s="68">
        <f t="shared" si="3"/>
        <v>0</v>
      </c>
      <c r="R13" s="64"/>
      <c r="S13" s="64"/>
      <c r="T13" s="64"/>
      <c r="U13" s="64"/>
      <c r="V13" s="64"/>
      <c r="W13" s="64"/>
      <c r="X13" s="64"/>
      <c r="Y13" s="64"/>
    </row>
    <row r="14" spans="1:26" s="15" customFormat="1" ht="14.25" customHeight="1" x14ac:dyDescent="0.25">
      <c r="A14" s="64"/>
      <c r="B14" s="64"/>
      <c r="C14" s="64"/>
      <c r="D14" s="64"/>
      <c r="E14" s="75"/>
      <c r="F14" s="64"/>
      <c r="G14" s="64"/>
      <c r="H14" s="64"/>
      <c r="I14" s="64"/>
      <c r="J14" s="64"/>
      <c r="K14" s="68">
        <f t="shared" si="2"/>
        <v>0</v>
      </c>
      <c r="L14" s="64"/>
      <c r="M14" s="64"/>
      <c r="N14" s="64"/>
      <c r="O14" s="64"/>
      <c r="P14" s="64"/>
      <c r="Q14" s="68">
        <f t="shared" si="3"/>
        <v>0</v>
      </c>
      <c r="R14" s="64"/>
      <c r="S14" s="64"/>
      <c r="T14" s="64"/>
      <c r="U14" s="64"/>
      <c r="V14" s="64"/>
      <c r="W14" s="64"/>
      <c r="X14" s="64"/>
      <c r="Y14" s="64"/>
    </row>
    <row r="15" spans="1:26" s="15" customFormat="1" ht="14.25" customHeight="1" x14ac:dyDescent="0.25">
      <c r="A15" s="64"/>
      <c r="B15" s="64"/>
      <c r="C15" s="64"/>
      <c r="D15" s="64"/>
      <c r="E15" s="75"/>
      <c r="F15" s="64"/>
      <c r="G15" s="64"/>
      <c r="H15" s="64"/>
      <c r="I15" s="64"/>
      <c r="J15" s="64"/>
      <c r="K15" s="68">
        <f t="shared" si="2"/>
        <v>0</v>
      </c>
      <c r="L15" s="64"/>
      <c r="M15" s="64"/>
      <c r="N15" s="64"/>
      <c r="O15" s="64"/>
      <c r="P15" s="64"/>
      <c r="Q15" s="68">
        <f t="shared" si="3"/>
        <v>0</v>
      </c>
      <c r="R15" s="64"/>
      <c r="S15" s="64"/>
      <c r="T15" s="64"/>
      <c r="U15" s="64"/>
      <c r="V15" s="64"/>
      <c r="W15" s="64"/>
      <c r="X15" s="64"/>
      <c r="Y15" s="64"/>
    </row>
    <row r="16" spans="1:26" s="15" customFormat="1" ht="14.25" customHeight="1" x14ac:dyDescent="0.25">
      <c r="A16" s="64"/>
      <c r="B16" s="64"/>
      <c r="C16" s="64"/>
      <c r="D16" s="64"/>
      <c r="E16" s="75"/>
      <c r="F16" s="64"/>
      <c r="G16" s="64"/>
      <c r="H16" s="64"/>
      <c r="I16" s="64"/>
      <c r="J16" s="64"/>
      <c r="K16" s="68">
        <f t="shared" si="2"/>
        <v>0</v>
      </c>
      <c r="L16" s="64"/>
      <c r="M16" s="64"/>
      <c r="N16" s="64"/>
      <c r="O16" s="64"/>
      <c r="P16" s="64"/>
      <c r="Q16" s="68">
        <f t="shared" si="3"/>
        <v>0</v>
      </c>
      <c r="R16" s="64"/>
      <c r="S16" s="64"/>
      <c r="T16" s="64"/>
      <c r="U16" s="64"/>
      <c r="V16" s="64"/>
      <c r="W16" s="64"/>
      <c r="X16" s="64"/>
      <c r="Y16" s="64"/>
    </row>
    <row r="17" spans="1:25" s="15" customFormat="1" ht="14.25" customHeight="1" x14ac:dyDescent="0.25">
      <c r="A17" s="64"/>
      <c r="B17" s="64"/>
      <c r="C17" s="64"/>
      <c r="D17" s="64"/>
      <c r="E17" s="75"/>
      <c r="F17" s="64"/>
      <c r="G17" s="64"/>
      <c r="H17" s="64"/>
      <c r="I17" s="64"/>
      <c r="J17" s="64"/>
      <c r="K17" s="68">
        <f t="shared" si="2"/>
        <v>0</v>
      </c>
      <c r="L17" s="64"/>
      <c r="M17" s="64"/>
      <c r="N17" s="64"/>
      <c r="O17" s="64"/>
      <c r="P17" s="64"/>
      <c r="Q17" s="68">
        <f t="shared" ref="Q17:Q80" si="4">L17-M17-N17+O17+P17</f>
        <v>0</v>
      </c>
      <c r="R17" s="64"/>
      <c r="S17" s="64"/>
      <c r="T17" s="64"/>
      <c r="U17" s="64"/>
      <c r="V17" s="64"/>
      <c r="W17" s="64"/>
      <c r="X17" s="64"/>
      <c r="Y17" s="64"/>
    </row>
    <row r="18" spans="1:25" s="15" customFormat="1" ht="14.25" customHeight="1" x14ac:dyDescent="0.25">
      <c r="A18" s="64"/>
      <c r="B18" s="64"/>
      <c r="C18" s="64"/>
      <c r="D18" s="64"/>
      <c r="E18" s="75"/>
      <c r="F18" s="64"/>
      <c r="G18" s="64"/>
      <c r="H18" s="64"/>
      <c r="I18" s="64"/>
      <c r="J18" s="64"/>
      <c r="K18" s="68">
        <f t="shared" si="2"/>
        <v>0</v>
      </c>
      <c r="L18" s="64"/>
      <c r="M18" s="64"/>
      <c r="N18" s="64"/>
      <c r="O18" s="64"/>
      <c r="P18" s="64"/>
      <c r="Q18" s="68">
        <f t="shared" si="4"/>
        <v>0</v>
      </c>
      <c r="R18" s="64"/>
      <c r="S18" s="64"/>
      <c r="T18" s="64"/>
      <c r="U18" s="64"/>
      <c r="V18" s="64"/>
      <c r="W18" s="64"/>
      <c r="X18" s="64"/>
      <c r="Y18" s="64"/>
    </row>
    <row r="19" spans="1:25" s="15" customFormat="1" ht="14.25" customHeight="1" x14ac:dyDescent="0.25">
      <c r="A19" s="64"/>
      <c r="B19" s="64"/>
      <c r="C19" s="64"/>
      <c r="D19" s="64"/>
      <c r="E19" s="75"/>
      <c r="F19" s="64"/>
      <c r="G19" s="64"/>
      <c r="H19" s="64"/>
      <c r="I19" s="64"/>
      <c r="J19" s="64"/>
      <c r="K19" s="68">
        <f t="shared" si="2"/>
        <v>0</v>
      </c>
      <c r="L19" s="64"/>
      <c r="M19" s="64"/>
      <c r="N19" s="64"/>
      <c r="O19" s="64"/>
      <c r="P19" s="64"/>
      <c r="Q19" s="68">
        <f t="shared" si="4"/>
        <v>0</v>
      </c>
      <c r="R19" s="64"/>
      <c r="S19" s="64"/>
      <c r="T19" s="64"/>
      <c r="U19" s="64"/>
      <c r="V19" s="64"/>
      <c r="W19" s="64"/>
      <c r="X19" s="64"/>
      <c r="Y19" s="64"/>
    </row>
    <row r="20" spans="1:25" s="15" customFormat="1" ht="14.25" customHeight="1" x14ac:dyDescent="0.25">
      <c r="A20" s="64"/>
      <c r="B20" s="64"/>
      <c r="C20" s="64"/>
      <c r="D20" s="64"/>
      <c r="E20" s="75"/>
      <c r="F20" s="64"/>
      <c r="G20" s="64"/>
      <c r="H20" s="64"/>
      <c r="I20" s="64"/>
      <c r="J20" s="64"/>
      <c r="K20" s="68">
        <f t="shared" si="2"/>
        <v>0</v>
      </c>
      <c r="L20" s="64"/>
      <c r="M20" s="64"/>
      <c r="N20" s="64"/>
      <c r="O20" s="64"/>
      <c r="P20" s="64"/>
      <c r="Q20" s="68">
        <f t="shared" si="4"/>
        <v>0</v>
      </c>
      <c r="R20" s="64"/>
      <c r="S20" s="64"/>
      <c r="T20" s="64"/>
      <c r="U20" s="64"/>
      <c r="V20" s="64"/>
      <c r="W20" s="64"/>
      <c r="X20" s="64"/>
      <c r="Y20" s="64"/>
    </row>
    <row r="21" spans="1:25" s="15" customFormat="1" ht="14.25" customHeight="1" x14ac:dyDescent="0.25">
      <c r="A21" s="64"/>
      <c r="B21" s="64"/>
      <c r="C21" s="64"/>
      <c r="D21" s="64"/>
      <c r="E21" s="75"/>
      <c r="F21" s="64"/>
      <c r="G21" s="64"/>
      <c r="H21" s="64"/>
      <c r="I21" s="64"/>
      <c r="J21" s="64"/>
      <c r="K21" s="68">
        <f t="shared" si="2"/>
        <v>0</v>
      </c>
      <c r="L21" s="64"/>
      <c r="M21" s="64"/>
      <c r="N21" s="64"/>
      <c r="O21" s="64"/>
      <c r="P21" s="64"/>
      <c r="Q21" s="68">
        <f t="shared" si="4"/>
        <v>0</v>
      </c>
      <c r="R21" s="64"/>
      <c r="S21" s="64"/>
      <c r="T21" s="64"/>
      <c r="U21" s="64"/>
      <c r="V21" s="64"/>
      <c r="W21" s="64"/>
      <c r="X21" s="64"/>
      <c r="Y21" s="64"/>
    </row>
    <row r="22" spans="1:25" s="15" customFormat="1" ht="14.25" customHeight="1" x14ac:dyDescent="0.25">
      <c r="A22" s="64"/>
      <c r="B22" s="64"/>
      <c r="C22" s="64"/>
      <c r="D22" s="64"/>
      <c r="E22" s="75"/>
      <c r="F22" s="64"/>
      <c r="G22" s="64"/>
      <c r="H22" s="64"/>
      <c r="I22" s="64"/>
      <c r="J22" s="64"/>
      <c r="K22" s="68">
        <f t="shared" si="2"/>
        <v>0</v>
      </c>
      <c r="L22" s="64"/>
      <c r="M22" s="64"/>
      <c r="N22" s="64"/>
      <c r="O22" s="64"/>
      <c r="P22" s="64"/>
      <c r="Q22" s="68">
        <f t="shared" si="4"/>
        <v>0</v>
      </c>
      <c r="R22" s="64"/>
      <c r="S22" s="64"/>
      <c r="T22" s="64"/>
      <c r="U22" s="64"/>
      <c r="V22" s="64"/>
      <c r="W22" s="64"/>
      <c r="X22" s="64"/>
      <c r="Y22" s="64"/>
    </row>
    <row r="23" spans="1:25" s="15" customFormat="1" ht="14.25" customHeight="1" x14ac:dyDescent="0.25">
      <c r="A23" s="64"/>
      <c r="B23" s="64"/>
      <c r="C23" s="64"/>
      <c r="D23" s="64"/>
      <c r="E23" s="75"/>
      <c r="F23" s="64"/>
      <c r="G23" s="64"/>
      <c r="H23" s="64"/>
      <c r="I23" s="64"/>
      <c r="J23" s="64"/>
      <c r="K23" s="68">
        <f t="shared" si="2"/>
        <v>0</v>
      </c>
      <c r="L23" s="64"/>
      <c r="M23" s="64"/>
      <c r="N23" s="64"/>
      <c r="O23" s="64"/>
      <c r="P23" s="64"/>
      <c r="Q23" s="68">
        <f t="shared" si="4"/>
        <v>0</v>
      </c>
      <c r="R23" s="64"/>
      <c r="S23" s="64"/>
      <c r="T23" s="64"/>
      <c r="U23" s="64"/>
      <c r="V23" s="64"/>
      <c r="W23" s="64"/>
      <c r="X23" s="64"/>
      <c r="Y23" s="64"/>
    </row>
    <row r="24" spans="1:25" s="15" customFormat="1" ht="14.25" customHeight="1" x14ac:dyDescent="0.25">
      <c r="A24" s="64"/>
      <c r="B24" s="64"/>
      <c r="C24" s="64"/>
      <c r="D24" s="64"/>
      <c r="E24" s="75"/>
      <c r="F24" s="64"/>
      <c r="G24" s="64"/>
      <c r="H24" s="64"/>
      <c r="I24" s="64"/>
      <c r="J24" s="64"/>
      <c r="K24" s="68">
        <f t="shared" si="2"/>
        <v>0</v>
      </c>
      <c r="L24" s="64"/>
      <c r="M24" s="64"/>
      <c r="N24" s="64"/>
      <c r="O24" s="64"/>
      <c r="P24" s="64"/>
      <c r="Q24" s="68">
        <f t="shared" si="4"/>
        <v>0</v>
      </c>
      <c r="R24" s="64"/>
      <c r="S24" s="64"/>
      <c r="T24" s="64"/>
      <c r="U24" s="64"/>
      <c r="V24" s="64"/>
      <c r="W24" s="64"/>
      <c r="X24" s="64"/>
      <c r="Y24" s="64"/>
    </row>
    <row r="25" spans="1:25" s="15" customFormat="1" ht="14.25" customHeight="1" x14ac:dyDescent="0.25">
      <c r="A25" s="64"/>
      <c r="B25" s="64"/>
      <c r="C25" s="64"/>
      <c r="D25" s="64"/>
      <c r="E25" s="75"/>
      <c r="F25" s="64"/>
      <c r="G25" s="64"/>
      <c r="H25" s="64"/>
      <c r="I25" s="64"/>
      <c r="J25" s="64"/>
      <c r="K25" s="68">
        <f t="shared" si="2"/>
        <v>0</v>
      </c>
      <c r="L25" s="64"/>
      <c r="M25" s="64"/>
      <c r="N25" s="64"/>
      <c r="O25" s="64"/>
      <c r="P25" s="64"/>
      <c r="Q25" s="68">
        <f t="shared" si="4"/>
        <v>0</v>
      </c>
      <c r="R25" s="64"/>
      <c r="S25" s="64"/>
      <c r="T25" s="64"/>
      <c r="U25" s="64"/>
      <c r="V25" s="64"/>
      <c r="W25" s="64"/>
      <c r="X25" s="64"/>
      <c r="Y25" s="64"/>
    </row>
    <row r="26" spans="1:25" s="15" customFormat="1" ht="14.25" customHeight="1" x14ac:dyDescent="0.25">
      <c r="A26" s="64"/>
      <c r="B26" s="64"/>
      <c r="C26" s="64"/>
      <c r="D26" s="64"/>
      <c r="E26" s="75"/>
      <c r="F26" s="64"/>
      <c r="G26" s="64"/>
      <c r="H26" s="64"/>
      <c r="I26" s="64"/>
      <c r="J26" s="64"/>
      <c r="K26" s="68">
        <f t="shared" si="2"/>
        <v>0</v>
      </c>
      <c r="L26" s="64"/>
      <c r="M26" s="64"/>
      <c r="N26" s="64"/>
      <c r="O26" s="64"/>
      <c r="P26" s="64"/>
      <c r="Q26" s="68">
        <f t="shared" si="4"/>
        <v>0</v>
      </c>
      <c r="R26" s="64"/>
      <c r="S26" s="64"/>
      <c r="T26" s="64"/>
      <c r="U26" s="64"/>
      <c r="V26" s="64"/>
      <c r="W26" s="64"/>
      <c r="X26" s="64"/>
      <c r="Y26" s="64"/>
    </row>
    <row r="27" spans="1:25" s="15" customFormat="1" ht="14.25" customHeight="1" x14ac:dyDescent="0.25">
      <c r="A27" s="64"/>
      <c r="B27" s="64"/>
      <c r="C27" s="64"/>
      <c r="D27" s="64"/>
      <c r="E27" s="75"/>
      <c r="F27" s="64"/>
      <c r="G27" s="64"/>
      <c r="H27" s="64"/>
      <c r="I27" s="64"/>
      <c r="J27" s="64"/>
      <c r="K27" s="68">
        <f t="shared" si="2"/>
        <v>0</v>
      </c>
      <c r="L27" s="64"/>
      <c r="M27" s="64"/>
      <c r="N27" s="64"/>
      <c r="O27" s="64"/>
      <c r="P27" s="64"/>
      <c r="Q27" s="68">
        <f t="shared" si="4"/>
        <v>0</v>
      </c>
      <c r="R27" s="64"/>
      <c r="S27" s="64"/>
      <c r="T27" s="64"/>
      <c r="U27" s="64"/>
      <c r="V27" s="64"/>
      <c r="W27" s="64"/>
      <c r="X27" s="64"/>
      <c r="Y27" s="64"/>
    </row>
    <row r="28" spans="1:25" s="15" customFormat="1" ht="14.25" customHeight="1" x14ac:dyDescent="0.25">
      <c r="A28" s="64"/>
      <c r="B28" s="64"/>
      <c r="C28" s="64"/>
      <c r="D28" s="64"/>
      <c r="E28" s="75"/>
      <c r="F28" s="64"/>
      <c r="G28" s="64"/>
      <c r="H28" s="64"/>
      <c r="I28" s="64"/>
      <c r="J28" s="64"/>
      <c r="K28" s="68">
        <f t="shared" si="2"/>
        <v>0</v>
      </c>
      <c r="L28" s="64"/>
      <c r="M28" s="64"/>
      <c r="N28" s="64"/>
      <c r="O28" s="64"/>
      <c r="P28" s="64"/>
      <c r="Q28" s="68">
        <f t="shared" si="4"/>
        <v>0</v>
      </c>
      <c r="R28" s="64"/>
      <c r="S28" s="64"/>
      <c r="T28" s="64"/>
      <c r="U28" s="64"/>
      <c r="V28" s="64"/>
      <c r="W28" s="64"/>
      <c r="X28" s="64"/>
      <c r="Y28" s="64"/>
    </row>
    <row r="29" spans="1:25" s="15" customFormat="1" ht="14.25" customHeight="1" x14ac:dyDescent="0.25">
      <c r="A29" s="64"/>
      <c r="B29" s="64"/>
      <c r="C29" s="64"/>
      <c r="D29" s="64"/>
      <c r="E29" s="75"/>
      <c r="F29" s="64"/>
      <c r="G29" s="64"/>
      <c r="H29" s="64"/>
      <c r="I29" s="64"/>
      <c r="J29" s="64"/>
      <c r="K29" s="68">
        <f t="shared" si="2"/>
        <v>0</v>
      </c>
      <c r="L29" s="64"/>
      <c r="M29" s="64"/>
      <c r="N29" s="64"/>
      <c r="O29" s="64"/>
      <c r="P29" s="64"/>
      <c r="Q29" s="68">
        <f t="shared" si="4"/>
        <v>0</v>
      </c>
      <c r="R29" s="64"/>
      <c r="S29" s="64"/>
      <c r="T29" s="64"/>
      <c r="U29" s="64"/>
      <c r="V29" s="64"/>
      <c r="W29" s="64"/>
      <c r="X29" s="64"/>
      <c r="Y29" s="64"/>
    </row>
    <row r="30" spans="1:25" s="15" customFormat="1" ht="14.25" customHeight="1" x14ac:dyDescent="0.25">
      <c r="A30" s="64"/>
      <c r="B30" s="64"/>
      <c r="C30" s="64"/>
      <c r="D30" s="64"/>
      <c r="E30" s="75"/>
      <c r="F30" s="64"/>
      <c r="G30" s="64"/>
      <c r="H30" s="64"/>
      <c r="I30" s="64"/>
      <c r="J30" s="64"/>
      <c r="K30" s="68">
        <f t="shared" si="2"/>
        <v>0</v>
      </c>
      <c r="L30" s="64"/>
      <c r="M30" s="64"/>
      <c r="N30" s="64"/>
      <c r="O30" s="64"/>
      <c r="P30" s="64"/>
      <c r="Q30" s="68">
        <f t="shared" si="4"/>
        <v>0</v>
      </c>
      <c r="R30" s="64"/>
      <c r="S30" s="64"/>
      <c r="T30" s="64"/>
      <c r="U30" s="64"/>
      <c r="V30" s="64"/>
      <c r="W30" s="64"/>
      <c r="X30" s="64"/>
      <c r="Y30" s="64"/>
    </row>
    <row r="31" spans="1:25" s="15" customFormat="1" ht="14.25" customHeight="1" x14ac:dyDescent="0.25">
      <c r="A31" s="64"/>
      <c r="B31" s="64"/>
      <c r="C31" s="64"/>
      <c r="D31" s="64"/>
      <c r="E31" s="75"/>
      <c r="F31" s="64"/>
      <c r="G31" s="64"/>
      <c r="H31" s="64"/>
      <c r="I31" s="64"/>
      <c r="J31" s="64"/>
      <c r="K31" s="68">
        <f t="shared" si="2"/>
        <v>0</v>
      </c>
      <c r="L31" s="64"/>
      <c r="M31" s="64"/>
      <c r="N31" s="64"/>
      <c r="O31" s="64"/>
      <c r="P31" s="64"/>
      <c r="Q31" s="68">
        <f t="shared" si="4"/>
        <v>0</v>
      </c>
      <c r="R31" s="64"/>
      <c r="S31" s="64"/>
      <c r="T31" s="64"/>
      <c r="U31" s="64"/>
      <c r="V31" s="64"/>
      <c r="W31" s="64"/>
      <c r="X31" s="64"/>
      <c r="Y31" s="64"/>
    </row>
    <row r="32" spans="1:25" s="15" customFormat="1" ht="14.25" customHeight="1" x14ac:dyDescent="0.25">
      <c r="A32" s="64"/>
      <c r="B32" s="64"/>
      <c r="C32" s="64"/>
      <c r="D32" s="64"/>
      <c r="E32" s="75"/>
      <c r="F32" s="64"/>
      <c r="G32" s="64"/>
      <c r="H32" s="64"/>
      <c r="I32" s="64"/>
      <c r="J32" s="64"/>
      <c r="K32" s="68">
        <f t="shared" si="2"/>
        <v>0</v>
      </c>
      <c r="L32" s="64"/>
      <c r="M32" s="64"/>
      <c r="N32" s="64"/>
      <c r="O32" s="64"/>
      <c r="P32" s="64"/>
      <c r="Q32" s="68">
        <f t="shared" si="4"/>
        <v>0</v>
      </c>
      <c r="R32" s="64"/>
      <c r="S32" s="64"/>
      <c r="T32" s="64"/>
      <c r="U32" s="64"/>
      <c r="V32" s="64"/>
      <c r="W32" s="64"/>
      <c r="X32" s="64"/>
      <c r="Y32" s="64"/>
    </row>
    <row r="33" spans="1:25" s="15" customFormat="1" ht="14.25" customHeight="1" x14ac:dyDescent="0.25">
      <c r="A33" s="64"/>
      <c r="B33" s="64"/>
      <c r="C33" s="64"/>
      <c r="D33" s="64"/>
      <c r="E33" s="75"/>
      <c r="F33" s="64"/>
      <c r="G33" s="64"/>
      <c r="H33" s="64"/>
      <c r="I33" s="64"/>
      <c r="J33" s="64"/>
      <c r="K33" s="68">
        <f t="shared" si="2"/>
        <v>0</v>
      </c>
      <c r="L33" s="64"/>
      <c r="M33" s="64"/>
      <c r="N33" s="64"/>
      <c r="O33" s="64"/>
      <c r="P33" s="64"/>
      <c r="Q33" s="68">
        <f t="shared" si="4"/>
        <v>0</v>
      </c>
      <c r="R33" s="64"/>
      <c r="S33" s="64"/>
      <c r="T33" s="64"/>
      <c r="U33" s="64"/>
      <c r="V33" s="64"/>
      <c r="W33" s="64"/>
      <c r="X33" s="64"/>
      <c r="Y33" s="64"/>
    </row>
    <row r="34" spans="1:25" s="15" customFormat="1" ht="14.25" customHeight="1" x14ac:dyDescent="0.25">
      <c r="A34" s="64"/>
      <c r="B34" s="64"/>
      <c r="C34" s="64"/>
      <c r="D34" s="64"/>
      <c r="E34" s="75"/>
      <c r="F34" s="64"/>
      <c r="G34" s="64"/>
      <c r="H34" s="64"/>
      <c r="I34" s="64"/>
      <c r="J34" s="64"/>
      <c r="K34" s="68">
        <f t="shared" si="2"/>
        <v>0</v>
      </c>
      <c r="L34" s="64"/>
      <c r="M34" s="64"/>
      <c r="N34" s="64"/>
      <c r="O34" s="64"/>
      <c r="P34" s="64"/>
      <c r="Q34" s="68">
        <f t="shared" si="4"/>
        <v>0</v>
      </c>
      <c r="R34" s="64"/>
      <c r="S34" s="64"/>
      <c r="T34" s="64"/>
      <c r="U34" s="64"/>
      <c r="V34" s="64"/>
      <c r="W34" s="64"/>
      <c r="X34" s="64"/>
      <c r="Y34" s="64"/>
    </row>
    <row r="35" spans="1:25" s="15" customFormat="1" ht="14.25" customHeight="1" x14ac:dyDescent="0.25">
      <c r="A35" s="64"/>
      <c r="B35" s="64"/>
      <c r="C35" s="64"/>
      <c r="D35" s="64"/>
      <c r="E35" s="75"/>
      <c r="F35" s="64"/>
      <c r="G35" s="64"/>
      <c r="H35" s="64"/>
      <c r="I35" s="64"/>
      <c r="J35" s="64"/>
      <c r="K35" s="68">
        <f t="shared" si="2"/>
        <v>0</v>
      </c>
      <c r="L35" s="64"/>
      <c r="M35" s="64"/>
      <c r="N35" s="64"/>
      <c r="O35" s="64"/>
      <c r="P35" s="64"/>
      <c r="Q35" s="68">
        <f t="shared" si="4"/>
        <v>0</v>
      </c>
      <c r="R35" s="64"/>
      <c r="S35" s="64"/>
      <c r="T35" s="64"/>
      <c r="U35" s="64"/>
      <c r="V35" s="64"/>
      <c r="W35" s="64"/>
      <c r="X35" s="64"/>
      <c r="Y35" s="64"/>
    </row>
    <row r="36" spans="1:25" s="15" customFormat="1" ht="14.25" customHeight="1" x14ac:dyDescent="0.25">
      <c r="A36" s="64"/>
      <c r="B36" s="64"/>
      <c r="C36" s="64"/>
      <c r="D36" s="64"/>
      <c r="E36" s="75"/>
      <c r="F36" s="64"/>
      <c r="G36" s="64"/>
      <c r="H36" s="64"/>
      <c r="I36" s="64"/>
      <c r="J36" s="64"/>
      <c r="K36" s="68">
        <f t="shared" si="2"/>
        <v>0</v>
      </c>
      <c r="L36" s="64"/>
      <c r="M36" s="64"/>
      <c r="N36" s="64"/>
      <c r="O36" s="64"/>
      <c r="P36" s="64"/>
      <c r="Q36" s="68">
        <f t="shared" si="4"/>
        <v>0</v>
      </c>
      <c r="R36" s="64"/>
      <c r="S36" s="64"/>
      <c r="T36" s="64"/>
      <c r="U36" s="64"/>
      <c r="V36" s="64"/>
      <c r="W36" s="64"/>
      <c r="X36" s="64"/>
      <c r="Y36" s="64"/>
    </row>
    <row r="37" spans="1:25" s="15" customFormat="1" ht="14.25" customHeight="1" x14ac:dyDescent="0.25">
      <c r="A37" s="64"/>
      <c r="B37" s="64"/>
      <c r="C37" s="64"/>
      <c r="D37" s="64"/>
      <c r="E37" s="75"/>
      <c r="F37" s="64"/>
      <c r="G37" s="64"/>
      <c r="H37" s="64"/>
      <c r="I37" s="64"/>
      <c r="J37" s="64"/>
      <c r="K37" s="68">
        <f t="shared" si="2"/>
        <v>0</v>
      </c>
      <c r="L37" s="64"/>
      <c r="M37" s="64"/>
      <c r="N37" s="64"/>
      <c r="O37" s="64"/>
      <c r="P37" s="64"/>
      <c r="Q37" s="68">
        <f t="shared" si="4"/>
        <v>0</v>
      </c>
      <c r="R37" s="64"/>
      <c r="S37" s="64"/>
      <c r="T37" s="64"/>
      <c r="U37" s="64"/>
      <c r="V37" s="64"/>
      <c r="W37" s="64"/>
      <c r="X37" s="64"/>
      <c r="Y37" s="64"/>
    </row>
    <row r="38" spans="1:25" s="15" customFormat="1" ht="14.25" customHeight="1" x14ac:dyDescent="0.25">
      <c r="A38" s="64"/>
      <c r="B38" s="64"/>
      <c r="C38" s="64"/>
      <c r="D38" s="64"/>
      <c r="E38" s="75"/>
      <c r="F38" s="64"/>
      <c r="G38" s="64"/>
      <c r="H38" s="64"/>
      <c r="I38" s="64"/>
      <c r="J38" s="64"/>
      <c r="K38" s="68">
        <f t="shared" si="2"/>
        <v>0</v>
      </c>
      <c r="L38" s="64"/>
      <c r="M38" s="64"/>
      <c r="N38" s="64"/>
      <c r="O38" s="64"/>
      <c r="P38" s="64"/>
      <c r="Q38" s="68">
        <f t="shared" si="4"/>
        <v>0</v>
      </c>
      <c r="R38" s="64"/>
      <c r="S38" s="64"/>
      <c r="T38" s="64"/>
      <c r="U38" s="64"/>
      <c r="V38" s="64"/>
      <c r="W38" s="64"/>
      <c r="X38" s="64"/>
      <c r="Y38" s="64"/>
    </row>
    <row r="39" spans="1:25" s="15" customFormat="1" ht="14.25" customHeight="1" x14ac:dyDescent="0.25">
      <c r="A39" s="64"/>
      <c r="B39" s="64"/>
      <c r="C39" s="64"/>
      <c r="D39" s="64"/>
      <c r="E39" s="75"/>
      <c r="F39" s="64"/>
      <c r="G39" s="64"/>
      <c r="H39" s="64"/>
      <c r="I39" s="64"/>
      <c r="J39" s="64"/>
      <c r="K39" s="68">
        <f t="shared" si="2"/>
        <v>0</v>
      </c>
      <c r="L39" s="64"/>
      <c r="M39" s="64"/>
      <c r="N39" s="64"/>
      <c r="O39" s="64"/>
      <c r="P39" s="64"/>
      <c r="Q39" s="68">
        <f t="shared" si="4"/>
        <v>0</v>
      </c>
      <c r="R39" s="64"/>
      <c r="S39" s="64"/>
      <c r="T39" s="64"/>
      <c r="U39" s="64"/>
      <c r="V39" s="64"/>
      <c r="W39" s="64"/>
      <c r="X39" s="64"/>
      <c r="Y39" s="64"/>
    </row>
    <row r="40" spans="1:25" s="15" customFormat="1" ht="14.25" customHeight="1" x14ac:dyDescent="0.25">
      <c r="A40" s="64"/>
      <c r="B40" s="64"/>
      <c r="C40" s="64"/>
      <c r="D40" s="64"/>
      <c r="E40" s="75"/>
      <c r="F40" s="64"/>
      <c r="G40" s="64"/>
      <c r="H40" s="64"/>
      <c r="I40" s="64"/>
      <c r="J40" s="64"/>
      <c r="K40" s="68">
        <f t="shared" si="2"/>
        <v>0</v>
      </c>
      <c r="L40" s="64"/>
      <c r="M40" s="64"/>
      <c r="N40" s="64"/>
      <c r="O40" s="64"/>
      <c r="P40" s="64"/>
      <c r="Q40" s="68">
        <f t="shared" si="4"/>
        <v>0</v>
      </c>
      <c r="R40" s="64"/>
      <c r="S40" s="64"/>
      <c r="T40" s="64"/>
      <c r="U40" s="64"/>
      <c r="V40" s="64"/>
      <c r="W40" s="64"/>
      <c r="X40" s="64"/>
      <c r="Y40" s="64"/>
    </row>
    <row r="41" spans="1:25" s="15" customFormat="1" ht="14.25" customHeight="1" x14ac:dyDescent="0.25">
      <c r="A41" s="64"/>
      <c r="B41" s="64"/>
      <c r="C41" s="64"/>
      <c r="D41" s="64"/>
      <c r="E41" s="75"/>
      <c r="F41" s="64"/>
      <c r="G41" s="64"/>
      <c r="H41" s="64"/>
      <c r="I41" s="64"/>
      <c r="J41" s="64"/>
      <c r="K41" s="68">
        <f t="shared" si="2"/>
        <v>0</v>
      </c>
      <c r="L41" s="64"/>
      <c r="M41" s="64"/>
      <c r="N41" s="64"/>
      <c r="O41" s="64"/>
      <c r="P41" s="64"/>
      <c r="Q41" s="68">
        <f t="shared" si="4"/>
        <v>0</v>
      </c>
      <c r="R41" s="64"/>
      <c r="S41" s="64"/>
      <c r="T41" s="64"/>
      <c r="U41" s="64"/>
      <c r="V41" s="64"/>
      <c r="W41" s="64"/>
      <c r="X41" s="64"/>
      <c r="Y41" s="64"/>
    </row>
    <row r="42" spans="1:25" s="15" customFormat="1" ht="14.25" customHeight="1" x14ac:dyDescent="0.25">
      <c r="A42" s="64"/>
      <c r="B42" s="64"/>
      <c r="C42" s="64"/>
      <c r="D42" s="64"/>
      <c r="E42" s="75"/>
      <c r="F42" s="64"/>
      <c r="G42" s="64"/>
      <c r="H42" s="64"/>
      <c r="I42" s="64"/>
      <c r="J42" s="64"/>
      <c r="K42" s="68">
        <f t="shared" si="2"/>
        <v>0</v>
      </c>
      <c r="L42" s="64"/>
      <c r="M42" s="64"/>
      <c r="N42" s="64"/>
      <c r="O42" s="64"/>
      <c r="P42" s="64"/>
      <c r="Q42" s="68">
        <f t="shared" si="4"/>
        <v>0</v>
      </c>
      <c r="R42" s="64"/>
      <c r="S42" s="64"/>
      <c r="T42" s="64"/>
      <c r="U42" s="64"/>
      <c r="V42" s="64"/>
      <c r="W42" s="64"/>
      <c r="X42" s="64"/>
      <c r="Y42" s="64"/>
    </row>
    <row r="43" spans="1:25" s="15" customFormat="1" ht="14.25" customHeight="1" x14ac:dyDescent="0.25">
      <c r="A43" s="64"/>
      <c r="B43" s="64"/>
      <c r="C43" s="64"/>
      <c r="D43" s="64"/>
      <c r="E43" s="75"/>
      <c r="F43" s="64"/>
      <c r="G43" s="64"/>
      <c r="H43" s="64"/>
      <c r="I43" s="64"/>
      <c r="J43" s="64"/>
      <c r="K43" s="68">
        <f t="shared" si="2"/>
        <v>0</v>
      </c>
      <c r="L43" s="64"/>
      <c r="M43" s="64"/>
      <c r="N43" s="64"/>
      <c r="O43" s="64"/>
      <c r="P43" s="64"/>
      <c r="Q43" s="68">
        <f t="shared" si="4"/>
        <v>0</v>
      </c>
      <c r="R43" s="64"/>
      <c r="S43" s="64"/>
      <c r="T43" s="64"/>
      <c r="U43" s="64"/>
      <c r="V43" s="64"/>
      <c r="W43" s="64"/>
      <c r="X43" s="64"/>
      <c r="Y43" s="64"/>
    </row>
    <row r="44" spans="1:25" s="15" customFormat="1" ht="14.25" customHeight="1" x14ac:dyDescent="0.25">
      <c r="A44" s="64"/>
      <c r="B44" s="64"/>
      <c r="C44" s="64"/>
      <c r="D44" s="64"/>
      <c r="E44" s="75"/>
      <c r="F44" s="64"/>
      <c r="G44" s="64"/>
      <c r="H44" s="64"/>
      <c r="I44" s="64"/>
      <c r="J44" s="64"/>
      <c r="K44" s="68">
        <f t="shared" si="2"/>
        <v>0</v>
      </c>
      <c r="L44" s="64"/>
      <c r="M44" s="64"/>
      <c r="N44" s="64"/>
      <c r="O44" s="64"/>
      <c r="P44" s="64"/>
      <c r="Q44" s="68">
        <f t="shared" si="4"/>
        <v>0</v>
      </c>
      <c r="R44" s="64"/>
      <c r="S44" s="64"/>
      <c r="T44" s="64"/>
      <c r="U44" s="64"/>
      <c r="V44" s="64"/>
      <c r="W44" s="64"/>
      <c r="X44" s="64"/>
      <c r="Y44" s="64"/>
    </row>
    <row r="45" spans="1:25" s="15" customFormat="1" ht="14.25" customHeight="1" x14ac:dyDescent="0.25">
      <c r="A45" s="64"/>
      <c r="B45" s="64"/>
      <c r="C45" s="64"/>
      <c r="D45" s="64"/>
      <c r="E45" s="75"/>
      <c r="F45" s="64"/>
      <c r="G45" s="64"/>
      <c r="H45" s="64"/>
      <c r="I45" s="64"/>
      <c r="J45" s="64"/>
      <c r="K45" s="68">
        <f t="shared" si="2"/>
        <v>0</v>
      </c>
      <c r="L45" s="64"/>
      <c r="M45" s="64"/>
      <c r="N45" s="64"/>
      <c r="O45" s="64"/>
      <c r="P45" s="64"/>
      <c r="Q45" s="68">
        <f t="shared" si="4"/>
        <v>0</v>
      </c>
      <c r="R45" s="64"/>
      <c r="S45" s="64"/>
      <c r="T45" s="64"/>
      <c r="U45" s="64"/>
      <c r="V45" s="64"/>
      <c r="W45" s="64"/>
      <c r="X45" s="64"/>
      <c r="Y45" s="64"/>
    </row>
    <row r="46" spans="1:25" s="15" customFormat="1" ht="14.25" customHeight="1" x14ac:dyDescent="0.25">
      <c r="A46" s="64"/>
      <c r="B46" s="64"/>
      <c r="C46" s="64"/>
      <c r="D46" s="64"/>
      <c r="E46" s="75"/>
      <c r="F46" s="64"/>
      <c r="G46" s="64"/>
      <c r="H46" s="64"/>
      <c r="I46" s="64"/>
      <c r="J46" s="64"/>
      <c r="K46" s="68">
        <f t="shared" si="2"/>
        <v>0</v>
      </c>
      <c r="L46" s="64"/>
      <c r="M46" s="64"/>
      <c r="N46" s="64"/>
      <c r="O46" s="64"/>
      <c r="P46" s="64"/>
      <c r="Q46" s="68">
        <f t="shared" si="4"/>
        <v>0</v>
      </c>
      <c r="R46" s="64"/>
      <c r="S46" s="64"/>
      <c r="T46" s="64"/>
      <c r="U46" s="64"/>
      <c r="V46" s="64"/>
      <c r="W46" s="64"/>
      <c r="X46" s="64"/>
      <c r="Y46" s="64"/>
    </row>
    <row r="47" spans="1:25" s="15" customFormat="1" ht="14.25" customHeight="1" x14ac:dyDescent="0.25">
      <c r="A47" s="64"/>
      <c r="B47" s="64"/>
      <c r="C47" s="64"/>
      <c r="D47" s="64"/>
      <c r="E47" s="75"/>
      <c r="F47" s="64"/>
      <c r="G47" s="64"/>
      <c r="H47" s="64"/>
      <c r="I47" s="64"/>
      <c r="J47" s="64"/>
      <c r="K47" s="68">
        <f t="shared" si="2"/>
        <v>0</v>
      </c>
      <c r="L47" s="64"/>
      <c r="M47" s="64"/>
      <c r="N47" s="64"/>
      <c r="O47" s="64"/>
      <c r="P47" s="64"/>
      <c r="Q47" s="68">
        <f t="shared" si="4"/>
        <v>0</v>
      </c>
      <c r="R47" s="64"/>
      <c r="S47" s="64"/>
      <c r="T47" s="64"/>
      <c r="U47" s="64"/>
      <c r="V47" s="64"/>
      <c r="W47" s="64"/>
      <c r="X47" s="64"/>
      <c r="Y47" s="64"/>
    </row>
    <row r="48" spans="1:25" s="15" customFormat="1" ht="14.25" customHeight="1" x14ac:dyDescent="0.25">
      <c r="A48" s="64"/>
      <c r="B48" s="64"/>
      <c r="C48" s="64"/>
      <c r="D48" s="64"/>
      <c r="E48" s="75"/>
      <c r="F48" s="64"/>
      <c r="G48" s="64"/>
      <c r="H48" s="64"/>
      <c r="I48" s="64"/>
      <c r="J48" s="64"/>
      <c r="K48" s="68">
        <f t="shared" si="2"/>
        <v>0</v>
      </c>
      <c r="L48" s="64"/>
      <c r="M48" s="64"/>
      <c r="N48" s="64"/>
      <c r="O48" s="64"/>
      <c r="P48" s="64"/>
      <c r="Q48" s="68">
        <f t="shared" si="4"/>
        <v>0</v>
      </c>
      <c r="R48" s="64"/>
      <c r="S48" s="64"/>
      <c r="T48" s="64"/>
      <c r="U48" s="64"/>
      <c r="V48" s="64"/>
      <c r="W48" s="64"/>
      <c r="X48" s="64"/>
      <c r="Y48" s="64"/>
    </row>
    <row r="49" spans="1:25" s="15" customFormat="1" ht="14.25" customHeight="1" x14ac:dyDescent="0.25">
      <c r="A49" s="64"/>
      <c r="B49" s="64"/>
      <c r="C49" s="64"/>
      <c r="D49" s="64"/>
      <c r="E49" s="75"/>
      <c r="F49" s="64"/>
      <c r="G49" s="64"/>
      <c r="H49" s="64"/>
      <c r="I49" s="64"/>
      <c r="J49" s="64"/>
      <c r="K49" s="68">
        <f t="shared" si="2"/>
        <v>0</v>
      </c>
      <c r="L49" s="64"/>
      <c r="M49" s="64"/>
      <c r="N49" s="64"/>
      <c r="O49" s="64"/>
      <c r="P49" s="64"/>
      <c r="Q49" s="68">
        <f t="shared" si="4"/>
        <v>0</v>
      </c>
      <c r="R49" s="64"/>
      <c r="S49" s="64"/>
      <c r="T49" s="64"/>
      <c r="U49" s="64"/>
      <c r="V49" s="64"/>
      <c r="W49" s="64"/>
      <c r="X49" s="64"/>
      <c r="Y49" s="64"/>
    </row>
    <row r="50" spans="1:25" s="15" customFormat="1" ht="14.25" customHeight="1" x14ac:dyDescent="0.25">
      <c r="A50" s="64"/>
      <c r="B50" s="64"/>
      <c r="C50" s="64"/>
      <c r="D50" s="64"/>
      <c r="E50" s="75"/>
      <c r="F50" s="64"/>
      <c r="G50" s="64"/>
      <c r="H50" s="64"/>
      <c r="I50" s="64"/>
      <c r="J50" s="64"/>
      <c r="K50" s="68">
        <f t="shared" si="2"/>
        <v>0</v>
      </c>
      <c r="L50" s="64"/>
      <c r="M50" s="64"/>
      <c r="N50" s="64"/>
      <c r="O50" s="64"/>
      <c r="P50" s="64"/>
      <c r="Q50" s="68">
        <f t="shared" si="4"/>
        <v>0</v>
      </c>
      <c r="R50" s="64"/>
      <c r="S50" s="64"/>
      <c r="T50" s="64"/>
      <c r="U50" s="64"/>
      <c r="V50" s="64"/>
      <c r="W50" s="64"/>
      <c r="X50" s="64"/>
      <c r="Y50" s="64"/>
    </row>
    <row r="51" spans="1:25" s="15" customFormat="1" ht="14.25" customHeight="1" x14ac:dyDescent="0.25">
      <c r="A51" s="64"/>
      <c r="B51" s="64"/>
      <c r="C51" s="64"/>
      <c r="D51" s="64"/>
      <c r="E51" s="75"/>
      <c r="F51" s="64"/>
      <c r="G51" s="64"/>
      <c r="H51" s="64"/>
      <c r="I51" s="64"/>
      <c r="J51" s="64"/>
      <c r="K51" s="68">
        <f t="shared" si="2"/>
        <v>0</v>
      </c>
      <c r="L51" s="64"/>
      <c r="M51" s="64"/>
      <c r="N51" s="64"/>
      <c r="O51" s="64"/>
      <c r="P51" s="64"/>
      <c r="Q51" s="68">
        <f t="shared" si="4"/>
        <v>0</v>
      </c>
      <c r="R51" s="64"/>
      <c r="S51" s="64"/>
      <c r="T51" s="64"/>
      <c r="U51" s="64"/>
      <c r="V51" s="64"/>
      <c r="W51" s="64"/>
      <c r="X51" s="64"/>
      <c r="Y51" s="64"/>
    </row>
    <row r="52" spans="1:25" s="15" customFormat="1" ht="14.25" customHeight="1" x14ac:dyDescent="0.25">
      <c r="A52" s="64"/>
      <c r="B52" s="64"/>
      <c r="C52" s="64"/>
      <c r="D52" s="64"/>
      <c r="E52" s="75"/>
      <c r="F52" s="64"/>
      <c r="G52" s="64"/>
      <c r="H52" s="64"/>
      <c r="I52" s="64"/>
      <c r="J52" s="64"/>
      <c r="K52" s="68">
        <f t="shared" si="2"/>
        <v>0</v>
      </c>
      <c r="L52" s="64"/>
      <c r="M52" s="64"/>
      <c r="N52" s="64"/>
      <c r="O52" s="64"/>
      <c r="P52" s="64"/>
      <c r="Q52" s="68">
        <f t="shared" si="4"/>
        <v>0</v>
      </c>
      <c r="R52" s="64"/>
      <c r="S52" s="64"/>
      <c r="T52" s="64"/>
      <c r="U52" s="64"/>
      <c r="V52" s="64"/>
      <c r="W52" s="64"/>
      <c r="X52" s="64"/>
      <c r="Y52" s="64"/>
    </row>
    <row r="53" spans="1:25" s="15" customFormat="1" ht="14.25" customHeight="1" x14ac:dyDescent="0.25">
      <c r="A53" s="64"/>
      <c r="B53" s="64"/>
      <c r="C53" s="64"/>
      <c r="D53" s="64"/>
      <c r="E53" s="75"/>
      <c r="F53" s="64"/>
      <c r="G53" s="64"/>
      <c r="H53" s="64"/>
      <c r="I53" s="64"/>
      <c r="J53" s="64"/>
      <c r="K53" s="68">
        <f t="shared" si="2"/>
        <v>0</v>
      </c>
      <c r="L53" s="64"/>
      <c r="M53" s="64"/>
      <c r="N53" s="64"/>
      <c r="O53" s="64"/>
      <c r="P53" s="64"/>
      <c r="Q53" s="68">
        <f t="shared" si="4"/>
        <v>0</v>
      </c>
      <c r="R53" s="64"/>
      <c r="S53" s="64"/>
      <c r="T53" s="64"/>
      <c r="U53" s="64"/>
      <c r="V53" s="64"/>
      <c r="W53" s="64"/>
      <c r="X53" s="64"/>
      <c r="Y53" s="64"/>
    </row>
    <row r="54" spans="1:25" s="15" customFormat="1" ht="14.25" customHeight="1" x14ac:dyDescent="0.25">
      <c r="A54" s="64"/>
      <c r="B54" s="64"/>
      <c r="C54" s="64"/>
      <c r="D54" s="64"/>
      <c r="E54" s="75"/>
      <c r="F54" s="64"/>
      <c r="G54" s="64"/>
      <c r="H54" s="64"/>
      <c r="I54" s="64"/>
      <c r="J54" s="64"/>
      <c r="K54" s="68">
        <f t="shared" si="2"/>
        <v>0</v>
      </c>
      <c r="L54" s="64"/>
      <c r="M54" s="64"/>
      <c r="N54" s="64"/>
      <c r="O54" s="64"/>
      <c r="P54" s="64"/>
      <c r="Q54" s="68">
        <f t="shared" si="4"/>
        <v>0</v>
      </c>
      <c r="R54" s="64"/>
      <c r="S54" s="64"/>
      <c r="T54" s="64"/>
      <c r="U54" s="64"/>
      <c r="V54" s="64"/>
      <c r="W54" s="64"/>
      <c r="X54" s="64"/>
      <c r="Y54" s="64"/>
    </row>
    <row r="55" spans="1:25" s="15" customFormat="1" ht="14.25" customHeight="1" x14ac:dyDescent="0.25">
      <c r="A55" s="64"/>
      <c r="B55" s="64"/>
      <c r="C55" s="64"/>
      <c r="D55" s="64"/>
      <c r="E55" s="75"/>
      <c r="F55" s="64"/>
      <c r="G55" s="64"/>
      <c r="H55" s="64"/>
      <c r="I55" s="64"/>
      <c r="J55" s="64"/>
      <c r="K55" s="68">
        <f t="shared" si="2"/>
        <v>0</v>
      </c>
      <c r="L55" s="64"/>
      <c r="M55" s="64"/>
      <c r="N55" s="64"/>
      <c r="O55" s="64"/>
      <c r="P55" s="64"/>
      <c r="Q55" s="68">
        <f t="shared" si="4"/>
        <v>0</v>
      </c>
      <c r="R55" s="64"/>
      <c r="S55" s="64"/>
      <c r="T55" s="64"/>
      <c r="U55" s="64"/>
      <c r="V55" s="64"/>
      <c r="W55" s="64"/>
      <c r="X55" s="64"/>
      <c r="Y55" s="64"/>
    </row>
    <row r="56" spans="1:25" s="15" customFormat="1" ht="14.25" customHeight="1" x14ac:dyDescent="0.25">
      <c r="A56" s="64"/>
      <c r="B56" s="64"/>
      <c r="C56" s="64"/>
      <c r="D56" s="64"/>
      <c r="E56" s="75"/>
      <c r="F56" s="64"/>
      <c r="G56" s="64"/>
      <c r="H56" s="64"/>
      <c r="I56" s="64"/>
      <c r="J56" s="64"/>
      <c r="K56" s="68">
        <f t="shared" si="2"/>
        <v>0</v>
      </c>
      <c r="L56" s="64"/>
      <c r="M56" s="64"/>
      <c r="N56" s="64"/>
      <c r="O56" s="64"/>
      <c r="P56" s="64"/>
      <c r="Q56" s="68">
        <f t="shared" si="4"/>
        <v>0</v>
      </c>
      <c r="R56" s="64"/>
      <c r="S56" s="64"/>
      <c r="T56" s="64"/>
      <c r="U56" s="64"/>
      <c r="V56" s="64"/>
      <c r="W56" s="64"/>
      <c r="X56" s="64"/>
      <c r="Y56" s="64"/>
    </row>
    <row r="57" spans="1:25" s="15" customFormat="1" ht="14.25" customHeight="1" x14ac:dyDescent="0.25">
      <c r="A57" s="64"/>
      <c r="B57" s="64"/>
      <c r="C57" s="64"/>
      <c r="D57" s="64"/>
      <c r="E57" s="75"/>
      <c r="F57" s="64"/>
      <c r="G57" s="64"/>
      <c r="H57" s="64"/>
      <c r="I57" s="64"/>
      <c r="J57" s="64"/>
      <c r="K57" s="68">
        <f t="shared" si="2"/>
        <v>0</v>
      </c>
      <c r="L57" s="64"/>
      <c r="M57" s="64"/>
      <c r="N57" s="64"/>
      <c r="O57" s="64"/>
      <c r="P57" s="64"/>
      <c r="Q57" s="68">
        <f t="shared" si="4"/>
        <v>0</v>
      </c>
      <c r="R57" s="64"/>
      <c r="S57" s="64"/>
      <c r="T57" s="64"/>
      <c r="U57" s="64"/>
      <c r="V57" s="64"/>
      <c r="W57" s="64"/>
      <c r="X57" s="64"/>
      <c r="Y57" s="64"/>
    </row>
    <row r="58" spans="1:25" s="15" customFormat="1" ht="14.25" customHeight="1" x14ac:dyDescent="0.25">
      <c r="A58" s="64"/>
      <c r="B58" s="64"/>
      <c r="C58" s="64"/>
      <c r="D58" s="64"/>
      <c r="E58" s="75"/>
      <c r="F58" s="64"/>
      <c r="G58" s="64"/>
      <c r="H58" s="64"/>
      <c r="I58" s="64"/>
      <c r="J58" s="64"/>
      <c r="K58" s="68">
        <f t="shared" si="2"/>
        <v>0</v>
      </c>
      <c r="L58" s="64"/>
      <c r="M58" s="64"/>
      <c r="N58" s="64"/>
      <c r="O58" s="64"/>
      <c r="P58" s="64"/>
      <c r="Q58" s="68">
        <f t="shared" si="4"/>
        <v>0</v>
      </c>
      <c r="R58" s="64"/>
      <c r="S58" s="64"/>
      <c r="T58" s="64"/>
      <c r="U58" s="64"/>
      <c r="V58" s="64"/>
      <c r="W58" s="64"/>
      <c r="X58" s="64"/>
      <c r="Y58" s="64"/>
    </row>
    <row r="59" spans="1:25" s="15" customFormat="1" ht="14.25" customHeight="1" x14ac:dyDescent="0.25">
      <c r="A59" s="64"/>
      <c r="B59" s="64"/>
      <c r="C59" s="64"/>
      <c r="D59" s="64"/>
      <c r="E59" s="75"/>
      <c r="F59" s="64"/>
      <c r="G59" s="64"/>
      <c r="H59" s="64"/>
      <c r="I59" s="64"/>
      <c r="J59" s="64"/>
      <c r="K59" s="68">
        <f t="shared" si="2"/>
        <v>0</v>
      </c>
      <c r="L59" s="64"/>
      <c r="M59" s="64"/>
      <c r="N59" s="64"/>
      <c r="O59" s="64"/>
      <c r="P59" s="64"/>
      <c r="Q59" s="68">
        <f t="shared" si="4"/>
        <v>0</v>
      </c>
      <c r="R59" s="64"/>
      <c r="S59" s="64"/>
      <c r="T59" s="64"/>
      <c r="U59" s="64"/>
      <c r="V59" s="64"/>
      <c r="W59" s="64"/>
      <c r="X59" s="64"/>
      <c r="Y59" s="64"/>
    </row>
    <row r="60" spans="1:25" s="15" customFormat="1" ht="14.25" customHeight="1" x14ac:dyDescent="0.25">
      <c r="A60" s="64"/>
      <c r="B60" s="64"/>
      <c r="C60" s="64"/>
      <c r="D60" s="64"/>
      <c r="E60" s="75"/>
      <c r="F60" s="64"/>
      <c r="G60" s="64"/>
      <c r="H60" s="64"/>
      <c r="I60" s="64"/>
      <c r="J60" s="64"/>
      <c r="K60" s="68">
        <f t="shared" si="2"/>
        <v>0</v>
      </c>
      <c r="L60" s="64"/>
      <c r="M60" s="64"/>
      <c r="N60" s="64"/>
      <c r="O60" s="64"/>
      <c r="P60" s="64"/>
      <c r="Q60" s="68">
        <f t="shared" si="4"/>
        <v>0</v>
      </c>
      <c r="R60" s="64"/>
      <c r="S60" s="64"/>
      <c r="T60" s="64"/>
      <c r="U60" s="64"/>
      <c r="V60" s="64"/>
      <c r="W60" s="64"/>
      <c r="X60" s="64"/>
      <c r="Y60" s="64"/>
    </row>
    <row r="61" spans="1:25" s="15" customFormat="1" ht="14.25" customHeight="1" x14ac:dyDescent="0.25">
      <c r="A61" s="64"/>
      <c r="B61" s="64"/>
      <c r="C61" s="64"/>
      <c r="D61" s="64"/>
      <c r="E61" s="75"/>
      <c r="F61" s="64"/>
      <c r="G61" s="64"/>
      <c r="H61" s="64"/>
      <c r="I61" s="64"/>
      <c r="J61" s="64"/>
      <c r="K61" s="68">
        <f t="shared" si="2"/>
        <v>0</v>
      </c>
      <c r="L61" s="64"/>
      <c r="M61" s="64"/>
      <c r="N61" s="64"/>
      <c r="O61" s="64"/>
      <c r="P61" s="64"/>
      <c r="Q61" s="68">
        <f t="shared" si="4"/>
        <v>0</v>
      </c>
      <c r="R61" s="64"/>
      <c r="S61" s="64"/>
      <c r="T61" s="64"/>
      <c r="U61" s="64"/>
      <c r="V61" s="64"/>
      <c r="W61" s="64"/>
      <c r="X61" s="64"/>
      <c r="Y61" s="64"/>
    </row>
    <row r="62" spans="1:25" s="15" customFormat="1" ht="14.25" customHeight="1" x14ac:dyDescent="0.25">
      <c r="A62" s="64"/>
      <c r="B62" s="64"/>
      <c r="C62" s="64"/>
      <c r="D62" s="64"/>
      <c r="E62" s="75"/>
      <c r="F62" s="64"/>
      <c r="G62" s="64"/>
      <c r="H62" s="64"/>
      <c r="I62" s="64"/>
      <c r="J62" s="64"/>
      <c r="K62" s="68">
        <f t="shared" si="2"/>
        <v>0</v>
      </c>
      <c r="L62" s="64"/>
      <c r="M62" s="64"/>
      <c r="N62" s="64"/>
      <c r="O62" s="64"/>
      <c r="P62" s="64"/>
      <c r="Q62" s="68">
        <f t="shared" si="4"/>
        <v>0</v>
      </c>
      <c r="R62" s="64"/>
      <c r="S62" s="64"/>
      <c r="T62" s="64"/>
      <c r="U62" s="64"/>
      <c r="V62" s="64"/>
      <c r="W62" s="64"/>
      <c r="X62" s="64"/>
      <c r="Y62" s="64"/>
    </row>
    <row r="63" spans="1:25" s="15" customFormat="1" ht="14.25" customHeight="1" x14ac:dyDescent="0.25">
      <c r="A63" s="64"/>
      <c r="B63" s="64"/>
      <c r="C63" s="64"/>
      <c r="D63" s="64"/>
      <c r="E63" s="75"/>
      <c r="F63" s="64"/>
      <c r="G63" s="64"/>
      <c r="H63" s="64"/>
      <c r="I63" s="64"/>
      <c r="J63" s="64"/>
      <c r="K63" s="68">
        <f t="shared" si="2"/>
        <v>0</v>
      </c>
      <c r="L63" s="64"/>
      <c r="M63" s="64"/>
      <c r="N63" s="64"/>
      <c r="O63" s="64"/>
      <c r="P63" s="64"/>
      <c r="Q63" s="68">
        <f t="shared" si="4"/>
        <v>0</v>
      </c>
      <c r="R63" s="64"/>
      <c r="S63" s="64"/>
      <c r="T63" s="64"/>
      <c r="U63" s="64"/>
      <c r="V63" s="64"/>
      <c r="W63" s="64"/>
      <c r="X63" s="64"/>
      <c r="Y63" s="64"/>
    </row>
    <row r="64" spans="1:25" s="15" customFormat="1" ht="14.25" customHeight="1" x14ac:dyDescent="0.25">
      <c r="A64" s="64"/>
      <c r="B64" s="64"/>
      <c r="C64" s="64"/>
      <c r="D64" s="64"/>
      <c r="E64" s="75"/>
      <c r="F64" s="64"/>
      <c r="G64" s="64"/>
      <c r="H64" s="64"/>
      <c r="I64" s="64"/>
      <c r="J64" s="64"/>
      <c r="K64" s="68">
        <f t="shared" si="2"/>
        <v>0</v>
      </c>
      <c r="L64" s="64"/>
      <c r="M64" s="64"/>
      <c r="N64" s="64"/>
      <c r="O64" s="64"/>
      <c r="P64" s="64"/>
      <c r="Q64" s="68">
        <f t="shared" si="4"/>
        <v>0</v>
      </c>
      <c r="R64" s="64"/>
      <c r="S64" s="64"/>
      <c r="T64" s="64"/>
      <c r="U64" s="64"/>
      <c r="V64" s="64"/>
      <c r="W64" s="64"/>
      <c r="X64" s="64"/>
      <c r="Y64" s="64"/>
    </row>
    <row r="65" spans="1:25" s="15" customFormat="1" ht="14.25" customHeight="1" x14ac:dyDescent="0.25">
      <c r="A65" s="64"/>
      <c r="B65" s="64"/>
      <c r="C65" s="64"/>
      <c r="D65" s="64"/>
      <c r="E65" s="75"/>
      <c r="F65" s="64"/>
      <c r="G65" s="64"/>
      <c r="H65" s="64"/>
      <c r="I65" s="64"/>
      <c r="J65" s="64"/>
      <c r="K65" s="68">
        <f t="shared" si="2"/>
        <v>0</v>
      </c>
      <c r="L65" s="64"/>
      <c r="M65" s="64"/>
      <c r="N65" s="64"/>
      <c r="O65" s="64"/>
      <c r="P65" s="64"/>
      <c r="Q65" s="68">
        <f t="shared" si="4"/>
        <v>0</v>
      </c>
      <c r="R65" s="64"/>
      <c r="S65" s="64"/>
      <c r="T65" s="64"/>
      <c r="U65" s="64"/>
      <c r="V65" s="64"/>
      <c r="W65" s="64"/>
      <c r="X65" s="64"/>
      <c r="Y65" s="64"/>
    </row>
    <row r="66" spans="1:25" s="15" customFormat="1" ht="14.25" customHeight="1" x14ac:dyDescent="0.25">
      <c r="A66" s="64"/>
      <c r="B66" s="64"/>
      <c r="C66" s="64"/>
      <c r="D66" s="64"/>
      <c r="E66" s="75"/>
      <c r="F66" s="64"/>
      <c r="G66" s="64"/>
      <c r="H66" s="64"/>
      <c r="I66" s="64"/>
      <c r="J66" s="64"/>
      <c r="K66" s="68">
        <f t="shared" si="2"/>
        <v>0</v>
      </c>
      <c r="L66" s="64"/>
      <c r="M66" s="64"/>
      <c r="N66" s="64"/>
      <c r="O66" s="64"/>
      <c r="P66" s="64"/>
      <c r="Q66" s="68">
        <f t="shared" si="4"/>
        <v>0</v>
      </c>
      <c r="R66" s="64"/>
      <c r="S66" s="64"/>
      <c r="T66" s="64"/>
      <c r="U66" s="64"/>
      <c r="V66" s="64"/>
      <c r="W66" s="64"/>
      <c r="X66" s="64"/>
      <c r="Y66" s="64"/>
    </row>
    <row r="67" spans="1:25" s="15" customFormat="1" ht="14.25" customHeight="1" x14ac:dyDescent="0.25">
      <c r="A67" s="64"/>
      <c r="B67" s="64"/>
      <c r="C67" s="64"/>
      <c r="D67" s="64"/>
      <c r="E67" s="75"/>
      <c r="F67" s="64"/>
      <c r="G67" s="64"/>
      <c r="H67" s="64"/>
      <c r="I67" s="64"/>
      <c r="J67" s="64"/>
      <c r="K67" s="68">
        <f t="shared" si="2"/>
        <v>0</v>
      </c>
      <c r="L67" s="64"/>
      <c r="M67" s="64"/>
      <c r="N67" s="64"/>
      <c r="O67" s="64"/>
      <c r="P67" s="64"/>
      <c r="Q67" s="68">
        <f t="shared" si="4"/>
        <v>0</v>
      </c>
      <c r="R67" s="64"/>
      <c r="S67" s="64"/>
      <c r="T67" s="64"/>
      <c r="U67" s="64"/>
      <c r="V67" s="64"/>
      <c r="W67" s="64"/>
      <c r="X67" s="64"/>
      <c r="Y67" s="64"/>
    </row>
    <row r="68" spans="1:25" s="15" customFormat="1" ht="14.25" customHeight="1" x14ac:dyDescent="0.25">
      <c r="A68" s="64"/>
      <c r="B68" s="64"/>
      <c r="C68" s="64"/>
      <c r="D68" s="64"/>
      <c r="E68" s="75"/>
      <c r="F68" s="64"/>
      <c r="G68" s="64"/>
      <c r="H68" s="64"/>
      <c r="I68" s="64"/>
      <c r="J68" s="64"/>
      <c r="K68" s="68">
        <f t="shared" si="2"/>
        <v>0</v>
      </c>
      <c r="L68" s="64"/>
      <c r="M68" s="64"/>
      <c r="N68" s="64"/>
      <c r="O68" s="64"/>
      <c r="P68" s="64"/>
      <c r="Q68" s="68">
        <f t="shared" si="4"/>
        <v>0</v>
      </c>
      <c r="R68" s="64"/>
      <c r="S68" s="64"/>
      <c r="T68" s="64"/>
      <c r="U68" s="64"/>
      <c r="V68" s="64"/>
      <c r="W68" s="64"/>
      <c r="X68" s="64"/>
      <c r="Y68" s="64"/>
    </row>
    <row r="69" spans="1:25" s="15" customFormat="1" ht="14.25" customHeight="1" x14ac:dyDescent="0.25">
      <c r="A69" s="64"/>
      <c r="B69" s="64"/>
      <c r="C69" s="64"/>
      <c r="D69" s="64"/>
      <c r="E69" s="75"/>
      <c r="F69" s="64"/>
      <c r="G69" s="64"/>
      <c r="H69" s="64"/>
      <c r="I69" s="64"/>
      <c r="J69" s="64"/>
      <c r="K69" s="68">
        <f t="shared" si="2"/>
        <v>0</v>
      </c>
      <c r="L69" s="64"/>
      <c r="M69" s="64"/>
      <c r="N69" s="64"/>
      <c r="O69" s="64"/>
      <c r="P69" s="64"/>
      <c r="Q69" s="68">
        <f t="shared" si="4"/>
        <v>0</v>
      </c>
      <c r="R69" s="64"/>
      <c r="S69" s="64"/>
      <c r="T69" s="64"/>
      <c r="U69" s="64"/>
      <c r="V69" s="64"/>
      <c r="W69" s="64"/>
      <c r="X69" s="64"/>
      <c r="Y69" s="64"/>
    </row>
    <row r="70" spans="1:25" s="15" customFormat="1" ht="14.25" customHeight="1" x14ac:dyDescent="0.25">
      <c r="A70" s="64"/>
      <c r="B70" s="64"/>
      <c r="C70" s="64"/>
      <c r="D70" s="64"/>
      <c r="E70" s="75"/>
      <c r="F70" s="64"/>
      <c r="G70" s="64"/>
      <c r="H70" s="64"/>
      <c r="I70" s="64"/>
      <c r="J70" s="64"/>
      <c r="K70" s="68">
        <f t="shared" ref="K70:K133" si="5">F70-G70-H70+I70+J70</f>
        <v>0</v>
      </c>
      <c r="L70" s="64"/>
      <c r="M70" s="64"/>
      <c r="N70" s="64"/>
      <c r="O70" s="64"/>
      <c r="P70" s="64"/>
      <c r="Q70" s="68">
        <f t="shared" si="4"/>
        <v>0</v>
      </c>
      <c r="R70" s="64"/>
      <c r="S70" s="64"/>
      <c r="T70" s="64"/>
      <c r="U70" s="64"/>
      <c r="V70" s="64"/>
      <c r="W70" s="64"/>
      <c r="X70" s="64"/>
      <c r="Y70" s="64"/>
    </row>
    <row r="71" spans="1:25" s="15" customFormat="1" ht="14.25" customHeight="1" x14ac:dyDescent="0.25">
      <c r="A71" s="64"/>
      <c r="B71" s="64"/>
      <c r="C71" s="64"/>
      <c r="D71" s="64"/>
      <c r="E71" s="75"/>
      <c r="F71" s="64"/>
      <c r="G71" s="64"/>
      <c r="H71" s="64"/>
      <c r="I71" s="64"/>
      <c r="J71" s="64"/>
      <c r="K71" s="68">
        <f t="shared" si="5"/>
        <v>0</v>
      </c>
      <c r="L71" s="64"/>
      <c r="M71" s="64"/>
      <c r="N71" s="64"/>
      <c r="O71" s="64"/>
      <c r="P71" s="64"/>
      <c r="Q71" s="68">
        <f t="shared" si="4"/>
        <v>0</v>
      </c>
      <c r="R71" s="64"/>
      <c r="S71" s="64"/>
      <c r="T71" s="64"/>
      <c r="U71" s="64"/>
      <c r="V71" s="64"/>
      <c r="W71" s="64"/>
      <c r="X71" s="64"/>
      <c r="Y71" s="64"/>
    </row>
    <row r="72" spans="1:25" s="15" customFormat="1" ht="14.25" customHeight="1" x14ac:dyDescent="0.25">
      <c r="A72" s="64"/>
      <c r="B72" s="64"/>
      <c r="C72" s="64"/>
      <c r="D72" s="64"/>
      <c r="E72" s="75"/>
      <c r="F72" s="64"/>
      <c r="G72" s="64"/>
      <c r="H72" s="64"/>
      <c r="I72" s="64"/>
      <c r="J72" s="64"/>
      <c r="K72" s="68">
        <f t="shared" si="5"/>
        <v>0</v>
      </c>
      <c r="L72" s="64"/>
      <c r="M72" s="64"/>
      <c r="N72" s="64"/>
      <c r="O72" s="64"/>
      <c r="P72" s="64"/>
      <c r="Q72" s="68">
        <f t="shared" si="4"/>
        <v>0</v>
      </c>
      <c r="R72" s="64"/>
      <c r="S72" s="64"/>
      <c r="T72" s="64"/>
      <c r="U72" s="64"/>
      <c r="V72" s="64"/>
      <c r="W72" s="64"/>
      <c r="X72" s="64"/>
      <c r="Y72" s="64"/>
    </row>
    <row r="73" spans="1:25" s="15" customFormat="1" ht="14.25" customHeight="1" x14ac:dyDescent="0.25">
      <c r="A73" s="64"/>
      <c r="B73" s="64"/>
      <c r="C73" s="64"/>
      <c r="D73" s="64"/>
      <c r="E73" s="75"/>
      <c r="F73" s="64"/>
      <c r="G73" s="64"/>
      <c r="H73" s="64"/>
      <c r="I73" s="64"/>
      <c r="J73" s="64"/>
      <c r="K73" s="68">
        <f t="shared" si="5"/>
        <v>0</v>
      </c>
      <c r="L73" s="64"/>
      <c r="M73" s="64"/>
      <c r="N73" s="64"/>
      <c r="O73" s="64"/>
      <c r="P73" s="64"/>
      <c r="Q73" s="68">
        <f t="shared" si="4"/>
        <v>0</v>
      </c>
      <c r="R73" s="64"/>
      <c r="S73" s="64"/>
      <c r="T73" s="64"/>
      <c r="U73" s="64"/>
      <c r="V73" s="64"/>
      <c r="W73" s="64"/>
      <c r="X73" s="64"/>
      <c r="Y73" s="64"/>
    </row>
    <row r="74" spans="1:25" s="15" customFormat="1" ht="14.25" customHeight="1" x14ac:dyDescent="0.25">
      <c r="A74" s="64"/>
      <c r="B74" s="64"/>
      <c r="C74" s="64"/>
      <c r="D74" s="64"/>
      <c r="E74" s="75"/>
      <c r="F74" s="64"/>
      <c r="G74" s="64"/>
      <c r="H74" s="64"/>
      <c r="I74" s="64"/>
      <c r="J74" s="64"/>
      <c r="K74" s="68">
        <f t="shared" si="5"/>
        <v>0</v>
      </c>
      <c r="L74" s="64"/>
      <c r="M74" s="64"/>
      <c r="N74" s="64"/>
      <c r="O74" s="64"/>
      <c r="P74" s="64"/>
      <c r="Q74" s="68">
        <f t="shared" si="4"/>
        <v>0</v>
      </c>
      <c r="R74" s="64"/>
      <c r="S74" s="64"/>
      <c r="T74" s="64"/>
      <c r="U74" s="64"/>
      <c r="V74" s="64"/>
      <c r="W74" s="64"/>
      <c r="X74" s="64"/>
      <c r="Y74" s="64"/>
    </row>
    <row r="75" spans="1:25" s="15" customFormat="1" ht="14.25" customHeight="1" x14ac:dyDescent="0.25">
      <c r="A75" s="64"/>
      <c r="B75" s="64"/>
      <c r="C75" s="64"/>
      <c r="D75" s="64"/>
      <c r="E75" s="75"/>
      <c r="F75" s="64"/>
      <c r="G75" s="64"/>
      <c r="H75" s="64"/>
      <c r="I75" s="64"/>
      <c r="J75" s="64"/>
      <c r="K75" s="68">
        <f t="shared" si="5"/>
        <v>0</v>
      </c>
      <c r="L75" s="64"/>
      <c r="M75" s="64"/>
      <c r="N75" s="64"/>
      <c r="O75" s="64"/>
      <c r="P75" s="64"/>
      <c r="Q75" s="68">
        <f t="shared" si="4"/>
        <v>0</v>
      </c>
      <c r="R75" s="64"/>
      <c r="S75" s="64"/>
      <c r="T75" s="64"/>
      <c r="U75" s="64"/>
      <c r="V75" s="64"/>
      <c r="W75" s="64"/>
      <c r="X75" s="64"/>
      <c r="Y75" s="64"/>
    </row>
    <row r="76" spans="1:25" s="15" customFormat="1" ht="14.25" customHeight="1" x14ac:dyDescent="0.25">
      <c r="A76" s="64"/>
      <c r="B76" s="64"/>
      <c r="C76" s="64"/>
      <c r="D76" s="64"/>
      <c r="E76" s="75"/>
      <c r="F76" s="64"/>
      <c r="G76" s="64"/>
      <c r="H76" s="64"/>
      <c r="I76" s="64"/>
      <c r="J76" s="64"/>
      <c r="K76" s="68">
        <f t="shared" si="5"/>
        <v>0</v>
      </c>
      <c r="L76" s="64"/>
      <c r="M76" s="64"/>
      <c r="N76" s="64"/>
      <c r="O76" s="64"/>
      <c r="P76" s="64"/>
      <c r="Q76" s="68">
        <f t="shared" si="4"/>
        <v>0</v>
      </c>
      <c r="R76" s="64"/>
      <c r="S76" s="64"/>
      <c r="T76" s="64"/>
      <c r="U76" s="64"/>
      <c r="V76" s="64"/>
      <c r="W76" s="64"/>
      <c r="X76" s="64"/>
      <c r="Y76" s="64"/>
    </row>
    <row r="77" spans="1:25" s="15" customFormat="1" ht="14.25" customHeight="1" x14ac:dyDescent="0.25">
      <c r="A77" s="64"/>
      <c r="B77" s="64"/>
      <c r="C77" s="64"/>
      <c r="D77" s="64"/>
      <c r="E77" s="75"/>
      <c r="F77" s="64"/>
      <c r="G77" s="64"/>
      <c r="H77" s="64"/>
      <c r="I77" s="64"/>
      <c r="J77" s="64"/>
      <c r="K77" s="68">
        <f t="shared" si="5"/>
        <v>0</v>
      </c>
      <c r="L77" s="64"/>
      <c r="M77" s="64"/>
      <c r="N77" s="64"/>
      <c r="O77" s="64"/>
      <c r="P77" s="64"/>
      <c r="Q77" s="68">
        <f t="shared" si="4"/>
        <v>0</v>
      </c>
      <c r="R77" s="64"/>
      <c r="S77" s="64"/>
      <c r="T77" s="64"/>
      <c r="U77" s="64"/>
      <c r="V77" s="64"/>
      <c r="W77" s="64"/>
      <c r="X77" s="64"/>
      <c r="Y77" s="64"/>
    </row>
    <row r="78" spans="1:25" s="15" customFormat="1" ht="14.25" customHeight="1" x14ac:dyDescent="0.25">
      <c r="A78" s="64"/>
      <c r="B78" s="64"/>
      <c r="C78" s="64"/>
      <c r="D78" s="64"/>
      <c r="E78" s="75"/>
      <c r="F78" s="64"/>
      <c r="G78" s="64"/>
      <c r="H78" s="64"/>
      <c r="I78" s="64"/>
      <c r="J78" s="64"/>
      <c r="K78" s="68">
        <f t="shared" si="5"/>
        <v>0</v>
      </c>
      <c r="L78" s="64"/>
      <c r="M78" s="64"/>
      <c r="N78" s="64"/>
      <c r="O78" s="64"/>
      <c r="P78" s="64"/>
      <c r="Q78" s="68">
        <f t="shared" si="4"/>
        <v>0</v>
      </c>
      <c r="R78" s="64"/>
      <c r="S78" s="64"/>
      <c r="T78" s="64"/>
      <c r="U78" s="64"/>
      <c r="V78" s="64"/>
      <c r="W78" s="64"/>
      <c r="X78" s="64"/>
      <c r="Y78" s="64"/>
    </row>
    <row r="79" spans="1:25" s="15" customFormat="1" ht="14.25" customHeight="1" x14ac:dyDescent="0.25">
      <c r="A79" s="64"/>
      <c r="B79" s="64"/>
      <c r="C79" s="64"/>
      <c r="D79" s="64"/>
      <c r="E79" s="75"/>
      <c r="F79" s="64"/>
      <c r="G79" s="64"/>
      <c r="H79" s="64"/>
      <c r="I79" s="64"/>
      <c r="J79" s="64"/>
      <c r="K79" s="68">
        <f t="shared" si="5"/>
        <v>0</v>
      </c>
      <c r="L79" s="64"/>
      <c r="M79" s="64"/>
      <c r="N79" s="64"/>
      <c r="O79" s="64"/>
      <c r="P79" s="64"/>
      <c r="Q79" s="68">
        <f t="shared" si="4"/>
        <v>0</v>
      </c>
      <c r="R79" s="64"/>
      <c r="S79" s="64"/>
      <c r="T79" s="64"/>
      <c r="U79" s="64"/>
      <c r="V79" s="64"/>
      <c r="W79" s="64"/>
      <c r="X79" s="64"/>
      <c r="Y79" s="64"/>
    </row>
    <row r="80" spans="1:25" s="15" customFormat="1" ht="14.25" customHeight="1" x14ac:dyDescent="0.25">
      <c r="A80" s="64"/>
      <c r="B80" s="64"/>
      <c r="C80" s="64"/>
      <c r="D80" s="64"/>
      <c r="E80" s="75"/>
      <c r="F80" s="64"/>
      <c r="G80" s="64"/>
      <c r="H80" s="64"/>
      <c r="I80" s="64"/>
      <c r="J80" s="64"/>
      <c r="K80" s="68">
        <f t="shared" si="5"/>
        <v>0</v>
      </c>
      <c r="L80" s="64"/>
      <c r="M80" s="64"/>
      <c r="N80" s="64"/>
      <c r="O80" s="64"/>
      <c r="P80" s="64"/>
      <c r="Q80" s="68">
        <f t="shared" si="4"/>
        <v>0</v>
      </c>
      <c r="R80" s="64"/>
      <c r="S80" s="64"/>
      <c r="T80" s="64"/>
      <c r="U80" s="64"/>
      <c r="V80" s="64"/>
      <c r="W80" s="64"/>
      <c r="X80" s="64"/>
      <c r="Y80" s="64"/>
    </row>
    <row r="81" spans="1:25" s="15" customFormat="1" ht="14.25" customHeight="1" x14ac:dyDescent="0.25">
      <c r="A81" s="64"/>
      <c r="B81" s="64"/>
      <c r="C81" s="64"/>
      <c r="D81" s="64"/>
      <c r="E81" s="75"/>
      <c r="F81" s="64"/>
      <c r="G81" s="64"/>
      <c r="H81" s="64"/>
      <c r="I81" s="64"/>
      <c r="J81" s="64"/>
      <c r="K81" s="68">
        <f t="shared" si="5"/>
        <v>0</v>
      </c>
      <c r="L81" s="64"/>
      <c r="M81" s="64"/>
      <c r="N81" s="64"/>
      <c r="O81" s="64"/>
      <c r="P81" s="64"/>
      <c r="Q81" s="68">
        <f t="shared" ref="Q81:Q144" si="6">L81-M81-N81+O81+P81</f>
        <v>0</v>
      </c>
      <c r="R81" s="64"/>
      <c r="S81" s="64"/>
      <c r="T81" s="64"/>
      <c r="U81" s="64"/>
      <c r="V81" s="64"/>
      <c r="W81" s="64"/>
      <c r="X81" s="64"/>
      <c r="Y81" s="64"/>
    </row>
    <row r="82" spans="1:25" s="15" customFormat="1" ht="14.25" customHeight="1" x14ac:dyDescent="0.25">
      <c r="A82" s="64"/>
      <c r="B82" s="64"/>
      <c r="C82" s="64"/>
      <c r="D82" s="64"/>
      <c r="E82" s="75"/>
      <c r="F82" s="64"/>
      <c r="G82" s="64"/>
      <c r="H82" s="64"/>
      <c r="I82" s="64"/>
      <c r="J82" s="64"/>
      <c r="K82" s="68">
        <f t="shared" si="5"/>
        <v>0</v>
      </c>
      <c r="L82" s="64"/>
      <c r="M82" s="64"/>
      <c r="N82" s="64"/>
      <c r="O82" s="64"/>
      <c r="P82" s="64"/>
      <c r="Q82" s="68">
        <f t="shared" si="6"/>
        <v>0</v>
      </c>
      <c r="R82" s="64"/>
      <c r="S82" s="64"/>
      <c r="T82" s="64"/>
      <c r="U82" s="64"/>
      <c r="V82" s="64"/>
      <c r="W82" s="64"/>
      <c r="X82" s="64"/>
      <c r="Y82" s="64"/>
    </row>
    <row r="83" spans="1:25" s="15" customFormat="1" ht="14.25" customHeight="1" x14ac:dyDescent="0.25">
      <c r="A83" s="64"/>
      <c r="B83" s="64"/>
      <c r="C83" s="64"/>
      <c r="D83" s="64"/>
      <c r="E83" s="75"/>
      <c r="F83" s="64"/>
      <c r="G83" s="64"/>
      <c r="H83" s="64"/>
      <c r="I83" s="64"/>
      <c r="J83" s="64"/>
      <c r="K83" s="68">
        <f t="shared" si="5"/>
        <v>0</v>
      </c>
      <c r="L83" s="64"/>
      <c r="M83" s="64"/>
      <c r="N83" s="64"/>
      <c r="O83" s="64"/>
      <c r="P83" s="64"/>
      <c r="Q83" s="68">
        <f t="shared" si="6"/>
        <v>0</v>
      </c>
      <c r="R83" s="64"/>
      <c r="S83" s="64"/>
      <c r="T83" s="64"/>
      <c r="U83" s="64"/>
      <c r="V83" s="64"/>
      <c r="W83" s="64"/>
      <c r="X83" s="64"/>
      <c r="Y83" s="64"/>
    </row>
    <row r="84" spans="1:25" s="15" customFormat="1" ht="14.25" customHeight="1" x14ac:dyDescent="0.25">
      <c r="A84" s="64"/>
      <c r="B84" s="64"/>
      <c r="C84" s="64"/>
      <c r="D84" s="64"/>
      <c r="E84" s="75"/>
      <c r="F84" s="64"/>
      <c r="G84" s="64"/>
      <c r="H84" s="64"/>
      <c r="I84" s="64"/>
      <c r="J84" s="64"/>
      <c r="K84" s="68">
        <f t="shared" si="5"/>
        <v>0</v>
      </c>
      <c r="L84" s="64"/>
      <c r="M84" s="64"/>
      <c r="N84" s="64"/>
      <c r="O84" s="64"/>
      <c r="P84" s="64"/>
      <c r="Q84" s="68">
        <f t="shared" si="6"/>
        <v>0</v>
      </c>
      <c r="R84" s="64"/>
      <c r="S84" s="64"/>
      <c r="T84" s="64"/>
      <c r="U84" s="64"/>
      <c r="V84" s="64"/>
      <c r="W84" s="64"/>
      <c r="X84" s="64"/>
      <c r="Y84" s="64"/>
    </row>
    <row r="85" spans="1:25" s="15" customFormat="1" ht="14.25" customHeight="1" x14ac:dyDescent="0.25">
      <c r="A85" s="64"/>
      <c r="B85" s="64"/>
      <c r="C85" s="64"/>
      <c r="D85" s="64"/>
      <c r="E85" s="75"/>
      <c r="F85" s="64"/>
      <c r="G85" s="64"/>
      <c r="H85" s="64"/>
      <c r="I85" s="64"/>
      <c r="J85" s="64"/>
      <c r="K85" s="68">
        <f t="shared" si="5"/>
        <v>0</v>
      </c>
      <c r="L85" s="64"/>
      <c r="M85" s="64"/>
      <c r="N85" s="64"/>
      <c r="O85" s="64"/>
      <c r="P85" s="64"/>
      <c r="Q85" s="68">
        <f t="shared" si="6"/>
        <v>0</v>
      </c>
      <c r="R85" s="64"/>
      <c r="S85" s="64"/>
      <c r="T85" s="64"/>
      <c r="U85" s="64"/>
      <c r="V85" s="64"/>
      <c r="W85" s="64"/>
      <c r="X85" s="64"/>
      <c r="Y85" s="64"/>
    </row>
    <row r="86" spans="1:25" s="15" customFormat="1" ht="14.25" customHeight="1" x14ac:dyDescent="0.25">
      <c r="A86" s="64"/>
      <c r="B86" s="64"/>
      <c r="C86" s="64"/>
      <c r="D86" s="64"/>
      <c r="E86" s="75"/>
      <c r="F86" s="64"/>
      <c r="G86" s="64"/>
      <c r="H86" s="64"/>
      <c r="I86" s="64"/>
      <c r="J86" s="64"/>
      <c r="K86" s="68">
        <f t="shared" si="5"/>
        <v>0</v>
      </c>
      <c r="L86" s="64"/>
      <c r="M86" s="64"/>
      <c r="N86" s="64"/>
      <c r="O86" s="64"/>
      <c r="P86" s="64"/>
      <c r="Q86" s="68">
        <f t="shared" si="6"/>
        <v>0</v>
      </c>
      <c r="R86" s="64"/>
      <c r="S86" s="64"/>
      <c r="T86" s="64"/>
      <c r="U86" s="64"/>
      <c r="V86" s="64"/>
      <c r="W86" s="64"/>
      <c r="X86" s="64"/>
      <c r="Y86" s="64"/>
    </row>
    <row r="87" spans="1:25" s="15" customFormat="1" ht="14.25" customHeight="1" x14ac:dyDescent="0.25">
      <c r="A87" s="64"/>
      <c r="B87" s="64"/>
      <c r="C87" s="64"/>
      <c r="D87" s="64"/>
      <c r="E87" s="75"/>
      <c r="F87" s="64"/>
      <c r="G87" s="64"/>
      <c r="H87" s="64"/>
      <c r="I87" s="64"/>
      <c r="J87" s="64"/>
      <c r="K87" s="68">
        <f t="shared" si="5"/>
        <v>0</v>
      </c>
      <c r="L87" s="64"/>
      <c r="M87" s="64"/>
      <c r="N87" s="64"/>
      <c r="O87" s="64"/>
      <c r="P87" s="64"/>
      <c r="Q87" s="68">
        <f t="shared" si="6"/>
        <v>0</v>
      </c>
      <c r="R87" s="64"/>
      <c r="S87" s="64"/>
      <c r="T87" s="64"/>
      <c r="U87" s="64"/>
      <c r="V87" s="64"/>
      <c r="W87" s="64"/>
      <c r="X87" s="64"/>
      <c r="Y87" s="64"/>
    </row>
    <row r="88" spans="1:25" s="15" customFormat="1" ht="14.25" customHeight="1" x14ac:dyDescent="0.25">
      <c r="A88" s="64"/>
      <c r="B88" s="64"/>
      <c r="C88" s="64"/>
      <c r="D88" s="64"/>
      <c r="E88" s="75"/>
      <c r="F88" s="64"/>
      <c r="G88" s="64"/>
      <c r="H88" s="64"/>
      <c r="I88" s="64"/>
      <c r="J88" s="64"/>
      <c r="K88" s="68">
        <f t="shared" si="5"/>
        <v>0</v>
      </c>
      <c r="L88" s="64"/>
      <c r="M88" s="64"/>
      <c r="N88" s="64"/>
      <c r="O88" s="64"/>
      <c r="P88" s="64"/>
      <c r="Q88" s="68">
        <f t="shared" si="6"/>
        <v>0</v>
      </c>
      <c r="R88" s="64"/>
      <c r="S88" s="64"/>
      <c r="T88" s="64"/>
      <c r="U88" s="64"/>
      <c r="V88" s="64"/>
      <c r="W88" s="64"/>
      <c r="X88" s="64"/>
      <c r="Y88" s="64"/>
    </row>
    <row r="89" spans="1:25" s="15" customFormat="1" ht="14.25" customHeight="1" x14ac:dyDescent="0.25">
      <c r="A89" s="64"/>
      <c r="B89" s="64"/>
      <c r="C89" s="64"/>
      <c r="D89" s="64"/>
      <c r="E89" s="75"/>
      <c r="F89" s="64"/>
      <c r="G89" s="64"/>
      <c r="H89" s="64"/>
      <c r="I89" s="64"/>
      <c r="J89" s="64"/>
      <c r="K89" s="68">
        <f t="shared" si="5"/>
        <v>0</v>
      </c>
      <c r="L89" s="64"/>
      <c r="M89" s="64"/>
      <c r="N89" s="64"/>
      <c r="O89" s="64"/>
      <c r="P89" s="64"/>
      <c r="Q89" s="68">
        <f t="shared" si="6"/>
        <v>0</v>
      </c>
      <c r="R89" s="64"/>
      <c r="S89" s="64"/>
      <c r="T89" s="64"/>
      <c r="U89" s="64"/>
      <c r="V89" s="64"/>
      <c r="W89" s="64"/>
      <c r="X89" s="64"/>
      <c r="Y89" s="64"/>
    </row>
    <row r="90" spans="1:25" s="15" customFormat="1" ht="14.25" customHeight="1" x14ac:dyDescent="0.25">
      <c r="A90" s="64"/>
      <c r="B90" s="64"/>
      <c r="C90" s="64"/>
      <c r="D90" s="64"/>
      <c r="E90" s="75"/>
      <c r="F90" s="64"/>
      <c r="G90" s="64"/>
      <c r="H90" s="64"/>
      <c r="I90" s="64"/>
      <c r="J90" s="64"/>
      <c r="K90" s="68">
        <f t="shared" si="5"/>
        <v>0</v>
      </c>
      <c r="L90" s="64"/>
      <c r="M90" s="64"/>
      <c r="N90" s="64"/>
      <c r="O90" s="64"/>
      <c r="P90" s="64"/>
      <c r="Q90" s="68">
        <f t="shared" si="6"/>
        <v>0</v>
      </c>
      <c r="R90" s="64"/>
      <c r="S90" s="64"/>
      <c r="T90" s="64"/>
      <c r="U90" s="64"/>
      <c r="V90" s="64"/>
      <c r="W90" s="64"/>
      <c r="X90" s="64"/>
      <c r="Y90" s="64"/>
    </row>
    <row r="91" spans="1:25" s="15" customFormat="1" ht="14.25" customHeight="1" x14ac:dyDescent="0.25">
      <c r="A91" s="64"/>
      <c r="B91" s="64"/>
      <c r="C91" s="64"/>
      <c r="D91" s="64"/>
      <c r="E91" s="75"/>
      <c r="F91" s="64"/>
      <c r="G91" s="64"/>
      <c r="H91" s="64"/>
      <c r="I91" s="64"/>
      <c r="J91" s="64"/>
      <c r="K91" s="68">
        <f t="shared" si="5"/>
        <v>0</v>
      </c>
      <c r="L91" s="64"/>
      <c r="M91" s="64"/>
      <c r="N91" s="64"/>
      <c r="O91" s="64"/>
      <c r="P91" s="64"/>
      <c r="Q91" s="68">
        <f t="shared" si="6"/>
        <v>0</v>
      </c>
      <c r="R91" s="64"/>
      <c r="S91" s="64"/>
      <c r="T91" s="64"/>
      <c r="U91" s="64"/>
      <c r="V91" s="64"/>
      <c r="W91" s="64"/>
      <c r="X91" s="64"/>
      <c r="Y91" s="64"/>
    </row>
    <row r="92" spans="1:25" s="15" customFormat="1" ht="14.25" customHeight="1" x14ac:dyDescent="0.25">
      <c r="A92" s="64"/>
      <c r="B92" s="64"/>
      <c r="C92" s="64"/>
      <c r="D92" s="64"/>
      <c r="E92" s="75"/>
      <c r="F92" s="64"/>
      <c r="G92" s="64"/>
      <c r="H92" s="64"/>
      <c r="I92" s="64"/>
      <c r="J92" s="64"/>
      <c r="K92" s="68">
        <f t="shared" si="5"/>
        <v>0</v>
      </c>
      <c r="L92" s="64"/>
      <c r="M92" s="64"/>
      <c r="N92" s="64"/>
      <c r="O92" s="64"/>
      <c r="P92" s="64"/>
      <c r="Q92" s="68">
        <f t="shared" si="6"/>
        <v>0</v>
      </c>
      <c r="R92" s="64"/>
      <c r="S92" s="64"/>
      <c r="T92" s="64"/>
      <c r="U92" s="64"/>
      <c r="V92" s="64"/>
      <c r="W92" s="64"/>
      <c r="X92" s="64"/>
      <c r="Y92" s="64"/>
    </row>
    <row r="93" spans="1:25" s="15" customFormat="1" ht="14.25" customHeight="1" x14ac:dyDescent="0.25">
      <c r="A93" s="64"/>
      <c r="B93" s="64"/>
      <c r="C93" s="64"/>
      <c r="D93" s="64"/>
      <c r="E93" s="75"/>
      <c r="F93" s="64"/>
      <c r="G93" s="64"/>
      <c r="H93" s="64"/>
      <c r="I93" s="64"/>
      <c r="J93" s="64"/>
      <c r="K93" s="68">
        <f t="shared" si="5"/>
        <v>0</v>
      </c>
      <c r="L93" s="64"/>
      <c r="M93" s="64"/>
      <c r="N93" s="64"/>
      <c r="O93" s="64"/>
      <c r="P93" s="64"/>
      <c r="Q93" s="68">
        <f t="shared" si="6"/>
        <v>0</v>
      </c>
      <c r="R93" s="64"/>
      <c r="S93" s="64"/>
      <c r="T93" s="64"/>
      <c r="U93" s="64"/>
      <c r="V93" s="64"/>
      <c r="W93" s="64"/>
      <c r="X93" s="64"/>
      <c r="Y93" s="64"/>
    </row>
    <row r="94" spans="1:25" s="15" customFormat="1" ht="14.25" customHeight="1" x14ac:dyDescent="0.25">
      <c r="A94" s="64"/>
      <c r="B94" s="64"/>
      <c r="C94" s="64"/>
      <c r="D94" s="64"/>
      <c r="E94" s="75"/>
      <c r="F94" s="64"/>
      <c r="G94" s="64"/>
      <c r="H94" s="64"/>
      <c r="I94" s="64"/>
      <c r="J94" s="64"/>
      <c r="K94" s="68">
        <f t="shared" si="5"/>
        <v>0</v>
      </c>
      <c r="L94" s="64"/>
      <c r="M94" s="64"/>
      <c r="N94" s="64"/>
      <c r="O94" s="64"/>
      <c r="P94" s="64"/>
      <c r="Q94" s="68">
        <f t="shared" si="6"/>
        <v>0</v>
      </c>
      <c r="R94" s="64"/>
      <c r="S94" s="64"/>
      <c r="T94" s="64"/>
      <c r="U94" s="64"/>
      <c r="V94" s="64"/>
      <c r="W94" s="64"/>
      <c r="X94" s="64"/>
      <c r="Y94" s="64"/>
    </row>
    <row r="95" spans="1:25" s="15" customFormat="1" ht="14.25" customHeight="1" x14ac:dyDescent="0.25">
      <c r="A95" s="64"/>
      <c r="B95" s="64"/>
      <c r="C95" s="64"/>
      <c r="D95" s="64"/>
      <c r="E95" s="75"/>
      <c r="F95" s="64"/>
      <c r="G95" s="64"/>
      <c r="H95" s="64"/>
      <c r="I95" s="64"/>
      <c r="J95" s="64"/>
      <c r="K95" s="68">
        <f t="shared" si="5"/>
        <v>0</v>
      </c>
      <c r="L95" s="64"/>
      <c r="M95" s="64"/>
      <c r="N95" s="64"/>
      <c r="O95" s="64"/>
      <c r="P95" s="64"/>
      <c r="Q95" s="68">
        <f t="shared" si="6"/>
        <v>0</v>
      </c>
      <c r="R95" s="64"/>
      <c r="S95" s="64"/>
      <c r="T95" s="64"/>
      <c r="U95" s="64"/>
      <c r="V95" s="64"/>
      <c r="W95" s="64"/>
      <c r="X95" s="64"/>
      <c r="Y95" s="64"/>
    </row>
    <row r="96" spans="1:25" s="15" customFormat="1" ht="14.25" customHeight="1" x14ac:dyDescent="0.25">
      <c r="A96" s="64"/>
      <c r="B96" s="64"/>
      <c r="C96" s="64"/>
      <c r="D96" s="64"/>
      <c r="E96" s="75"/>
      <c r="F96" s="64"/>
      <c r="G96" s="64"/>
      <c r="H96" s="64"/>
      <c r="I96" s="64"/>
      <c r="J96" s="64"/>
      <c r="K96" s="68">
        <f t="shared" si="5"/>
        <v>0</v>
      </c>
      <c r="L96" s="64"/>
      <c r="M96" s="64"/>
      <c r="N96" s="64"/>
      <c r="O96" s="64"/>
      <c r="P96" s="64"/>
      <c r="Q96" s="68">
        <f t="shared" si="6"/>
        <v>0</v>
      </c>
      <c r="R96" s="64"/>
      <c r="S96" s="64"/>
      <c r="T96" s="64"/>
      <c r="U96" s="64"/>
      <c r="V96" s="64"/>
      <c r="W96" s="64"/>
      <c r="X96" s="64"/>
      <c r="Y96" s="64"/>
    </row>
    <row r="97" spans="1:25" s="15" customFormat="1" ht="14.25" customHeight="1" x14ac:dyDescent="0.25">
      <c r="A97" s="64"/>
      <c r="B97" s="64"/>
      <c r="C97" s="64"/>
      <c r="D97" s="64"/>
      <c r="E97" s="75"/>
      <c r="F97" s="64"/>
      <c r="G97" s="64"/>
      <c r="H97" s="64"/>
      <c r="I97" s="64"/>
      <c r="J97" s="64"/>
      <c r="K97" s="68">
        <f t="shared" si="5"/>
        <v>0</v>
      </c>
      <c r="L97" s="64"/>
      <c r="M97" s="64"/>
      <c r="N97" s="64"/>
      <c r="O97" s="64"/>
      <c r="P97" s="64"/>
      <c r="Q97" s="68">
        <f t="shared" si="6"/>
        <v>0</v>
      </c>
      <c r="R97" s="64"/>
      <c r="S97" s="64"/>
      <c r="T97" s="64"/>
      <c r="U97" s="64"/>
      <c r="V97" s="64"/>
      <c r="W97" s="64"/>
      <c r="X97" s="64"/>
      <c r="Y97" s="64"/>
    </row>
    <row r="98" spans="1:25" s="15" customFormat="1" ht="14.25" customHeight="1" x14ac:dyDescent="0.25">
      <c r="A98" s="64"/>
      <c r="B98" s="64"/>
      <c r="C98" s="64"/>
      <c r="D98" s="64"/>
      <c r="E98" s="75"/>
      <c r="F98" s="64"/>
      <c r="G98" s="64"/>
      <c r="H98" s="64"/>
      <c r="I98" s="64"/>
      <c r="J98" s="64"/>
      <c r="K98" s="68">
        <f t="shared" si="5"/>
        <v>0</v>
      </c>
      <c r="L98" s="64"/>
      <c r="M98" s="64"/>
      <c r="N98" s="64"/>
      <c r="O98" s="64"/>
      <c r="P98" s="64"/>
      <c r="Q98" s="68">
        <f t="shared" si="6"/>
        <v>0</v>
      </c>
      <c r="R98" s="64"/>
      <c r="S98" s="64"/>
      <c r="T98" s="64"/>
      <c r="U98" s="64"/>
      <c r="V98" s="64"/>
      <c r="W98" s="64"/>
      <c r="X98" s="64"/>
      <c r="Y98" s="64"/>
    </row>
    <row r="99" spans="1:25" s="15" customFormat="1" ht="14.25" customHeight="1" x14ac:dyDescent="0.25">
      <c r="A99" s="64"/>
      <c r="B99" s="64"/>
      <c r="C99" s="64"/>
      <c r="D99" s="64"/>
      <c r="E99" s="75"/>
      <c r="F99" s="64"/>
      <c r="G99" s="64"/>
      <c r="H99" s="64"/>
      <c r="I99" s="64"/>
      <c r="J99" s="64"/>
      <c r="K99" s="68">
        <f t="shared" si="5"/>
        <v>0</v>
      </c>
      <c r="L99" s="64"/>
      <c r="M99" s="64"/>
      <c r="N99" s="64"/>
      <c r="O99" s="64"/>
      <c r="P99" s="64"/>
      <c r="Q99" s="68">
        <f t="shared" si="6"/>
        <v>0</v>
      </c>
      <c r="R99" s="64"/>
      <c r="S99" s="64"/>
      <c r="T99" s="64"/>
      <c r="U99" s="64"/>
      <c r="V99" s="64"/>
      <c r="W99" s="64"/>
      <c r="X99" s="64"/>
      <c r="Y99" s="64"/>
    </row>
    <row r="100" spans="1:25" s="15" customFormat="1" ht="14.25" customHeight="1" x14ac:dyDescent="0.25">
      <c r="A100" s="64"/>
      <c r="B100" s="64"/>
      <c r="C100" s="64"/>
      <c r="D100" s="64"/>
      <c r="E100" s="75"/>
      <c r="F100" s="64"/>
      <c r="G100" s="64"/>
      <c r="H100" s="64"/>
      <c r="I100" s="64"/>
      <c r="J100" s="64"/>
      <c r="K100" s="68">
        <f t="shared" si="5"/>
        <v>0</v>
      </c>
      <c r="L100" s="64"/>
      <c r="M100" s="64"/>
      <c r="N100" s="64"/>
      <c r="O100" s="64"/>
      <c r="P100" s="64"/>
      <c r="Q100" s="68">
        <f t="shared" si="6"/>
        <v>0</v>
      </c>
      <c r="R100" s="64"/>
      <c r="S100" s="64"/>
      <c r="T100" s="64"/>
      <c r="U100" s="64"/>
      <c r="V100" s="64"/>
      <c r="W100" s="64"/>
      <c r="X100" s="64"/>
      <c r="Y100" s="64"/>
    </row>
    <row r="101" spans="1:25" s="15" customFormat="1" ht="14.25" customHeight="1" x14ac:dyDescent="0.25">
      <c r="A101" s="64"/>
      <c r="B101" s="64"/>
      <c r="C101" s="64"/>
      <c r="D101" s="64"/>
      <c r="E101" s="75"/>
      <c r="F101" s="64"/>
      <c r="G101" s="64"/>
      <c r="H101" s="64"/>
      <c r="I101" s="64"/>
      <c r="J101" s="64"/>
      <c r="K101" s="68">
        <f t="shared" si="5"/>
        <v>0</v>
      </c>
      <c r="L101" s="64"/>
      <c r="M101" s="64"/>
      <c r="N101" s="64"/>
      <c r="O101" s="64"/>
      <c r="P101" s="64"/>
      <c r="Q101" s="68">
        <f t="shared" si="6"/>
        <v>0</v>
      </c>
      <c r="R101" s="64"/>
      <c r="S101" s="64"/>
      <c r="T101" s="64"/>
      <c r="U101" s="64"/>
      <c r="V101" s="64"/>
      <c r="W101" s="64"/>
      <c r="X101" s="64"/>
      <c r="Y101" s="64"/>
    </row>
    <row r="102" spans="1:25" s="15" customFormat="1" ht="14.25" customHeight="1" x14ac:dyDescent="0.25">
      <c r="A102" s="64"/>
      <c r="B102" s="64"/>
      <c r="C102" s="64"/>
      <c r="D102" s="64"/>
      <c r="E102" s="75"/>
      <c r="F102" s="64"/>
      <c r="G102" s="64"/>
      <c r="H102" s="64"/>
      <c r="I102" s="64"/>
      <c r="J102" s="64"/>
      <c r="K102" s="68">
        <f t="shared" si="5"/>
        <v>0</v>
      </c>
      <c r="L102" s="64"/>
      <c r="M102" s="64"/>
      <c r="N102" s="64"/>
      <c r="O102" s="64"/>
      <c r="P102" s="64"/>
      <c r="Q102" s="68">
        <f t="shared" si="6"/>
        <v>0</v>
      </c>
      <c r="R102" s="64"/>
      <c r="S102" s="64"/>
      <c r="T102" s="64"/>
      <c r="U102" s="64"/>
      <c r="V102" s="64"/>
      <c r="W102" s="64"/>
      <c r="X102" s="64"/>
      <c r="Y102" s="64"/>
    </row>
    <row r="103" spans="1:25" s="15" customFormat="1" ht="14.25" customHeight="1" x14ac:dyDescent="0.25">
      <c r="A103" s="64"/>
      <c r="B103" s="64"/>
      <c r="C103" s="64"/>
      <c r="D103" s="64"/>
      <c r="E103" s="75"/>
      <c r="F103" s="64"/>
      <c r="G103" s="64"/>
      <c r="H103" s="64"/>
      <c r="I103" s="64"/>
      <c r="J103" s="64"/>
      <c r="K103" s="68">
        <f t="shared" si="5"/>
        <v>0</v>
      </c>
      <c r="L103" s="64"/>
      <c r="M103" s="64"/>
      <c r="N103" s="64"/>
      <c r="O103" s="64"/>
      <c r="P103" s="64"/>
      <c r="Q103" s="68">
        <f t="shared" si="6"/>
        <v>0</v>
      </c>
      <c r="R103" s="64"/>
      <c r="S103" s="64"/>
      <c r="T103" s="64"/>
      <c r="U103" s="64"/>
      <c r="V103" s="64"/>
      <c r="W103" s="64"/>
      <c r="X103" s="64"/>
      <c r="Y103" s="64"/>
    </row>
    <row r="104" spans="1:25" s="15" customFormat="1" ht="14.25" customHeight="1" x14ac:dyDescent="0.25">
      <c r="A104" s="64"/>
      <c r="B104" s="64"/>
      <c r="C104" s="64"/>
      <c r="D104" s="64"/>
      <c r="E104" s="75"/>
      <c r="F104" s="64"/>
      <c r="G104" s="64"/>
      <c r="H104" s="64"/>
      <c r="I104" s="64"/>
      <c r="J104" s="64"/>
      <c r="K104" s="68">
        <f t="shared" si="5"/>
        <v>0</v>
      </c>
      <c r="L104" s="64"/>
      <c r="M104" s="64"/>
      <c r="N104" s="64"/>
      <c r="O104" s="64"/>
      <c r="P104" s="64"/>
      <c r="Q104" s="68">
        <f t="shared" si="6"/>
        <v>0</v>
      </c>
      <c r="R104" s="64"/>
      <c r="S104" s="64"/>
      <c r="T104" s="64"/>
      <c r="U104" s="64"/>
      <c r="V104" s="64"/>
      <c r="W104" s="64"/>
      <c r="X104" s="64"/>
      <c r="Y104" s="64"/>
    </row>
    <row r="105" spans="1:25" s="15" customFormat="1" ht="14.25" customHeight="1" x14ac:dyDescent="0.25">
      <c r="A105" s="64"/>
      <c r="B105" s="64"/>
      <c r="C105" s="64"/>
      <c r="D105" s="64"/>
      <c r="E105" s="75"/>
      <c r="F105" s="64"/>
      <c r="G105" s="64"/>
      <c r="H105" s="64"/>
      <c r="I105" s="64"/>
      <c r="J105" s="64"/>
      <c r="K105" s="68">
        <f t="shared" si="5"/>
        <v>0</v>
      </c>
      <c r="L105" s="64"/>
      <c r="M105" s="64"/>
      <c r="N105" s="64"/>
      <c r="O105" s="64"/>
      <c r="P105" s="64"/>
      <c r="Q105" s="68">
        <f t="shared" si="6"/>
        <v>0</v>
      </c>
      <c r="R105" s="64"/>
      <c r="S105" s="64"/>
      <c r="T105" s="64"/>
      <c r="U105" s="64"/>
      <c r="V105" s="64"/>
      <c r="W105" s="64"/>
      <c r="X105" s="64"/>
      <c r="Y105" s="64"/>
    </row>
    <row r="106" spans="1:25" s="15" customFormat="1" ht="14.25" customHeight="1" x14ac:dyDescent="0.25">
      <c r="A106" s="64"/>
      <c r="B106" s="64"/>
      <c r="C106" s="64"/>
      <c r="D106" s="64"/>
      <c r="E106" s="75"/>
      <c r="F106" s="64"/>
      <c r="G106" s="64"/>
      <c r="H106" s="64"/>
      <c r="I106" s="64"/>
      <c r="J106" s="64"/>
      <c r="K106" s="68">
        <f t="shared" si="5"/>
        <v>0</v>
      </c>
      <c r="L106" s="64"/>
      <c r="M106" s="64"/>
      <c r="N106" s="64"/>
      <c r="O106" s="64"/>
      <c r="P106" s="64"/>
      <c r="Q106" s="68">
        <f t="shared" si="6"/>
        <v>0</v>
      </c>
      <c r="R106" s="64"/>
      <c r="S106" s="64"/>
      <c r="T106" s="64"/>
      <c r="U106" s="64"/>
      <c r="V106" s="64"/>
      <c r="W106" s="64"/>
      <c r="X106" s="64"/>
      <c r="Y106" s="64"/>
    </row>
    <row r="107" spans="1:25" s="15" customFormat="1" ht="14.25" customHeight="1" x14ac:dyDescent="0.25">
      <c r="A107" s="64"/>
      <c r="B107" s="64"/>
      <c r="C107" s="64"/>
      <c r="D107" s="64"/>
      <c r="E107" s="75"/>
      <c r="F107" s="64"/>
      <c r="G107" s="64"/>
      <c r="H107" s="64"/>
      <c r="I107" s="64"/>
      <c r="J107" s="64"/>
      <c r="K107" s="68">
        <f t="shared" si="5"/>
        <v>0</v>
      </c>
      <c r="L107" s="64"/>
      <c r="M107" s="64"/>
      <c r="N107" s="64"/>
      <c r="O107" s="64"/>
      <c r="P107" s="64"/>
      <c r="Q107" s="68">
        <f t="shared" si="6"/>
        <v>0</v>
      </c>
      <c r="R107" s="64"/>
      <c r="S107" s="64"/>
      <c r="T107" s="64"/>
      <c r="U107" s="64"/>
      <c r="V107" s="64"/>
      <c r="W107" s="64"/>
      <c r="X107" s="64"/>
      <c r="Y107" s="64"/>
    </row>
    <row r="108" spans="1:25" s="15" customFormat="1" ht="14.25" customHeight="1" x14ac:dyDescent="0.25">
      <c r="A108" s="64"/>
      <c r="B108" s="64"/>
      <c r="C108" s="64"/>
      <c r="D108" s="64"/>
      <c r="E108" s="75"/>
      <c r="F108" s="64"/>
      <c r="G108" s="64"/>
      <c r="H108" s="64"/>
      <c r="I108" s="64"/>
      <c r="J108" s="64"/>
      <c r="K108" s="68">
        <f t="shared" si="5"/>
        <v>0</v>
      </c>
      <c r="L108" s="64"/>
      <c r="M108" s="64"/>
      <c r="N108" s="64"/>
      <c r="O108" s="64"/>
      <c r="P108" s="64"/>
      <c r="Q108" s="68">
        <f t="shared" si="6"/>
        <v>0</v>
      </c>
      <c r="R108" s="64"/>
      <c r="S108" s="64"/>
      <c r="T108" s="64"/>
      <c r="U108" s="64"/>
      <c r="V108" s="64"/>
      <c r="W108" s="64"/>
      <c r="X108" s="64"/>
      <c r="Y108" s="64"/>
    </row>
    <row r="109" spans="1:25" s="15" customFormat="1" ht="14.25" customHeight="1" x14ac:dyDescent="0.25">
      <c r="A109" s="64"/>
      <c r="B109" s="64"/>
      <c r="C109" s="64"/>
      <c r="D109" s="64"/>
      <c r="E109" s="75"/>
      <c r="F109" s="64"/>
      <c r="G109" s="64"/>
      <c r="H109" s="64"/>
      <c r="I109" s="64"/>
      <c r="J109" s="64"/>
      <c r="K109" s="68">
        <f t="shared" si="5"/>
        <v>0</v>
      </c>
      <c r="L109" s="64"/>
      <c r="M109" s="64"/>
      <c r="N109" s="64"/>
      <c r="O109" s="64"/>
      <c r="P109" s="64"/>
      <c r="Q109" s="68">
        <f t="shared" si="6"/>
        <v>0</v>
      </c>
      <c r="R109" s="64"/>
      <c r="S109" s="64"/>
      <c r="T109" s="64"/>
      <c r="U109" s="64"/>
      <c r="V109" s="64"/>
      <c r="W109" s="64"/>
      <c r="X109" s="64"/>
      <c r="Y109" s="64"/>
    </row>
    <row r="110" spans="1:25" s="15" customFormat="1" ht="14.25" customHeight="1" x14ac:dyDescent="0.25">
      <c r="A110" s="64"/>
      <c r="B110" s="64"/>
      <c r="C110" s="64"/>
      <c r="D110" s="64"/>
      <c r="E110" s="75"/>
      <c r="F110" s="64"/>
      <c r="G110" s="64"/>
      <c r="H110" s="64"/>
      <c r="I110" s="64"/>
      <c r="J110" s="64"/>
      <c r="K110" s="68">
        <f t="shared" si="5"/>
        <v>0</v>
      </c>
      <c r="L110" s="64"/>
      <c r="M110" s="64"/>
      <c r="N110" s="64"/>
      <c r="O110" s="64"/>
      <c r="P110" s="64"/>
      <c r="Q110" s="68">
        <f t="shared" si="6"/>
        <v>0</v>
      </c>
      <c r="R110" s="64"/>
      <c r="S110" s="64"/>
      <c r="T110" s="64"/>
      <c r="U110" s="64"/>
      <c r="V110" s="64"/>
      <c r="W110" s="64"/>
      <c r="X110" s="64"/>
      <c r="Y110" s="64"/>
    </row>
    <row r="111" spans="1:25" s="15" customFormat="1" ht="14.25" customHeight="1" x14ac:dyDescent="0.25">
      <c r="A111" s="64"/>
      <c r="B111" s="64"/>
      <c r="C111" s="64"/>
      <c r="D111" s="64"/>
      <c r="E111" s="75"/>
      <c r="F111" s="64"/>
      <c r="G111" s="64"/>
      <c r="H111" s="64"/>
      <c r="I111" s="64"/>
      <c r="J111" s="64"/>
      <c r="K111" s="68">
        <f t="shared" si="5"/>
        <v>0</v>
      </c>
      <c r="L111" s="64"/>
      <c r="M111" s="64"/>
      <c r="N111" s="64"/>
      <c r="O111" s="64"/>
      <c r="P111" s="64"/>
      <c r="Q111" s="68">
        <f t="shared" si="6"/>
        <v>0</v>
      </c>
      <c r="R111" s="64"/>
      <c r="S111" s="64"/>
      <c r="T111" s="64"/>
      <c r="U111" s="64"/>
      <c r="V111" s="64"/>
      <c r="W111" s="64"/>
      <c r="X111" s="64"/>
      <c r="Y111" s="64"/>
    </row>
    <row r="112" spans="1:25" s="15" customFormat="1" ht="14.25" customHeight="1" x14ac:dyDescent="0.25">
      <c r="A112" s="64"/>
      <c r="B112" s="64"/>
      <c r="C112" s="64"/>
      <c r="D112" s="64"/>
      <c r="E112" s="75"/>
      <c r="F112" s="64"/>
      <c r="G112" s="64"/>
      <c r="H112" s="64"/>
      <c r="I112" s="64"/>
      <c r="J112" s="64"/>
      <c r="K112" s="68">
        <f t="shared" si="5"/>
        <v>0</v>
      </c>
      <c r="L112" s="64"/>
      <c r="M112" s="64"/>
      <c r="N112" s="64"/>
      <c r="O112" s="64"/>
      <c r="P112" s="64"/>
      <c r="Q112" s="68">
        <f t="shared" si="6"/>
        <v>0</v>
      </c>
      <c r="R112" s="64"/>
      <c r="S112" s="64"/>
      <c r="T112" s="64"/>
      <c r="U112" s="64"/>
      <c r="V112" s="64"/>
      <c r="W112" s="64"/>
      <c r="X112" s="64"/>
      <c r="Y112" s="64"/>
    </row>
    <row r="113" spans="1:25" s="15" customFormat="1" ht="14.25" customHeight="1" x14ac:dyDescent="0.25">
      <c r="A113" s="64"/>
      <c r="B113" s="64"/>
      <c r="C113" s="64"/>
      <c r="D113" s="64"/>
      <c r="E113" s="75"/>
      <c r="F113" s="64"/>
      <c r="G113" s="64"/>
      <c r="H113" s="64"/>
      <c r="I113" s="64"/>
      <c r="J113" s="64"/>
      <c r="K113" s="68">
        <f t="shared" si="5"/>
        <v>0</v>
      </c>
      <c r="L113" s="64"/>
      <c r="M113" s="64"/>
      <c r="N113" s="64"/>
      <c r="O113" s="64"/>
      <c r="P113" s="64"/>
      <c r="Q113" s="68">
        <f t="shared" si="6"/>
        <v>0</v>
      </c>
      <c r="R113" s="64"/>
      <c r="S113" s="64"/>
      <c r="T113" s="64"/>
      <c r="U113" s="64"/>
      <c r="V113" s="64"/>
      <c r="W113" s="64"/>
      <c r="X113" s="64"/>
      <c r="Y113" s="64"/>
    </row>
    <row r="114" spans="1:25" s="15" customFormat="1" ht="14.25" customHeight="1" x14ac:dyDescent="0.25">
      <c r="A114" s="64"/>
      <c r="B114" s="64"/>
      <c r="C114" s="64"/>
      <c r="D114" s="64"/>
      <c r="E114" s="75"/>
      <c r="F114" s="64"/>
      <c r="G114" s="64"/>
      <c r="H114" s="64"/>
      <c r="I114" s="64"/>
      <c r="J114" s="64"/>
      <c r="K114" s="68">
        <f t="shared" si="5"/>
        <v>0</v>
      </c>
      <c r="L114" s="64"/>
      <c r="M114" s="64"/>
      <c r="N114" s="64"/>
      <c r="O114" s="64"/>
      <c r="P114" s="64"/>
      <c r="Q114" s="68">
        <f t="shared" si="6"/>
        <v>0</v>
      </c>
      <c r="R114" s="64"/>
      <c r="S114" s="64"/>
      <c r="T114" s="64"/>
      <c r="U114" s="64"/>
      <c r="V114" s="64"/>
      <c r="W114" s="64"/>
      <c r="X114" s="64"/>
      <c r="Y114" s="64"/>
    </row>
    <row r="115" spans="1:25" s="15" customFormat="1" ht="14.25" customHeight="1" x14ac:dyDescent="0.25">
      <c r="A115" s="64"/>
      <c r="B115" s="64"/>
      <c r="C115" s="64"/>
      <c r="D115" s="64"/>
      <c r="E115" s="75"/>
      <c r="F115" s="64"/>
      <c r="G115" s="64"/>
      <c r="H115" s="64"/>
      <c r="I115" s="64"/>
      <c r="J115" s="64"/>
      <c r="K115" s="68">
        <f t="shared" si="5"/>
        <v>0</v>
      </c>
      <c r="L115" s="64"/>
      <c r="M115" s="64"/>
      <c r="N115" s="64"/>
      <c r="O115" s="64"/>
      <c r="P115" s="64"/>
      <c r="Q115" s="68">
        <f t="shared" si="6"/>
        <v>0</v>
      </c>
      <c r="R115" s="64"/>
      <c r="S115" s="64"/>
      <c r="T115" s="64"/>
      <c r="U115" s="64"/>
      <c r="V115" s="64"/>
      <c r="W115" s="64"/>
      <c r="X115" s="64"/>
      <c r="Y115" s="64"/>
    </row>
    <row r="116" spans="1:25" s="15" customFormat="1" ht="14.25" customHeight="1" x14ac:dyDescent="0.25">
      <c r="A116" s="64"/>
      <c r="B116" s="64"/>
      <c r="C116" s="64"/>
      <c r="D116" s="64"/>
      <c r="E116" s="75"/>
      <c r="F116" s="64"/>
      <c r="G116" s="64"/>
      <c r="H116" s="64"/>
      <c r="I116" s="64"/>
      <c r="J116" s="64"/>
      <c r="K116" s="68">
        <f t="shared" si="5"/>
        <v>0</v>
      </c>
      <c r="L116" s="64"/>
      <c r="M116" s="64"/>
      <c r="N116" s="64"/>
      <c r="O116" s="64"/>
      <c r="P116" s="64"/>
      <c r="Q116" s="68">
        <f t="shared" si="6"/>
        <v>0</v>
      </c>
      <c r="R116" s="64"/>
      <c r="S116" s="64"/>
      <c r="T116" s="64"/>
      <c r="U116" s="64"/>
      <c r="V116" s="64"/>
      <c r="W116" s="64"/>
      <c r="X116" s="64"/>
      <c r="Y116" s="64"/>
    </row>
    <row r="117" spans="1:25" s="15" customFormat="1" ht="14.25" customHeight="1" x14ac:dyDescent="0.25">
      <c r="A117" s="64"/>
      <c r="B117" s="64"/>
      <c r="C117" s="64"/>
      <c r="D117" s="64"/>
      <c r="E117" s="75"/>
      <c r="F117" s="64"/>
      <c r="G117" s="64"/>
      <c r="H117" s="64"/>
      <c r="I117" s="64"/>
      <c r="J117" s="64"/>
      <c r="K117" s="68">
        <f t="shared" si="5"/>
        <v>0</v>
      </c>
      <c r="L117" s="64"/>
      <c r="M117" s="64"/>
      <c r="N117" s="64"/>
      <c r="O117" s="64"/>
      <c r="P117" s="64"/>
      <c r="Q117" s="68">
        <f t="shared" si="6"/>
        <v>0</v>
      </c>
      <c r="R117" s="64"/>
      <c r="S117" s="64"/>
      <c r="T117" s="64"/>
      <c r="U117" s="64"/>
      <c r="V117" s="64"/>
      <c r="W117" s="64"/>
      <c r="X117" s="64"/>
      <c r="Y117" s="64"/>
    </row>
    <row r="118" spans="1:25" s="15" customFormat="1" ht="14.25" customHeight="1" x14ac:dyDescent="0.25">
      <c r="A118" s="64"/>
      <c r="B118" s="64"/>
      <c r="C118" s="64"/>
      <c r="D118" s="64"/>
      <c r="E118" s="75"/>
      <c r="F118" s="64"/>
      <c r="G118" s="64"/>
      <c r="H118" s="64"/>
      <c r="I118" s="64"/>
      <c r="J118" s="64"/>
      <c r="K118" s="68">
        <f t="shared" si="5"/>
        <v>0</v>
      </c>
      <c r="L118" s="64"/>
      <c r="M118" s="64"/>
      <c r="N118" s="64"/>
      <c r="O118" s="64"/>
      <c r="P118" s="64"/>
      <c r="Q118" s="68">
        <f t="shared" si="6"/>
        <v>0</v>
      </c>
      <c r="R118" s="64"/>
      <c r="S118" s="64"/>
      <c r="T118" s="64"/>
      <c r="U118" s="64"/>
      <c r="V118" s="64"/>
      <c r="W118" s="64"/>
      <c r="X118" s="64"/>
      <c r="Y118" s="64"/>
    </row>
    <row r="119" spans="1:25" s="15" customFormat="1" ht="14.25" customHeight="1" x14ac:dyDescent="0.25">
      <c r="A119" s="64"/>
      <c r="B119" s="64"/>
      <c r="C119" s="64"/>
      <c r="D119" s="64"/>
      <c r="E119" s="75"/>
      <c r="F119" s="64"/>
      <c r="G119" s="64"/>
      <c r="H119" s="64"/>
      <c r="I119" s="64"/>
      <c r="J119" s="64"/>
      <c r="K119" s="68">
        <f t="shared" si="5"/>
        <v>0</v>
      </c>
      <c r="L119" s="64"/>
      <c r="M119" s="64"/>
      <c r="N119" s="64"/>
      <c r="O119" s="64"/>
      <c r="P119" s="64"/>
      <c r="Q119" s="68">
        <f t="shared" si="6"/>
        <v>0</v>
      </c>
      <c r="R119" s="64"/>
      <c r="S119" s="64"/>
      <c r="T119" s="64"/>
      <c r="U119" s="64"/>
      <c r="V119" s="64"/>
      <c r="W119" s="64"/>
      <c r="X119" s="64"/>
      <c r="Y119" s="64"/>
    </row>
    <row r="120" spans="1:25" s="15" customFormat="1" ht="14.25" customHeight="1" x14ac:dyDescent="0.25">
      <c r="A120" s="64"/>
      <c r="B120" s="64"/>
      <c r="C120" s="64"/>
      <c r="D120" s="64"/>
      <c r="E120" s="75"/>
      <c r="F120" s="64"/>
      <c r="G120" s="64"/>
      <c r="H120" s="64"/>
      <c r="I120" s="64"/>
      <c r="J120" s="64"/>
      <c r="K120" s="68">
        <f t="shared" si="5"/>
        <v>0</v>
      </c>
      <c r="L120" s="64"/>
      <c r="M120" s="64"/>
      <c r="N120" s="64"/>
      <c r="O120" s="64"/>
      <c r="P120" s="64"/>
      <c r="Q120" s="68">
        <f t="shared" si="6"/>
        <v>0</v>
      </c>
      <c r="R120" s="64"/>
      <c r="S120" s="64"/>
      <c r="T120" s="64"/>
      <c r="U120" s="64"/>
      <c r="V120" s="64"/>
      <c r="W120" s="64"/>
      <c r="X120" s="64"/>
      <c r="Y120" s="64"/>
    </row>
    <row r="121" spans="1:25" s="15" customFormat="1" ht="14.25" customHeight="1" x14ac:dyDescent="0.25">
      <c r="A121" s="64"/>
      <c r="B121" s="64"/>
      <c r="C121" s="64"/>
      <c r="D121" s="64"/>
      <c r="E121" s="75"/>
      <c r="F121" s="64"/>
      <c r="G121" s="64"/>
      <c r="H121" s="64"/>
      <c r="I121" s="64"/>
      <c r="J121" s="64"/>
      <c r="K121" s="68">
        <f t="shared" si="5"/>
        <v>0</v>
      </c>
      <c r="L121" s="64"/>
      <c r="M121" s="64"/>
      <c r="N121" s="64"/>
      <c r="O121" s="64"/>
      <c r="P121" s="64"/>
      <c r="Q121" s="68">
        <f t="shared" si="6"/>
        <v>0</v>
      </c>
      <c r="R121" s="64"/>
      <c r="S121" s="64"/>
      <c r="T121" s="64"/>
      <c r="U121" s="64"/>
      <c r="V121" s="64"/>
      <c r="W121" s="64"/>
      <c r="X121" s="64"/>
      <c r="Y121" s="64"/>
    </row>
    <row r="122" spans="1:25" s="15" customFormat="1" ht="14.25" customHeight="1" x14ac:dyDescent="0.25">
      <c r="A122" s="64"/>
      <c r="B122" s="64"/>
      <c r="C122" s="64"/>
      <c r="D122" s="64"/>
      <c r="E122" s="75"/>
      <c r="F122" s="64"/>
      <c r="G122" s="64"/>
      <c r="H122" s="64"/>
      <c r="I122" s="64"/>
      <c r="J122" s="64"/>
      <c r="K122" s="68">
        <f t="shared" si="5"/>
        <v>0</v>
      </c>
      <c r="L122" s="64"/>
      <c r="M122" s="64"/>
      <c r="N122" s="64"/>
      <c r="O122" s="64"/>
      <c r="P122" s="64"/>
      <c r="Q122" s="68">
        <f t="shared" si="6"/>
        <v>0</v>
      </c>
      <c r="R122" s="64"/>
      <c r="S122" s="64"/>
      <c r="T122" s="64"/>
      <c r="U122" s="64"/>
      <c r="V122" s="64"/>
      <c r="W122" s="64"/>
      <c r="X122" s="64"/>
      <c r="Y122" s="64"/>
    </row>
    <row r="123" spans="1:25" s="15" customFormat="1" ht="14.25" customHeight="1" x14ac:dyDescent="0.25">
      <c r="A123" s="64"/>
      <c r="B123" s="64"/>
      <c r="C123" s="64"/>
      <c r="D123" s="64"/>
      <c r="E123" s="75"/>
      <c r="F123" s="64"/>
      <c r="G123" s="64"/>
      <c r="H123" s="64"/>
      <c r="I123" s="64"/>
      <c r="J123" s="64"/>
      <c r="K123" s="68">
        <f t="shared" si="5"/>
        <v>0</v>
      </c>
      <c r="L123" s="64"/>
      <c r="M123" s="64"/>
      <c r="N123" s="64"/>
      <c r="O123" s="64"/>
      <c r="P123" s="64"/>
      <c r="Q123" s="68">
        <f t="shared" si="6"/>
        <v>0</v>
      </c>
      <c r="R123" s="64"/>
      <c r="S123" s="64"/>
      <c r="T123" s="64"/>
      <c r="U123" s="64"/>
      <c r="V123" s="64"/>
      <c r="W123" s="64"/>
      <c r="X123" s="64"/>
      <c r="Y123" s="64"/>
    </row>
    <row r="124" spans="1:25" s="15" customFormat="1" ht="14.25" customHeight="1" x14ac:dyDescent="0.25">
      <c r="A124" s="64"/>
      <c r="B124" s="64"/>
      <c r="C124" s="64"/>
      <c r="D124" s="64"/>
      <c r="E124" s="75"/>
      <c r="F124" s="64"/>
      <c r="G124" s="64"/>
      <c r="H124" s="64"/>
      <c r="I124" s="64"/>
      <c r="J124" s="64"/>
      <c r="K124" s="68">
        <f t="shared" si="5"/>
        <v>0</v>
      </c>
      <c r="L124" s="64"/>
      <c r="M124" s="64"/>
      <c r="N124" s="64"/>
      <c r="O124" s="64"/>
      <c r="P124" s="64"/>
      <c r="Q124" s="68">
        <f t="shared" si="6"/>
        <v>0</v>
      </c>
      <c r="R124" s="64"/>
      <c r="S124" s="64"/>
      <c r="T124" s="64"/>
      <c r="U124" s="64"/>
      <c r="V124" s="64"/>
      <c r="W124" s="64"/>
      <c r="X124" s="64"/>
      <c r="Y124" s="64"/>
    </row>
    <row r="125" spans="1:25" s="15" customFormat="1" ht="14.25" customHeight="1" x14ac:dyDescent="0.25">
      <c r="A125" s="64"/>
      <c r="B125" s="64"/>
      <c r="C125" s="64"/>
      <c r="D125" s="64"/>
      <c r="E125" s="75"/>
      <c r="F125" s="64"/>
      <c r="G125" s="64"/>
      <c r="H125" s="64"/>
      <c r="I125" s="64"/>
      <c r="J125" s="64"/>
      <c r="K125" s="68">
        <f t="shared" si="5"/>
        <v>0</v>
      </c>
      <c r="L125" s="64"/>
      <c r="M125" s="64"/>
      <c r="N125" s="64"/>
      <c r="O125" s="64"/>
      <c r="P125" s="64"/>
      <c r="Q125" s="68">
        <f t="shared" si="6"/>
        <v>0</v>
      </c>
      <c r="R125" s="64"/>
      <c r="S125" s="64"/>
      <c r="T125" s="64"/>
      <c r="U125" s="64"/>
      <c r="V125" s="64"/>
      <c r="W125" s="64"/>
      <c r="X125" s="64"/>
      <c r="Y125" s="64"/>
    </row>
    <row r="126" spans="1:25" s="15" customFormat="1" ht="14.25" customHeight="1" x14ac:dyDescent="0.25">
      <c r="A126" s="64"/>
      <c r="B126" s="64"/>
      <c r="C126" s="64"/>
      <c r="D126" s="64"/>
      <c r="E126" s="75"/>
      <c r="F126" s="64"/>
      <c r="G126" s="64"/>
      <c r="H126" s="64"/>
      <c r="I126" s="64"/>
      <c r="J126" s="64"/>
      <c r="K126" s="68">
        <f t="shared" si="5"/>
        <v>0</v>
      </c>
      <c r="L126" s="64"/>
      <c r="M126" s="64"/>
      <c r="N126" s="64"/>
      <c r="O126" s="64"/>
      <c r="P126" s="64"/>
      <c r="Q126" s="68">
        <f t="shared" si="6"/>
        <v>0</v>
      </c>
      <c r="R126" s="64"/>
      <c r="S126" s="64"/>
      <c r="T126" s="64"/>
      <c r="U126" s="64"/>
      <c r="V126" s="64"/>
      <c r="W126" s="64"/>
      <c r="X126" s="64"/>
      <c r="Y126" s="64"/>
    </row>
    <row r="127" spans="1:25" s="15" customFormat="1" ht="14.25" customHeight="1" x14ac:dyDescent="0.25">
      <c r="A127" s="64"/>
      <c r="B127" s="64"/>
      <c r="C127" s="64"/>
      <c r="D127" s="64"/>
      <c r="E127" s="75"/>
      <c r="F127" s="64"/>
      <c r="G127" s="64"/>
      <c r="H127" s="64"/>
      <c r="I127" s="64"/>
      <c r="J127" s="64"/>
      <c r="K127" s="68">
        <f t="shared" si="5"/>
        <v>0</v>
      </c>
      <c r="L127" s="64"/>
      <c r="M127" s="64"/>
      <c r="N127" s="64"/>
      <c r="O127" s="64"/>
      <c r="P127" s="64"/>
      <c r="Q127" s="68">
        <f t="shared" si="6"/>
        <v>0</v>
      </c>
      <c r="R127" s="64"/>
      <c r="S127" s="64"/>
      <c r="T127" s="64"/>
      <c r="U127" s="64"/>
      <c r="V127" s="64"/>
      <c r="W127" s="64"/>
      <c r="X127" s="64"/>
      <c r="Y127" s="64"/>
    </row>
    <row r="128" spans="1:25" s="15" customFormat="1" ht="14.25" customHeight="1" x14ac:dyDescent="0.25">
      <c r="A128" s="64"/>
      <c r="B128" s="64"/>
      <c r="C128" s="64"/>
      <c r="D128" s="64"/>
      <c r="E128" s="75"/>
      <c r="F128" s="64"/>
      <c r="G128" s="64"/>
      <c r="H128" s="64"/>
      <c r="I128" s="64"/>
      <c r="J128" s="64"/>
      <c r="K128" s="68">
        <f t="shared" si="5"/>
        <v>0</v>
      </c>
      <c r="L128" s="64"/>
      <c r="M128" s="64"/>
      <c r="N128" s="64"/>
      <c r="O128" s="64"/>
      <c r="P128" s="64"/>
      <c r="Q128" s="68">
        <f t="shared" si="6"/>
        <v>0</v>
      </c>
      <c r="R128" s="64"/>
      <c r="S128" s="64"/>
      <c r="T128" s="64"/>
      <c r="U128" s="64"/>
      <c r="V128" s="64"/>
      <c r="W128" s="64"/>
      <c r="X128" s="64"/>
      <c r="Y128" s="64"/>
    </row>
    <row r="129" spans="1:25" s="15" customFormat="1" ht="14.25" customHeight="1" x14ac:dyDescent="0.25">
      <c r="A129" s="64"/>
      <c r="B129" s="64"/>
      <c r="C129" s="64"/>
      <c r="D129" s="64"/>
      <c r="E129" s="75"/>
      <c r="F129" s="64"/>
      <c r="G129" s="64"/>
      <c r="H129" s="64"/>
      <c r="I129" s="64"/>
      <c r="J129" s="64"/>
      <c r="K129" s="68">
        <f t="shared" si="5"/>
        <v>0</v>
      </c>
      <c r="L129" s="64"/>
      <c r="M129" s="64"/>
      <c r="N129" s="64"/>
      <c r="O129" s="64"/>
      <c r="P129" s="64"/>
      <c r="Q129" s="68">
        <f t="shared" si="6"/>
        <v>0</v>
      </c>
      <c r="R129" s="64"/>
      <c r="S129" s="64"/>
      <c r="T129" s="64"/>
      <c r="U129" s="64"/>
      <c r="V129" s="64"/>
      <c r="W129" s="64"/>
      <c r="X129" s="64"/>
      <c r="Y129" s="64"/>
    </row>
    <row r="130" spans="1:25" s="15" customFormat="1" ht="14.25" customHeight="1" x14ac:dyDescent="0.25">
      <c r="A130" s="64"/>
      <c r="B130" s="64"/>
      <c r="C130" s="64"/>
      <c r="D130" s="64"/>
      <c r="E130" s="75"/>
      <c r="F130" s="64"/>
      <c r="G130" s="64"/>
      <c r="H130" s="64"/>
      <c r="I130" s="64"/>
      <c r="J130" s="64"/>
      <c r="K130" s="68">
        <f t="shared" si="5"/>
        <v>0</v>
      </c>
      <c r="L130" s="64"/>
      <c r="M130" s="64"/>
      <c r="N130" s="64"/>
      <c r="O130" s="64"/>
      <c r="P130" s="64"/>
      <c r="Q130" s="68">
        <f t="shared" si="6"/>
        <v>0</v>
      </c>
      <c r="R130" s="64"/>
      <c r="S130" s="64"/>
      <c r="T130" s="64"/>
      <c r="U130" s="64"/>
      <c r="V130" s="64"/>
      <c r="W130" s="64"/>
      <c r="X130" s="64"/>
      <c r="Y130" s="64"/>
    </row>
    <row r="131" spans="1:25" s="15" customFormat="1" ht="14.25" customHeight="1" x14ac:dyDescent="0.25">
      <c r="A131" s="64"/>
      <c r="B131" s="64"/>
      <c r="C131" s="64"/>
      <c r="D131" s="64"/>
      <c r="E131" s="75"/>
      <c r="F131" s="64"/>
      <c r="G131" s="64"/>
      <c r="H131" s="64"/>
      <c r="I131" s="64"/>
      <c r="J131" s="64"/>
      <c r="K131" s="68">
        <f t="shared" si="5"/>
        <v>0</v>
      </c>
      <c r="L131" s="64"/>
      <c r="M131" s="64"/>
      <c r="N131" s="64"/>
      <c r="O131" s="64"/>
      <c r="P131" s="64"/>
      <c r="Q131" s="68">
        <f t="shared" si="6"/>
        <v>0</v>
      </c>
      <c r="R131" s="64"/>
      <c r="S131" s="64"/>
      <c r="T131" s="64"/>
      <c r="U131" s="64"/>
      <c r="V131" s="64"/>
      <c r="W131" s="64"/>
      <c r="X131" s="64"/>
      <c r="Y131" s="64"/>
    </row>
    <row r="132" spans="1:25" s="15" customFormat="1" ht="14.25" customHeight="1" x14ac:dyDescent="0.25">
      <c r="A132" s="64"/>
      <c r="B132" s="64"/>
      <c r="C132" s="64"/>
      <c r="D132" s="64"/>
      <c r="E132" s="75"/>
      <c r="F132" s="64"/>
      <c r="G132" s="64"/>
      <c r="H132" s="64"/>
      <c r="I132" s="64"/>
      <c r="J132" s="64"/>
      <c r="K132" s="68">
        <f t="shared" si="5"/>
        <v>0</v>
      </c>
      <c r="L132" s="64"/>
      <c r="M132" s="64"/>
      <c r="N132" s="64"/>
      <c r="O132" s="64"/>
      <c r="P132" s="64"/>
      <c r="Q132" s="68">
        <f t="shared" si="6"/>
        <v>0</v>
      </c>
      <c r="R132" s="64"/>
      <c r="S132" s="64"/>
      <c r="T132" s="64"/>
      <c r="U132" s="64"/>
      <c r="V132" s="64"/>
      <c r="W132" s="64"/>
      <c r="X132" s="64"/>
      <c r="Y132" s="64"/>
    </row>
    <row r="133" spans="1:25" s="15" customFormat="1" ht="14.25" customHeight="1" x14ac:dyDescent="0.25">
      <c r="A133" s="64"/>
      <c r="B133" s="64"/>
      <c r="C133" s="64"/>
      <c r="D133" s="64"/>
      <c r="E133" s="75"/>
      <c r="F133" s="64"/>
      <c r="G133" s="64"/>
      <c r="H133" s="64"/>
      <c r="I133" s="64"/>
      <c r="J133" s="64"/>
      <c r="K133" s="68">
        <f t="shared" si="5"/>
        <v>0</v>
      </c>
      <c r="L133" s="64"/>
      <c r="M133" s="64"/>
      <c r="N133" s="64"/>
      <c r="O133" s="64"/>
      <c r="P133" s="64"/>
      <c r="Q133" s="68">
        <f t="shared" si="6"/>
        <v>0</v>
      </c>
      <c r="R133" s="64"/>
      <c r="S133" s="64"/>
      <c r="T133" s="64"/>
      <c r="U133" s="64"/>
      <c r="V133" s="64"/>
      <c r="W133" s="64"/>
      <c r="X133" s="64"/>
      <c r="Y133" s="64"/>
    </row>
    <row r="134" spans="1:25" s="15" customFormat="1" ht="14.25" customHeight="1" x14ac:dyDescent="0.25">
      <c r="A134" s="64"/>
      <c r="B134" s="64"/>
      <c r="C134" s="64"/>
      <c r="D134" s="64"/>
      <c r="E134" s="75"/>
      <c r="F134" s="64"/>
      <c r="G134" s="64"/>
      <c r="H134" s="64"/>
      <c r="I134" s="64"/>
      <c r="J134" s="64"/>
      <c r="K134" s="68">
        <f t="shared" ref="K134:K197" si="7">F134-G134-H134+I134+J134</f>
        <v>0</v>
      </c>
      <c r="L134" s="64"/>
      <c r="M134" s="64"/>
      <c r="N134" s="64"/>
      <c r="O134" s="64"/>
      <c r="P134" s="64"/>
      <c r="Q134" s="68">
        <f t="shared" si="6"/>
        <v>0</v>
      </c>
      <c r="R134" s="64"/>
      <c r="S134" s="64"/>
      <c r="T134" s="64"/>
      <c r="U134" s="64"/>
      <c r="V134" s="64"/>
      <c r="W134" s="64"/>
      <c r="X134" s="64"/>
      <c r="Y134" s="64"/>
    </row>
    <row r="135" spans="1:25" s="15" customFormat="1" ht="14.25" customHeight="1" x14ac:dyDescent="0.25">
      <c r="A135" s="64"/>
      <c r="B135" s="64"/>
      <c r="C135" s="64"/>
      <c r="D135" s="64"/>
      <c r="E135" s="75"/>
      <c r="F135" s="64"/>
      <c r="G135" s="64"/>
      <c r="H135" s="64"/>
      <c r="I135" s="64"/>
      <c r="J135" s="64"/>
      <c r="K135" s="68">
        <f t="shared" si="7"/>
        <v>0</v>
      </c>
      <c r="L135" s="64"/>
      <c r="M135" s="64"/>
      <c r="N135" s="64"/>
      <c r="O135" s="64"/>
      <c r="P135" s="64"/>
      <c r="Q135" s="68">
        <f t="shared" si="6"/>
        <v>0</v>
      </c>
      <c r="R135" s="64"/>
      <c r="S135" s="64"/>
      <c r="T135" s="64"/>
      <c r="U135" s="64"/>
      <c r="V135" s="64"/>
      <c r="W135" s="64"/>
      <c r="X135" s="64"/>
      <c r="Y135" s="64"/>
    </row>
    <row r="136" spans="1:25" s="15" customFormat="1" ht="14.25" customHeight="1" x14ac:dyDescent="0.25">
      <c r="A136" s="64"/>
      <c r="B136" s="64"/>
      <c r="C136" s="64"/>
      <c r="D136" s="64"/>
      <c r="E136" s="75"/>
      <c r="F136" s="64"/>
      <c r="G136" s="64"/>
      <c r="H136" s="64"/>
      <c r="I136" s="64"/>
      <c r="J136" s="64"/>
      <c r="K136" s="68">
        <f t="shared" si="7"/>
        <v>0</v>
      </c>
      <c r="L136" s="64"/>
      <c r="M136" s="64"/>
      <c r="N136" s="64"/>
      <c r="O136" s="64"/>
      <c r="P136" s="64"/>
      <c r="Q136" s="68">
        <f t="shared" si="6"/>
        <v>0</v>
      </c>
      <c r="R136" s="64"/>
      <c r="S136" s="64"/>
      <c r="T136" s="64"/>
      <c r="U136" s="64"/>
      <c r="V136" s="64"/>
      <c r="W136" s="64"/>
      <c r="X136" s="64"/>
      <c r="Y136" s="64"/>
    </row>
    <row r="137" spans="1:25" s="15" customFormat="1" ht="14.25" customHeight="1" x14ac:dyDescent="0.25">
      <c r="A137" s="64"/>
      <c r="B137" s="64"/>
      <c r="C137" s="64"/>
      <c r="D137" s="64"/>
      <c r="E137" s="75"/>
      <c r="F137" s="64"/>
      <c r="G137" s="64"/>
      <c r="H137" s="64"/>
      <c r="I137" s="64"/>
      <c r="J137" s="64"/>
      <c r="K137" s="68">
        <f t="shared" si="7"/>
        <v>0</v>
      </c>
      <c r="L137" s="64"/>
      <c r="M137" s="64"/>
      <c r="N137" s="64"/>
      <c r="O137" s="64"/>
      <c r="P137" s="64"/>
      <c r="Q137" s="68">
        <f t="shared" si="6"/>
        <v>0</v>
      </c>
      <c r="R137" s="64"/>
      <c r="S137" s="64"/>
      <c r="T137" s="64"/>
      <c r="U137" s="64"/>
      <c r="V137" s="64"/>
      <c r="W137" s="64"/>
      <c r="X137" s="64"/>
      <c r="Y137" s="64"/>
    </row>
    <row r="138" spans="1:25" s="15" customFormat="1" ht="14.25" customHeight="1" x14ac:dyDescent="0.25">
      <c r="A138" s="64"/>
      <c r="B138" s="64"/>
      <c r="C138" s="64"/>
      <c r="D138" s="64"/>
      <c r="E138" s="75"/>
      <c r="F138" s="64"/>
      <c r="G138" s="64"/>
      <c r="H138" s="64"/>
      <c r="I138" s="64"/>
      <c r="J138" s="64"/>
      <c r="K138" s="68">
        <f t="shared" si="7"/>
        <v>0</v>
      </c>
      <c r="L138" s="64"/>
      <c r="M138" s="64"/>
      <c r="N138" s="64"/>
      <c r="O138" s="64"/>
      <c r="P138" s="64"/>
      <c r="Q138" s="68">
        <f t="shared" si="6"/>
        <v>0</v>
      </c>
      <c r="R138" s="64"/>
      <c r="S138" s="64"/>
      <c r="T138" s="64"/>
      <c r="U138" s="64"/>
      <c r="V138" s="64"/>
      <c r="W138" s="64"/>
      <c r="X138" s="64"/>
      <c r="Y138" s="64"/>
    </row>
    <row r="139" spans="1:25" s="15" customFormat="1" ht="14.25" customHeight="1" x14ac:dyDescent="0.25">
      <c r="A139" s="64"/>
      <c r="B139" s="64"/>
      <c r="C139" s="64"/>
      <c r="D139" s="64"/>
      <c r="E139" s="75"/>
      <c r="F139" s="64"/>
      <c r="G139" s="64"/>
      <c r="H139" s="64"/>
      <c r="I139" s="64"/>
      <c r="J139" s="64"/>
      <c r="K139" s="68">
        <f t="shared" si="7"/>
        <v>0</v>
      </c>
      <c r="L139" s="64"/>
      <c r="M139" s="64"/>
      <c r="N139" s="64"/>
      <c r="O139" s="64"/>
      <c r="P139" s="64"/>
      <c r="Q139" s="68">
        <f t="shared" si="6"/>
        <v>0</v>
      </c>
      <c r="R139" s="64"/>
      <c r="S139" s="64"/>
      <c r="T139" s="64"/>
      <c r="U139" s="64"/>
      <c r="V139" s="64"/>
      <c r="W139" s="64"/>
      <c r="X139" s="64"/>
      <c r="Y139" s="64"/>
    </row>
    <row r="140" spans="1:25" s="15" customFormat="1" ht="14.25" customHeight="1" x14ac:dyDescent="0.25">
      <c r="A140" s="64"/>
      <c r="B140" s="64"/>
      <c r="C140" s="64"/>
      <c r="D140" s="64"/>
      <c r="E140" s="75"/>
      <c r="F140" s="64"/>
      <c r="G140" s="64"/>
      <c r="H140" s="64"/>
      <c r="I140" s="64"/>
      <c r="J140" s="64"/>
      <c r="K140" s="68">
        <f t="shared" si="7"/>
        <v>0</v>
      </c>
      <c r="L140" s="64"/>
      <c r="M140" s="64"/>
      <c r="N140" s="64"/>
      <c r="O140" s="64"/>
      <c r="P140" s="64"/>
      <c r="Q140" s="68">
        <f t="shared" si="6"/>
        <v>0</v>
      </c>
      <c r="R140" s="64"/>
      <c r="S140" s="64"/>
      <c r="T140" s="64"/>
      <c r="U140" s="64"/>
      <c r="V140" s="64"/>
      <c r="W140" s="64"/>
      <c r="X140" s="64"/>
      <c r="Y140" s="64"/>
    </row>
    <row r="141" spans="1:25" s="15" customFormat="1" ht="14.25" customHeight="1" x14ac:dyDescent="0.25">
      <c r="A141" s="64"/>
      <c r="B141" s="64"/>
      <c r="C141" s="64"/>
      <c r="D141" s="64"/>
      <c r="E141" s="75"/>
      <c r="F141" s="64"/>
      <c r="G141" s="64"/>
      <c r="H141" s="64"/>
      <c r="I141" s="64"/>
      <c r="J141" s="64"/>
      <c r="K141" s="68">
        <f t="shared" si="7"/>
        <v>0</v>
      </c>
      <c r="L141" s="64"/>
      <c r="M141" s="64"/>
      <c r="N141" s="64"/>
      <c r="O141" s="64"/>
      <c r="P141" s="64"/>
      <c r="Q141" s="68">
        <f t="shared" si="6"/>
        <v>0</v>
      </c>
      <c r="R141" s="64"/>
      <c r="S141" s="64"/>
      <c r="T141" s="64"/>
      <c r="U141" s="64"/>
      <c r="V141" s="64"/>
      <c r="W141" s="64"/>
      <c r="X141" s="64"/>
      <c r="Y141" s="64"/>
    </row>
    <row r="142" spans="1:25" s="15" customFormat="1" ht="14.25" customHeight="1" x14ac:dyDescent="0.25">
      <c r="A142" s="64"/>
      <c r="B142" s="64"/>
      <c r="C142" s="64"/>
      <c r="D142" s="64"/>
      <c r="E142" s="75"/>
      <c r="F142" s="64"/>
      <c r="G142" s="64"/>
      <c r="H142" s="64"/>
      <c r="I142" s="64"/>
      <c r="J142" s="64"/>
      <c r="K142" s="68">
        <f t="shared" si="7"/>
        <v>0</v>
      </c>
      <c r="L142" s="64"/>
      <c r="M142" s="64"/>
      <c r="N142" s="64"/>
      <c r="O142" s="64"/>
      <c r="P142" s="64"/>
      <c r="Q142" s="68">
        <f t="shared" si="6"/>
        <v>0</v>
      </c>
      <c r="R142" s="64"/>
      <c r="S142" s="64"/>
      <c r="T142" s="64"/>
      <c r="U142" s="64"/>
      <c r="V142" s="64"/>
      <c r="W142" s="64"/>
      <c r="X142" s="64"/>
      <c r="Y142" s="64"/>
    </row>
    <row r="143" spans="1:25" s="15" customFormat="1" ht="14.25" customHeight="1" x14ac:dyDescent="0.25">
      <c r="A143" s="64"/>
      <c r="B143" s="64"/>
      <c r="C143" s="64"/>
      <c r="D143" s="64"/>
      <c r="E143" s="75"/>
      <c r="F143" s="64"/>
      <c r="G143" s="64"/>
      <c r="H143" s="64"/>
      <c r="I143" s="64"/>
      <c r="J143" s="64"/>
      <c r="K143" s="68">
        <f t="shared" si="7"/>
        <v>0</v>
      </c>
      <c r="L143" s="64"/>
      <c r="M143" s="64"/>
      <c r="N143" s="64"/>
      <c r="O143" s="64"/>
      <c r="P143" s="64"/>
      <c r="Q143" s="68">
        <f t="shared" si="6"/>
        <v>0</v>
      </c>
      <c r="R143" s="64"/>
      <c r="S143" s="64"/>
      <c r="T143" s="64"/>
      <c r="U143" s="64"/>
      <c r="V143" s="64"/>
      <c r="W143" s="64"/>
      <c r="X143" s="64"/>
      <c r="Y143" s="64"/>
    </row>
    <row r="144" spans="1:25" s="15" customFormat="1" ht="14.25" customHeight="1" x14ac:dyDescent="0.25">
      <c r="A144" s="64"/>
      <c r="B144" s="64"/>
      <c r="C144" s="64"/>
      <c r="D144" s="64"/>
      <c r="E144" s="75"/>
      <c r="F144" s="64"/>
      <c r="G144" s="64"/>
      <c r="H144" s="64"/>
      <c r="I144" s="64"/>
      <c r="J144" s="64"/>
      <c r="K144" s="68">
        <f t="shared" si="7"/>
        <v>0</v>
      </c>
      <c r="L144" s="64"/>
      <c r="M144" s="64"/>
      <c r="N144" s="64"/>
      <c r="O144" s="64"/>
      <c r="P144" s="64"/>
      <c r="Q144" s="68">
        <f t="shared" si="6"/>
        <v>0</v>
      </c>
      <c r="R144" s="64"/>
      <c r="S144" s="64"/>
      <c r="T144" s="64"/>
      <c r="U144" s="64"/>
      <c r="V144" s="64"/>
      <c r="W144" s="64"/>
      <c r="X144" s="64"/>
      <c r="Y144" s="64"/>
    </row>
    <row r="145" spans="1:25" s="15" customFormat="1" ht="14.25" customHeight="1" x14ac:dyDescent="0.25">
      <c r="A145" s="64"/>
      <c r="B145" s="64"/>
      <c r="C145" s="64"/>
      <c r="D145" s="64"/>
      <c r="E145" s="75"/>
      <c r="F145" s="64"/>
      <c r="G145" s="64"/>
      <c r="H145" s="64"/>
      <c r="I145" s="64"/>
      <c r="J145" s="64"/>
      <c r="K145" s="68">
        <f t="shared" si="7"/>
        <v>0</v>
      </c>
      <c r="L145" s="64"/>
      <c r="M145" s="64"/>
      <c r="N145" s="64"/>
      <c r="O145" s="64"/>
      <c r="P145" s="64"/>
      <c r="Q145" s="68">
        <f t="shared" ref="Q145:Q208" si="8">L145-M145-N145+O145+P145</f>
        <v>0</v>
      </c>
      <c r="R145" s="64"/>
      <c r="S145" s="64"/>
      <c r="T145" s="64"/>
      <c r="U145" s="64"/>
      <c r="V145" s="64"/>
      <c r="W145" s="64"/>
      <c r="X145" s="64"/>
      <c r="Y145" s="64"/>
    </row>
    <row r="146" spans="1:25" s="15" customFormat="1" ht="14.25" customHeight="1" x14ac:dyDescent="0.25">
      <c r="A146" s="64"/>
      <c r="B146" s="64"/>
      <c r="C146" s="64"/>
      <c r="D146" s="64"/>
      <c r="E146" s="75"/>
      <c r="F146" s="64"/>
      <c r="G146" s="64"/>
      <c r="H146" s="64"/>
      <c r="I146" s="64"/>
      <c r="J146" s="64"/>
      <c r="K146" s="68">
        <f t="shared" si="7"/>
        <v>0</v>
      </c>
      <c r="L146" s="64"/>
      <c r="M146" s="64"/>
      <c r="N146" s="64"/>
      <c r="O146" s="64"/>
      <c r="P146" s="64"/>
      <c r="Q146" s="68">
        <f t="shared" si="8"/>
        <v>0</v>
      </c>
      <c r="R146" s="64"/>
      <c r="S146" s="64"/>
      <c r="T146" s="64"/>
      <c r="U146" s="64"/>
      <c r="V146" s="64"/>
      <c r="W146" s="64"/>
      <c r="X146" s="64"/>
      <c r="Y146" s="64"/>
    </row>
    <row r="147" spans="1:25" s="15" customFormat="1" ht="14.25" customHeight="1" x14ac:dyDescent="0.25">
      <c r="A147" s="64"/>
      <c r="B147" s="64"/>
      <c r="C147" s="64"/>
      <c r="D147" s="64"/>
      <c r="E147" s="75"/>
      <c r="F147" s="64"/>
      <c r="G147" s="64"/>
      <c r="H147" s="64"/>
      <c r="I147" s="64"/>
      <c r="J147" s="64"/>
      <c r="K147" s="68">
        <f t="shared" si="7"/>
        <v>0</v>
      </c>
      <c r="L147" s="64"/>
      <c r="M147" s="64"/>
      <c r="N147" s="64"/>
      <c r="O147" s="64"/>
      <c r="P147" s="64"/>
      <c r="Q147" s="68">
        <f t="shared" si="8"/>
        <v>0</v>
      </c>
      <c r="R147" s="64"/>
      <c r="S147" s="64"/>
      <c r="T147" s="64"/>
      <c r="U147" s="64"/>
      <c r="V147" s="64"/>
      <c r="W147" s="64"/>
      <c r="X147" s="64"/>
      <c r="Y147" s="64"/>
    </row>
    <row r="148" spans="1:25" s="15" customFormat="1" ht="14.25" customHeight="1" x14ac:dyDescent="0.25">
      <c r="A148" s="64"/>
      <c r="B148" s="64"/>
      <c r="C148" s="64"/>
      <c r="D148" s="64"/>
      <c r="E148" s="75"/>
      <c r="F148" s="64"/>
      <c r="G148" s="64"/>
      <c r="H148" s="64"/>
      <c r="I148" s="64"/>
      <c r="J148" s="64"/>
      <c r="K148" s="68">
        <f t="shared" si="7"/>
        <v>0</v>
      </c>
      <c r="L148" s="64"/>
      <c r="M148" s="64"/>
      <c r="N148" s="64"/>
      <c r="O148" s="64"/>
      <c r="P148" s="64"/>
      <c r="Q148" s="68">
        <f t="shared" si="8"/>
        <v>0</v>
      </c>
      <c r="R148" s="64"/>
      <c r="S148" s="64"/>
      <c r="T148" s="64"/>
      <c r="U148" s="64"/>
      <c r="V148" s="64"/>
      <c r="W148" s="64"/>
      <c r="X148" s="64"/>
      <c r="Y148" s="64"/>
    </row>
    <row r="149" spans="1:25" s="15" customFormat="1" ht="14.25" customHeight="1" x14ac:dyDescent="0.25">
      <c r="A149" s="64"/>
      <c r="B149" s="64"/>
      <c r="C149" s="64"/>
      <c r="D149" s="64"/>
      <c r="E149" s="75"/>
      <c r="F149" s="64"/>
      <c r="G149" s="64"/>
      <c r="H149" s="64"/>
      <c r="I149" s="64"/>
      <c r="J149" s="64"/>
      <c r="K149" s="68">
        <f t="shared" si="7"/>
        <v>0</v>
      </c>
      <c r="L149" s="64"/>
      <c r="M149" s="64"/>
      <c r="N149" s="64"/>
      <c r="O149" s="64"/>
      <c r="P149" s="64"/>
      <c r="Q149" s="68">
        <f t="shared" si="8"/>
        <v>0</v>
      </c>
      <c r="R149" s="64"/>
      <c r="S149" s="64"/>
      <c r="T149" s="64"/>
      <c r="U149" s="64"/>
      <c r="V149" s="64"/>
      <c r="W149" s="64"/>
      <c r="X149" s="64"/>
      <c r="Y149" s="64"/>
    </row>
    <row r="150" spans="1:25" s="15" customFormat="1" ht="14.25" customHeight="1" x14ac:dyDescent="0.25">
      <c r="A150" s="64"/>
      <c r="B150" s="64"/>
      <c r="C150" s="64"/>
      <c r="D150" s="64"/>
      <c r="E150" s="75"/>
      <c r="F150" s="64"/>
      <c r="G150" s="64"/>
      <c r="H150" s="64"/>
      <c r="I150" s="64"/>
      <c r="J150" s="64"/>
      <c r="K150" s="68">
        <f t="shared" si="7"/>
        <v>0</v>
      </c>
      <c r="L150" s="64"/>
      <c r="M150" s="64"/>
      <c r="N150" s="64"/>
      <c r="O150" s="64"/>
      <c r="P150" s="64"/>
      <c r="Q150" s="68">
        <f t="shared" si="8"/>
        <v>0</v>
      </c>
      <c r="R150" s="64"/>
      <c r="S150" s="64"/>
      <c r="T150" s="64"/>
      <c r="U150" s="64"/>
      <c r="V150" s="64"/>
      <c r="W150" s="64"/>
      <c r="X150" s="64"/>
      <c r="Y150" s="64"/>
    </row>
    <row r="151" spans="1:25" s="15" customFormat="1" ht="14.25" customHeight="1" x14ac:dyDescent="0.25">
      <c r="A151" s="64"/>
      <c r="B151" s="64"/>
      <c r="C151" s="64"/>
      <c r="D151" s="64"/>
      <c r="E151" s="75"/>
      <c r="F151" s="64"/>
      <c r="G151" s="64"/>
      <c r="H151" s="64"/>
      <c r="I151" s="64"/>
      <c r="J151" s="64"/>
      <c r="K151" s="68">
        <f t="shared" si="7"/>
        <v>0</v>
      </c>
      <c r="L151" s="64"/>
      <c r="M151" s="64"/>
      <c r="N151" s="64"/>
      <c r="O151" s="64"/>
      <c r="P151" s="64"/>
      <c r="Q151" s="68">
        <f t="shared" si="8"/>
        <v>0</v>
      </c>
      <c r="R151" s="64"/>
      <c r="S151" s="64"/>
      <c r="T151" s="64"/>
      <c r="U151" s="64"/>
      <c r="V151" s="64"/>
      <c r="W151" s="64"/>
      <c r="X151" s="64"/>
      <c r="Y151" s="64"/>
    </row>
    <row r="152" spans="1:25" s="15" customFormat="1" ht="14.25" customHeight="1" x14ac:dyDescent="0.25">
      <c r="A152" s="64"/>
      <c r="B152" s="64"/>
      <c r="C152" s="64"/>
      <c r="D152" s="64"/>
      <c r="E152" s="75"/>
      <c r="F152" s="64"/>
      <c r="G152" s="64"/>
      <c r="H152" s="64"/>
      <c r="I152" s="64"/>
      <c r="J152" s="64"/>
      <c r="K152" s="68">
        <f t="shared" si="7"/>
        <v>0</v>
      </c>
      <c r="L152" s="64"/>
      <c r="M152" s="64"/>
      <c r="N152" s="64"/>
      <c r="O152" s="64"/>
      <c r="P152" s="64"/>
      <c r="Q152" s="68">
        <f t="shared" si="8"/>
        <v>0</v>
      </c>
      <c r="R152" s="64"/>
      <c r="S152" s="64"/>
      <c r="T152" s="64"/>
      <c r="U152" s="64"/>
      <c r="V152" s="64"/>
      <c r="W152" s="64"/>
      <c r="X152" s="64"/>
      <c r="Y152" s="64"/>
    </row>
    <row r="153" spans="1:25" s="15" customFormat="1" ht="14.25" customHeight="1" x14ac:dyDescent="0.25">
      <c r="A153" s="64"/>
      <c r="B153" s="64"/>
      <c r="C153" s="64"/>
      <c r="D153" s="64"/>
      <c r="E153" s="75"/>
      <c r="F153" s="64"/>
      <c r="G153" s="64"/>
      <c r="H153" s="64"/>
      <c r="I153" s="64"/>
      <c r="J153" s="64"/>
      <c r="K153" s="68">
        <f t="shared" si="7"/>
        <v>0</v>
      </c>
      <c r="L153" s="64"/>
      <c r="M153" s="64"/>
      <c r="N153" s="64"/>
      <c r="O153" s="64"/>
      <c r="P153" s="64"/>
      <c r="Q153" s="68">
        <f t="shared" si="8"/>
        <v>0</v>
      </c>
      <c r="R153" s="64"/>
      <c r="S153" s="64"/>
      <c r="T153" s="64"/>
      <c r="U153" s="64"/>
      <c r="V153" s="64"/>
      <c r="W153" s="64"/>
      <c r="X153" s="64"/>
      <c r="Y153" s="64"/>
    </row>
    <row r="154" spans="1:25" s="15" customFormat="1" ht="14.25" customHeight="1" x14ac:dyDescent="0.25">
      <c r="A154" s="64"/>
      <c r="B154" s="64"/>
      <c r="C154" s="64"/>
      <c r="D154" s="64"/>
      <c r="E154" s="75"/>
      <c r="F154" s="64"/>
      <c r="G154" s="64"/>
      <c r="H154" s="64"/>
      <c r="I154" s="64"/>
      <c r="J154" s="64"/>
      <c r="K154" s="68">
        <f t="shared" si="7"/>
        <v>0</v>
      </c>
      <c r="L154" s="64"/>
      <c r="M154" s="64"/>
      <c r="N154" s="64"/>
      <c r="O154" s="64"/>
      <c r="P154" s="64"/>
      <c r="Q154" s="68">
        <f t="shared" si="8"/>
        <v>0</v>
      </c>
      <c r="R154" s="64"/>
      <c r="S154" s="64"/>
      <c r="T154" s="64"/>
      <c r="U154" s="64"/>
      <c r="V154" s="64"/>
      <c r="W154" s="64"/>
      <c r="X154" s="64"/>
      <c r="Y154" s="64"/>
    </row>
    <row r="155" spans="1:25" s="15" customFormat="1" ht="14.25" customHeight="1" x14ac:dyDescent="0.25">
      <c r="A155" s="64"/>
      <c r="B155" s="64"/>
      <c r="C155" s="64"/>
      <c r="D155" s="64"/>
      <c r="E155" s="75"/>
      <c r="F155" s="64"/>
      <c r="G155" s="64"/>
      <c r="H155" s="64"/>
      <c r="I155" s="64"/>
      <c r="J155" s="64"/>
      <c r="K155" s="68">
        <f t="shared" si="7"/>
        <v>0</v>
      </c>
      <c r="L155" s="64"/>
      <c r="M155" s="64"/>
      <c r="N155" s="64"/>
      <c r="O155" s="64"/>
      <c r="P155" s="64"/>
      <c r="Q155" s="68">
        <f t="shared" si="8"/>
        <v>0</v>
      </c>
      <c r="R155" s="64"/>
      <c r="S155" s="64"/>
      <c r="T155" s="64"/>
      <c r="U155" s="64"/>
      <c r="V155" s="64"/>
      <c r="W155" s="64"/>
      <c r="X155" s="64"/>
      <c r="Y155" s="64"/>
    </row>
    <row r="156" spans="1:25" s="15" customFormat="1" ht="14.25" customHeight="1" x14ac:dyDescent="0.25">
      <c r="A156" s="64"/>
      <c r="B156" s="64"/>
      <c r="C156" s="64"/>
      <c r="D156" s="64"/>
      <c r="E156" s="75"/>
      <c r="F156" s="64"/>
      <c r="G156" s="64"/>
      <c r="H156" s="64"/>
      <c r="I156" s="64"/>
      <c r="J156" s="64"/>
      <c r="K156" s="68">
        <f t="shared" si="7"/>
        <v>0</v>
      </c>
      <c r="L156" s="64"/>
      <c r="M156" s="64"/>
      <c r="N156" s="64"/>
      <c r="O156" s="64"/>
      <c r="P156" s="64"/>
      <c r="Q156" s="68">
        <f t="shared" si="8"/>
        <v>0</v>
      </c>
      <c r="R156" s="64"/>
      <c r="S156" s="64"/>
      <c r="T156" s="64"/>
      <c r="U156" s="64"/>
      <c r="V156" s="64"/>
      <c r="W156" s="64"/>
      <c r="X156" s="64"/>
      <c r="Y156" s="64"/>
    </row>
    <row r="157" spans="1:25" s="15" customFormat="1" ht="14.25" customHeight="1" x14ac:dyDescent="0.25">
      <c r="A157" s="64"/>
      <c r="B157" s="64"/>
      <c r="C157" s="64"/>
      <c r="D157" s="64"/>
      <c r="E157" s="75"/>
      <c r="F157" s="64"/>
      <c r="G157" s="64"/>
      <c r="H157" s="64"/>
      <c r="I157" s="64"/>
      <c r="J157" s="64"/>
      <c r="K157" s="68">
        <f t="shared" si="7"/>
        <v>0</v>
      </c>
      <c r="L157" s="64"/>
      <c r="M157" s="64"/>
      <c r="N157" s="64"/>
      <c r="O157" s="64"/>
      <c r="P157" s="64"/>
      <c r="Q157" s="68">
        <f t="shared" si="8"/>
        <v>0</v>
      </c>
      <c r="R157" s="64"/>
      <c r="S157" s="64"/>
      <c r="T157" s="64"/>
      <c r="U157" s="64"/>
      <c r="V157" s="64"/>
      <c r="W157" s="64"/>
      <c r="X157" s="64"/>
      <c r="Y157" s="64"/>
    </row>
    <row r="158" spans="1:25" s="15" customFormat="1" ht="14.25" customHeight="1" x14ac:dyDescent="0.25">
      <c r="A158" s="64"/>
      <c r="B158" s="64"/>
      <c r="C158" s="64"/>
      <c r="D158" s="64"/>
      <c r="E158" s="75"/>
      <c r="F158" s="64"/>
      <c r="G158" s="64"/>
      <c r="H158" s="64"/>
      <c r="I158" s="64"/>
      <c r="J158" s="64"/>
      <c r="K158" s="68">
        <f t="shared" si="7"/>
        <v>0</v>
      </c>
      <c r="L158" s="64"/>
      <c r="M158" s="64"/>
      <c r="N158" s="64"/>
      <c r="O158" s="64"/>
      <c r="P158" s="64"/>
      <c r="Q158" s="68">
        <f t="shared" si="8"/>
        <v>0</v>
      </c>
      <c r="R158" s="64"/>
      <c r="S158" s="64"/>
      <c r="T158" s="64"/>
      <c r="U158" s="64"/>
      <c r="V158" s="64"/>
      <c r="W158" s="64"/>
      <c r="X158" s="64"/>
      <c r="Y158" s="64"/>
    </row>
    <row r="159" spans="1:25" s="15" customFormat="1" ht="14.25" customHeight="1" x14ac:dyDescent="0.25">
      <c r="A159" s="64"/>
      <c r="B159" s="64"/>
      <c r="C159" s="64"/>
      <c r="D159" s="64"/>
      <c r="E159" s="75"/>
      <c r="F159" s="64"/>
      <c r="G159" s="64"/>
      <c r="H159" s="64"/>
      <c r="I159" s="64"/>
      <c r="J159" s="64"/>
      <c r="K159" s="68">
        <f t="shared" si="7"/>
        <v>0</v>
      </c>
      <c r="L159" s="64"/>
      <c r="M159" s="64"/>
      <c r="N159" s="64"/>
      <c r="O159" s="64"/>
      <c r="P159" s="64"/>
      <c r="Q159" s="68">
        <f t="shared" si="8"/>
        <v>0</v>
      </c>
      <c r="R159" s="64"/>
      <c r="S159" s="64"/>
      <c r="T159" s="64"/>
      <c r="U159" s="64"/>
      <c r="V159" s="64"/>
      <c r="W159" s="64"/>
      <c r="X159" s="64"/>
      <c r="Y159" s="64"/>
    </row>
    <row r="160" spans="1:25" s="15" customFormat="1" ht="14.25" customHeight="1" x14ac:dyDescent="0.25">
      <c r="A160" s="64"/>
      <c r="B160" s="64"/>
      <c r="C160" s="64"/>
      <c r="D160" s="64"/>
      <c r="E160" s="75"/>
      <c r="F160" s="64"/>
      <c r="G160" s="64"/>
      <c r="H160" s="64"/>
      <c r="I160" s="64"/>
      <c r="J160" s="64"/>
      <c r="K160" s="68">
        <f t="shared" si="7"/>
        <v>0</v>
      </c>
      <c r="L160" s="64"/>
      <c r="M160" s="64"/>
      <c r="N160" s="64"/>
      <c r="O160" s="64"/>
      <c r="P160" s="64"/>
      <c r="Q160" s="68">
        <f t="shared" si="8"/>
        <v>0</v>
      </c>
      <c r="R160" s="64"/>
      <c r="S160" s="64"/>
      <c r="T160" s="64"/>
      <c r="U160" s="64"/>
      <c r="V160" s="64"/>
      <c r="W160" s="64"/>
      <c r="X160" s="64"/>
      <c r="Y160" s="64"/>
    </row>
    <row r="161" spans="1:25" s="15" customFormat="1" ht="14.25" customHeight="1" x14ac:dyDescent="0.25">
      <c r="A161" s="64"/>
      <c r="B161" s="64"/>
      <c r="C161" s="64"/>
      <c r="D161" s="64"/>
      <c r="E161" s="75"/>
      <c r="F161" s="64"/>
      <c r="G161" s="64"/>
      <c r="H161" s="64"/>
      <c r="I161" s="64"/>
      <c r="J161" s="64"/>
      <c r="K161" s="68">
        <f t="shared" si="7"/>
        <v>0</v>
      </c>
      <c r="L161" s="64"/>
      <c r="M161" s="64"/>
      <c r="N161" s="64"/>
      <c r="O161" s="64"/>
      <c r="P161" s="64"/>
      <c r="Q161" s="68">
        <f t="shared" si="8"/>
        <v>0</v>
      </c>
      <c r="R161" s="64"/>
      <c r="S161" s="64"/>
      <c r="T161" s="64"/>
      <c r="U161" s="64"/>
      <c r="V161" s="64"/>
      <c r="W161" s="64"/>
      <c r="X161" s="64"/>
      <c r="Y161" s="64"/>
    </row>
    <row r="162" spans="1:25" s="15" customFormat="1" ht="14.25" customHeight="1" x14ac:dyDescent="0.25">
      <c r="A162" s="64"/>
      <c r="B162" s="64"/>
      <c r="C162" s="64"/>
      <c r="D162" s="64"/>
      <c r="E162" s="75"/>
      <c r="F162" s="64"/>
      <c r="G162" s="64"/>
      <c r="H162" s="64"/>
      <c r="I162" s="64"/>
      <c r="J162" s="64"/>
      <c r="K162" s="68">
        <f t="shared" si="7"/>
        <v>0</v>
      </c>
      <c r="L162" s="64"/>
      <c r="M162" s="64"/>
      <c r="N162" s="64"/>
      <c r="O162" s="64"/>
      <c r="P162" s="64"/>
      <c r="Q162" s="68">
        <f t="shared" si="8"/>
        <v>0</v>
      </c>
      <c r="R162" s="64"/>
      <c r="S162" s="64"/>
      <c r="T162" s="64"/>
      <c r="U162" s="64"/>
      <c r="V162" s="64"/>
      <c r="W162" s="64"/>
      <c r="X162" s="64"/>
      <c r="Y162" s="64"/>
    </row>
    <row r="163" spans="1:25" s="15" customFormat="1" ht="14.25" customHeight="1" x14ac:dyDescent="0.25">
      <c r="A163" s="64"/>
      <c r="B163" s="64"/>
      <c r="C163" s="64"/>
      <c r="D163" s="64"/>
      <c r="E163" s="75"/>
      <c r="F163" s="64"/>
      <c r="G163" s="64"/>
      <c r="H163" s="64"/>
      <c r="I163" s="64"/>
      <c r="J163" s="64"/>
      <c r="K163" s="68">
        <f t="shared" si="7"/>
        <v>0</v>
      </c>
      <c r="L163" s="64"/>
      <c r="M163" s="64"/>
      <c r="N163" s="64"/>
      <c r="O163" s="64"/>
      <c r="P163" s="64"/>
      <c r="Q163" s="68">
        <f t="shared" si="8"/>
        <v>0</v>
      </c>
      <c r="R163" s="64"/>
      <c r="S163" s="64"/>
      <c r="T163" s="64"/>
      <c r="U163" s="64"/>
      <c r="V163" s="64"/>
      <c r="W163" s="64"/>
      <c r="X163" s="64"/>
      <c r="Y163" s="64"/>
    </row>
    <row r="164" spans="1:25" s="15" customFormat="1" ht="14.25" customHeight="1" x14ac:dyDescent="0.25">
      <c r="A164" s="64"/>
      <c r="B164" s="64"/>
      <c r="C164" s="64"/>
      <c r="D164" s="64"/>
      <c r="E164" s="75"/>
      <c r="F164" s="64"/>
      <c r="G164" s="64"/>
      <c r="H164" s="64"/>
      <c r="I164" s="64"/>
      <c r="J164" s="64"/>
      <c r="K164" s="68">
        <f t="shared" si="7"/>
        <v>0</v>
      </c>
      <c r="L164" s="64"/>
      <c r="M164" s="64"/>
      <c r="N164" s="64"/>
      <c r="O164" s="64"/>
      <c r="P164" s="64"/>
      <c r="Q164" s="68">
        <f t="shared" si="8"/>
        <v>0</v>
      </c>
      <c r="R164" s="64"/>
      <c r="S164" s="64"/>
      <c r="T164" s="64"/>
      <c r="U164" s="64"/>
      <c r="V164" s="64"/>
      <c r="W164" s="64"/>
      <c r="X164" s="64"/>
      <c r="Y164" s="64"/>
    </row>
    <row r="165" spans="1:25" s="15" customFormat="1" ht="14.25" customHeight="1" x14ac:dyDescent="0.25">
      <c r="A165" s="64"/>
      <c r="B165" s="64"/>
      <c r="C165" s="64"/>
      <c r="D165" s="64"/>
      <c r="E165" s="75"/>
      <c r="F165" s="64"/>
      <c r="G165" s="64"/>
      <c r="H165" s="64"/>
      <c r="I165" s="64"/>
      <c r="J165" s="64"/>
      <c r="K165" s="68">
        <f t="shared" si="7"/>
        <v>0</v>
      </c>
      <c r="L165" s="64"/>
      <c r="M165" s="64"/>
      <c r="N165" s="64"/>
      <c r="O165" s="64"/>
      <c r="P165" s="64"/>
      <c r="Q165" s="68">
        <f t="shared" si="8"/>
        <v>0</v>
      </c>
      <c r="R165" s="64"/>
      <c r="S165" s="64"/>
      <c r="T165" s="64"/>
      <c r="U165" s="64"/>
      <c r="V165" s="64"/>
      <c r="W165" s="64"/>
      <c r="X165" s="64"/>
      <c r="Y165" s="64"/>
    </row>
    <row r="166" spans="1:25" s="15" customFormat="1" ht="14.25" customHeight="1" x14ac:dyDescent="0.25">
      <c r="A166" s="64"/>
      <c r="B166" s="64"/>
      <c r="C166" s="64"/>
      <c r="D166" s="64"/>
      <c r="E166" s="75"/>
      <c r="F166" s="64"/>
      <c r="G166" s="64"/>
      <c r="H166" s="64"/>
      <c r="I166" s="64"/>
      <c r="J166" s="64"/>
      <c r="K166" s="68">
        <f t="shared" si="7"/>
        <v>0</v>
      </c>
      <c r="L166" s="64"/>
      <c r="M166" s="64"/>
      <c r="N166" s="64"/>
      <c r="O166" s="64"/>
      <c r="P166" s="64"/>
      <c r="Q166" s="68">
        <f t="shared" si="8"/>
        <v>0</v>
      </c>
      <c r="R166" s="64"/>
      <c r="S166" s="64"/>
      <c r="T166" s="64"/>
      <c r="U166" s="64"/>
      <c r="V166" s="64"/>
      <c r="W166" s="64"/>
      <c r="X166" s="64"/>
      <c r="Y166" s="64"/>
    </row>
    <row r="167" spans="1:25" s="15" customFormat="1" ht="14.25" customHeight="1" x14ac:dyDescent="0.25">
      <c r="A167" s="64"/>
      <c r="B167" s="64"/>
      <c r="C167" s="64"/>
      <c r="D167" s="64"/>
      <c r="E167" s="75"/>
      <c r="F167" s="64"/>
      <c r="G167" s="64"/>
      <c r="H167" s="64"/>
      <c r="I167" s="64"/>
      <c r="J167" s="64"/>
      <c r="K167" s="68">
        <f t="shared" si="7"/>
        <v>0</v>
      </c>
      <c r="L167" s="64"/>
      <c r="M167" s="64"/>
      <c r="N167" s="64"/>
      <c r="O167" s="64"/>
      <c r="P167" s="64"/>
      <c r="Q167" s="68">
        <f t="shared" si="8"/>
        <v>0</v>
      </c>
      <c r="R167" s="64"/>
      <c r="S167" s="64"/>
      <c r="T167" s="64"/>
      <c r="U167" s="64"/>
      <c r="V167" s="64"/>
      <c r="W167" s="64"/>
      <c r="X167" s="64"/>
      <c r="Y167" s="64"/>
    </row>
    <row r="168" spans="1:25" s="15" customFormat="1" ht="14.25" customHeight="1" x14ac:dyDescent="0.25">
      <c r="A168" s="64"/>
      <c r="B168" s="64"/>
      <c r="C168" s="64"/>
      <c r="D168" s="64"/>
      <c r="E168" s="75"/>
      <c r="F168" s="64"/>
      <c r="G168" s="64"/>
      <c r="H168" s="64"/>
      <c r="I168" s="64"/>
      <c r="J168" s="64"/>
      <c r="K168" s="68">
        <f t="shared" si="7"/>
        <v>0</v>
      </c>
      <c r="L168" s="64"/>
      <c r="M168" s="64"/>
      <c r="N168" s="64"/>
      <c r="O168" s="64"/>
      <c r="P168" s="64"/>
      <c r="Q168" s="68">
        <f t="shared" si="8"/>
        <v>0</v>
      </c>
      <c r="R168" s="64"/>
      <c r="S168" s="64"/>
      <c r="T168" s="64"/>
      <c r="U168" s="64"/>
      <c r="V168" s="64"/>
      <c r="W168" s="64"/>
      <c r="X168" s="64"/>
      <c r="Y168" s="64"/>
    </row>
    <row r="169" spans="1:25" s="15" customFormat="1" ht="14.25" customHeight="1" x14ac:dyDescent="0.25">
      <c r="A169" s="64"/>
      <c r="B169" s="64"/>
      <c r="C169" s="64"/>
      <c r="D169" s="64"/>
      <c r="E169" s="75"/>
      <c r="F169" s="64"/>
      <c r="G169" s="64"/>
      <c r="H169" s="64"/>
      <c r="I169" s="64"/>
      <c r="J169" s="64"/>
      <c r="K169" s="68">
        <f t="shared" si="7"/>
        <v>0</v>
      </c>
      <c r="L169" s="64"/>
      <c r="M169" s="64"/>
      <c r="N169" s="64"/>
      <c r="O169" s="64"/>
      <c r="P169" s="64"/>
      <c r="Q169" s="68">
        <f t="shared" si="8"/>
        <v>0</v>
      </c>
      <c r="R169" s="64"/>
      <c r="S169" s="64"/>
      <c r="T169" s="64"/>
      <c r="U169" s="64"/>
      <c r="V169" s="64"/>
      <c r="W169" s="64"/>
      <c r="X169" s="64"/>
      <c r="Y169" s="64"/>
    </row>
    <row r="170" spans="1:25" s="15" customFormat="1" ht="14.25" customHeight="1" x14ac:dyDescent="0.25">
      <c r="A170" s="64"/>
      <c r="B170" s="64"/>
      <c r="C170" s="64"/>
      <c r="D170" s="64"/>
      <c r="E170" s="75"/>
      <c r="F170" s="64"/>
      <c r="G170" s="64"/>
      <c r="H170" s="64"/>
      <c r="I170" s="64"/>
      <c r="J170" s="64"/>
      <c r="K170" s="68">
        <f t="shared" si="7"/>
        <v>0</v>
      </c>
      <c r="L170" s="64"/>
      <c r="M170" s="64"/>
      <c r="N170" s="64"/>
      <c r="O170" s="64"/>
      <c r="P170" s="64"/>
      <c r="Q170" s="68">
        <f t="shared" si="8"/>
        <v>0</v>
      </c>
      <c r="R170" s="64"/>
      <c r="S170" s="64"/>
      <c r="T170" s="64"/>
      <c r="U170" s="64"/>
      <c r="V170" s="64"/>
      <c r="W170" s="64"/>
      <c r="X170" s="64"/>
      <c r="Y170" s="64"/>
    </row>
    <row r="171" spans="1:25" s="15" customFormat="1" ht="14.25" customHeight="1" x14ac:dyDescent="0.25">
      <c r="A171" s="64"/>
      <c r="B171" s="64"/>
      <c r="C171" s="64"/>
      <c r="D171" s="64"/>
      <c r="E171" s="75"/>
      <c r="F171" s="64"/>
      <c r="G171" s="64"/>
      <c r="H171" s="64"/>
      <c r="I171" s="64"/>
      <c r="J171" s="64"/>
      <c r="K171" s="68">
        <f t="shared" si="7"/>
        <v>0</v>
      </c>
      <c r="L171" s="64"/>
      <c r="M171" s="64"/>
      <c r="N171" s="64"/>
      <c r="O171" s="64"/>
      <c r="P171" s="64"/>
      <c r="Q171" s="68">
        <f t="shared" si="8"/>
        <v>0</v>
      </c>
      <c r="R171" s="64"/>
      <c r="S171" s="64"/>
      <c r="T171" s="64"/>
      <c r="U171" s="64"/>
      <c r="V171" s="64"/>
      <c r="W171" s="64"/>
      <c r="X171" s="64"/>
      <c r="Y171" s="64"/>
    </row>
    <row r="172" spans="1:25" s="15" customFormat="1" ht="14.25" customHeight="1" x14ac:dyDescent="0.25">
      <c r="A172" s="64"/>
      <c r="B172" s="64"/>
      <c r="C172" s="64"/>
      <c r="D172" s="64"/>
      <c r="E172" s="75"/>
      <c r="F172" s="64"/>
      <c r="G172" s="64"/>
      <c r="H172" s="64"/>
      <c r="I172" s="64"/>
      <c r="J172" s="64"/>
      <c r="K172" s="68">
        <f t="shared" si="7"/>
        <v>0</v>
      </c>
      <c r="L172" s="64"/>
      <c r="M172" s="64"/>
      <c r="N172" s="64"/>
      <c r="O172" s="64"/>
      <c r="P172" s="64"/>
      <c r="Q172" s="68">
        <f t="shared" si="8"/>
        <v>0</v>
      </c>
      <c r="R172" s="64"/>
      <c r="S172" s="64"/>
      <c r="T172" s="64"/>
      <c r="U172" s="64"/>
      <c r="V172" s="64"/>
      <c r="W172" s="64"/>
      <c r="X172" s="64"/>
      <c r="Y172" s="64"/>
    </row>
    <row r="173" spans="1:25" s="15" customFormat="1" ht="14.25" customHeight="1" x14ac:dyDescent="0.25">
      <c r="A173" s="64"/>
      <c r="B173" s="64"/>
      <c r="C173" s="64"/>
      <c r="D173" s="64"/>
      <c r="E173" s="75"/>
      <c r="F173" s="64"/>
      <c r="G173" s="64"/>
      <c r="H173" s="64"/>
      <c r="I173" s="64"/>
      <c r="J173" s="64"/>
      <c r="K173" s="68">
        <f t="shared" si="7"/>
        <v>0</v>
      </c>
      <c r="L173" s="64"/>
      <c r="M173" s="64"/>
      <c r="N173" s="64"/>
      <c r="O173" s="64"/>
      <c r="P173" s="64"/>
      <c r="Q173" s="68">
        <f t="shared" si="8"/>
        <v>0</v>
      </c>
      <c r="R173" s="64"/>
      <c r="S173" s="64"/>
      <c r="T173" s="64"/>
      <c r="U173" s="64"/>
      <c r="V173" s="64"/>
      <c r="W173" s="64"/>
      <c r="X173" s="64"/>
      <c r="Y173" s="64"/>
    </row>
    <row r="174" spans="1:25" s="15" customFormat="1" ht="14.25" customHeight="1" x14ac:dyDescent="0.25">
      <c r="A174" s="64"/>
      <c r="B174" s="64"/>
      <c r="C174" s="64"/>
      <c r="D174" s="64"/>
      <c r="E174" s="75"/>
      <c r="F174" s="64"/>
      <c r="G174" s="64"/>
      <c r="H174" s="64"/>
      <c r="I174" s="64"/>
      <c r="J174" s="64"/>
      <c r="K174" s="68">
        <f t="shared" si="7"/>
        <v>0</v>
      </c>
      <c r="L174" s="64"/>
      <c r="M174" s="64"/>
      <c r="N174" s="64"/>
      <c r="O174" s="64"/>
      <c r="P174" s="64"/>
      <c r="Q174" s="68">
        <f t="shared" si="8"/>
        <v>0</v>
      </c>
      <c r="R174" s="64"/>
      <c r="S174" s="64"/>
      <c r="T174" s="64"/>
      <c r="U174" s="64"/>
      <c r="V174" s="64"/>
      <c r="W174" s="64"/>
      <c r="X174" s="64"/>
      <c r="Y174" s="64"/>
    </row>
    <row r="175" spans="1:25" s="15" customFormat="1" ht="14.25" customHeight="1" x14ac:dyDescent="0.25">
      <c r="A175" s="64"/>
      <c r="B175" s="64"/>
      <c r="C175" s="64"/>
      <c r="D175" s="64"/>
      <c r="E175" s="75"/>
      <c r="F175" s="64"/>
      <c r="G175" s="64"/>
      <c r="H175" s="64"/>
      <c r="I175" s="64"/>
      <c r="J175" s="64"/>
      <c r="K175" s="68">
        <f t="shared" si="7"/>
        <v>0</v>
      </c>
      <c r="L175" s="64"/>
      <c r="M175" s="64"/>
      <c r="N175" s="64"/>
      <c r="O175" s="64"/>
      <c r="P175" s="64"/>
      <c r="Q175" s="68">
        <f t="shared" si="8"/>
        <v>0</v>
      </c>
      <c r="R175" s="64"/>
      <c r="S175" s="64"/>
      <c r="T175" s="64"/>
      <c r="U175" s="64"/>
      <c r="V175" s="64"/>
      <c r="W175" s="64"/>
      <c r="X175" s="64"/>
      <c r="Y175" s="64"/>
    </row>
    <row r="176" spans="1:25" s="15" customFormat="1" ht="14.25" customHeight="1" x14ac:dyDescent="0.25">
      <c r="A176" s="64"/>
      <c r="B176" s="64"/>
      <c r="C176" s="64"/>
      <c r="D176" s="64"/>
      <c r="E176" s="75"/>
      <c r="F176" s="64"/>
      <c r="G176" s="64"/>
      <c r="H176" s="64"/>
      <c r="I176" s="64"/>
      <c r="J176" s="64"/>
      <c r="K176" s="68">
        <f t="shared" si="7"/>
        <v>0</v>
      </c>
      <c r="L176" s="64"/>
      <c r="M176" s="64"/>
      <c r="N176" s="64"/>
      <c r="O176" s="64"/>
      <c r="P176" s="64"/>
      <c r="Q176" s="68">
        <f t="shared" si="8"/>
        <v>0</v>
      </c>
      <c r="R176" s="64"/>
      <c r="S176" s="64"/>
      <c r="T176" s="64"/>
      <c r="U176" s="64"/>
      <c r="V176" s="64"/>
      <c r="W176" s="64"/>
      <c r="X176" s="64"/>
      <c r="Y176" s="64"/>
    </row>
    <row r="177" spans="1:25" s="15" customFormat="1" ht="14.25" customHeight="1" x14ac:dyDescent="0.25">
      <c r="A177" s="64"/>
      <c r="B177" s="64"/>
      <c r="C177" s="64"/>
      <c r="D177" s="64"/>
      <c r="E177" s="75"/>
      <c r="F177" s="64"/>
      <c r="G177" s="64"/>
      <c r="H177" s="64"/>
      <c r="I177" s="64"/>
      <c r="J177" s="64"/>
      <c r="K177" s="68">
        <f t="shared" si="7"/>
        <v>0</v>
      </c>
      <c r="L177" s="64"/>
      <c r="M177" s="64"/>
      <c r="N177" s="64"/>
      <c r="O177" s="64"/>
      <c r="P177" s="64"/>
      <c r="Q177" s="68">
        <f t="shared" si="8"/>
        <v>0</v>
      </c>
      <c r="R177" s="64"/>
      <c r="S177" s="64"/>
      <c r="T177" s="64"/>
      <c r="U177" s="64"/>
      <c r="V177" s="64"/>
      <c r="W177" s="64"/>
      <c r="X177" s="64"/>
      <c r="Y177" s="64"/>
    </row>
    <row r="178" spans="1:25" s="15" customFormat="1" ht="14.25" customHeight="1" x14ac:dyDescent="0.25">
      <c r="A178" s="64"/>
      <c r="B178" s="64"/>
      <c r="C178" s="64"/>
      <c r="D178" s="64"/>
      <c r="E178" s="75"/>
      <c r="F178" s="64"/>
      <c r="G178" s="64"/>
      <c r="H178" s="64"/>
      <c r="I178" s="64"/>
      <c r="J178" s="64"/>
      <c r="K178" s="68">
        <f t="shared" si="7"/>
        <v>0</v>
      </c>
      <c r="L178" s="64"/>
      <c r="M178" s="64"/>
      <c r="N178" s="64"/>
      <c r="O178" s="64"/>
      <c r="P178" s="64"/>
      <c r="Q178" s="68">
        <f t="shared" si="8"/>
        <v>0</v>
      </c>
      <c r="R178" s="64"/>
      <c r="S178" s="64"/>
      <c r="T178" s="64"/>
      <c r="U178" s="64"/>
      <c r="V178" s="64"/>
      <c r="W178" s="64"/>
      <c r="X178" s="64"/>
      <c r="Y178" s="64"/>
    </row>
    <row r="179" spans="1:25" s="15" customFormat="1" ht="14.25" customHeight="1" x14ac:dyDescent="0.25">
      <c r="A179" s="64"/>
      <c r="B179" s="64"/>
      <c r="C179" s="64"/>
      <c r="D179" s="64"/>
      <c r="E179" s="75"/>
      <c r="F179" s="64"/>
      <c r="G179" s="64"/>
      <c r="H179" s="64"/>
      <c r="I179" s="64"/>
      <c r="J179" s="64"/>
      <c r="K179" s="68">
        <f t="shared" si="7"/>
        <v>0</v>
      </c>
      <c r="L179" s="64"/>
      <c r="M179" s="64"/>
      <c r="N179" s="64"/>
      <c r="O179" s="64"/>
      <c r="P179" s="64"/>
      <c r="Q179" s="68">
        <f t="shared" si="8"/>
        <v>0</v>
      </c>
      <c r="R179" s="64"/>
      <c r="S179" s="64"/>
      <c r="T179" s="64"/>
      <c r="U179" s="64"/>
      <c r="V179" s="64"/>
      <c r="W179" s="64"/>
      <c r="X179" s="64"/>
      <c r="Y179" s="64"/>
    </row>
    <row r="180" spans="1:25" s="15" customFormat="1" ht="14.25" customHeight="1" x14ac:dyDescent="0.25">
      <c r="A180" s="64"/>
      <c r="B180" s="64"/>
      <c r="C180" s="64"/>
      <c r="D180" s="64"/>
      <c r="E180" s="75"/>
      <c r="F180" s="64"/>
      <c r="G180" s="64"/>
      <c r="H180" s="64"/>
      <c r="I180" s="64"/>
      <c r="J180" s="64"/>
      <c r="K180" s="68">
        <f t="shared" si="7"/>
        <v>0</v>
      </c>
      <c r="L180" s="64"/>
      <c r="M180" s="64"/>
      <c r="N180" s="64"/>
      <c r="O180" s="64"/>
      <c r="P180" s="64"/>
      <c r="Q180" s="68">
        <f t="shared" si="8"/>
        <v>0</v>
      </c>
      <c r="R180" s="64"/>
      <c r="S180" s="64"/>
      <c r="T180" s="64"/>
      <c r="U180" s="64"/>
      <c r="V180" s="64"/>
      <c r="W180" s="64"/>
      <c r="X180" s="64"/>
      <c r="Y180" s="64"/>
    </row>
    <row r="181" spans="1:25" s="15" customFormat="1" ht="14.25" customHeight="1" x14ac:dyDescent="0.25">
      <c r="A181" s="64"/>
      <c r="B181" s="64"/>
      <c r="C181" s="64"/>
      <c r="D181" s="64"/>
      <c r="E181" s="75"/>
      <c r="F181" s="64"/>
      <c r="G181" s="64"/>
      <c r="H181" s="64"/>
      <c r="I181" s="64"/>
      <c r="J181" s="64"/>
      <c r="K181" s="68">
        <f t="shared" si="7"/>
        <v>0</v>
      </c>
      <c r="L181" s="64"/>
      <c r="M181" s="64"/>
      <c r="N181" s="64"/>
      <c r="O181" s="64"/>
      <c r="P181" s="64"/>
      <c r="Q181" s="68">
        <f t="shared" si="8"/>
        <v>0</v>
      </c>
      <c r="R181" s="64"/>
      <c r="S181" s="64"/>
      <c r="T181" s="64"/>
      <c r="U181" s="64"/>
      <c r="V181" s="64"/>
      <c r="W181" s="64"/>
      <c r="X181" s="64"/>
      <c r="Y181" s="64"/>
    </row>
    <row r="182" spans="1:25" s="15" customFormat="1" ht="14.25" customHeight="1" x14ac:dyDescent="0.25">
      <c r="A182" s="64"/>
      <c r="B182" s="64"/>
      <c r="C182" s="64"/>
      <c r="D182" s="64"/>
      <c r="E182" s="75"/>
      <c r="F182" s="64"/>
      <c r="G182" s="64"/>
      <c r="H182" s="64"/>
      <c r="I182" s="64"/>
      <c r="J182" s="64"/>
      <c r="K182" s="68">
        <f t="shared" si="7"/>
        <v>0</v>
      </c>
      <c r="L182" s="64"/>
      <c r="M182" s="64"/>
      <c r="N182" s="64"/>
      <c r="O182" s="64"/>
      <c r="P182" s="64"/>
      <c r="Q182" s="68">
        <f t="shared" si="8"/>
        <v>0</v>
      </c>
      <c r="R182" s="64"/>
      <c r="S182" s="64"/>
      <c r="T182" s="64"/>
      <c r="U182" s="64"/>
      <c r="V182" s="64"/>
      <c r="W182" s="64"/>
      <c r="X182" s="64"/>
      <c r="Y182" s="64"/>
    </row>
    <row r="183" spans="1:25" s="15" customFormat="1" ht="14.25" customHeight="1" x14ac:dyDescent="0.25">
      <c r="A183" s="64"/>
      <c r="B183" s="64"/>
      <c r="C183" s="64"/>
      <c r="D183" s="64"/>
      <c r="E183" s="75"/>
      <c r="F183" s="64"/>
      <c r="G183" s="64"/>
      <c r="H183" s="64"/>
      <c r="I183" s="64"/>
      <c r="J183" s="64"/>
      <c r="K183" s="68">
        <f t="shared" si="7"/>
        <v>0</v>
      </c>
      <c r="L183" s="64"/>
      <c r="M183" s="64"/>
      <c r="N183" s="64"/>
      <c r="O183" s="64"/>
      <c r="P183" s="64"/>
      <c r="Q183" s="68">
        <f t="shared" si="8"/>
        <v>0</v>
      </c>
      <c r="R183" s="64"/>
      <c r="S183" s="64"/>
      <c r="T183" s="64"/>
      <c r="U183" s="64"/>
      <c r="V183" s="64"/>
      <c r="W183" s="64"/>
      <c r="X183" s="64"/>
      <c r="Y183" s="64"/>
    </row>
    <row r="184" spans="1:25" s="15" customFormat="1" ht="14.25" customHeight="1" x14ac:dyDescent="0.25">
      <c r="A184" s="64"/>
      <c r="B184" s="64"/>
      <c r="C184" s="64"/>
      <c r="D184" s="64"/>
      <c r="E184" s="75"/>
      <c r="F184" s="64"/>
      <c r="G184" s="64"/>
      <c r="H184" s="64"/>
      <c r="I184" s="64"/>
      <c r="J184" s="64"/>
      <c r="K184" s="68">
        <f t="shared" si="7"/>
        <v>0</v>
      </c>
      <c r="L184" s="64"/>
      <c r="M184" s="64"/>
      <c r="N184" s="64"/>
      <c r="O184" s="64"/>
      <c r="P184" s="64"/>
      <c r="Q184" s="68">
        <f t="shared" si="8"/>
        <v>0</v>
      </c>
      <c r="R184" s="64"/>
      <c r="S184" s="64"/>
      <c r="T184" s="64"/>
      <c r="U184" s="64"/>
      <c r="V184" s="64"/>
      <c r="W184" s="64"/>
      <c r="X184" s="64"/>
      <c r="Y184" s="64"/>
    </row>
    <row r="185" spans="1:25" s="15" customFormat="1" ht="14.25" customHeight="1" x14ac:dyDescent="0.25">
      <c r="A185" s="64"/>
      <c r="B185" s="64"/>
      <c r="C185" s="64"/>
      <c r="D185" s="64"/>
      <c r="E185" s="75"/>
      <c r="F185" s="64"/>
      <c r="G185" s="64"/>
      <c r="H185" s="64"/>
      <c r="I185" s="64"/>
      <c r="J185" s="64"/>
      <c r="K185" s="68">
        <f t="shared" si="7"/>
        <v>0</v>
      </c>
      <c r="L185" s="64"/>
      <c r="M185" s="64"/>
      <c r="N185" s="64"/>
      <c r="O185" s="64"/>
      <c r="P185" s="64"/>
      <c r="Q185" s="68">
        <f t="shared" si="8"/>
        <v>0</v>
      </c>
      <c r="R185" s="64"/>
      <c r="S185" s="64"/>
      <c r="T185" s="64"/>
      <c r="U185" s="64"/>
      <c r="V185" s="64"/>
      <c r="W185" s="64"/>
      <c r="X185" s="64"/>
      <c r="Y185" s="64"/>
    </row>
    <row r="186" spans="1:25" s="15" customFormat="1" ht="14.25" customHeight="1" x14ac:dyDescent="0.25">
      <c r="A186" s="64"/>
      <c r="B186" s="64"/>
      <c r="C186" s="64"/>
      <c r="D186" s="64"/>
      <c r="E186" s="75"/>
      <c r="F186" s="64"/>
      <c r="G186" s="64"/>
      <c r="H186" s="64"/>
      <c r="I186" s="64"/>
      <c r="J186" s="64"/>
      <c r="K186" s="68">
        <f t="shared" si="7"/>
        <v>0</v>
      </c>
      <c r="L186" s="64"/>
      <c r="M186" s="64"/>
      <c r="N186" s="64"/>
      <c r="O186" s="64"/>
      <c r="P186" s="64"/>
      <c r="Q186" s="68">
        <f t="shared" si="8"/>
        <v>0</v>
      </c>
      <c r="R186" s="64"/>
      <c r="S186" s="64"/>
      <c r="T186" s="64"/>
      <c r="U186" s="64"/>
      <c r="V186" s="64"/>
      <c r="W186" s="64"/>
      <c r="X186" s="64"/>
      <c r="Y186" s="64"/>
    </row>
    <row r="187" spans="1:25" s="15" customFormat="1" ht="14.25" customHeight="1" x14ac:dyDescent="0.25">
      <c r="A187" s="64"/>
      <c r="B187" s="64"/>
      <c r="C187" s="64"/>
      <c r="D187" s="64"/>
      <c r="E187" s="75"/>
      <c r="F187" s="64"/>
      <c r="G187" s="64"/>
      <c r="H187" s="64"/>
      <c r="I187" s="64"/>
      <c r="J187" s="64"/>
      <c r="K187" s="68">
        <f t="shared" si="7"/>
        <v>0</v>
      </c>
      <c r="L187" s="64"/>
      <c r="M187" s="64"/>
      <c r="N187" s="64"/>
      <c r="O187" s="64"/>
      <c r="P187" s="64"/>
      <c r="Q187" s="68">
        <f t="shared" si="8"/>
        <v>0</v>
      </c>
      <c r="R187" s="64"/>
      <c r="S187" s="64"/>
      <c r="T187" s="64"/>
      <c r="U187" s="64"/>
      <c r="V187" s="64"/>
      <c r="W187" s="64"/>
      <c r="X187" s="64"/>
      <c r="Y187" s="64"/>
    </row>
    <row r="188" spans="1:25" s="15" customFormat="1" ht="14.25" customHeight="1" x14ac:dyDescent="0.25">
      <c r="A188" s="64"/>
      <c r="B188" s="64"/>
      <c r="C188" s="64"/>
      <c r="D188" s="64"/>
      <c r="E188" s="75"/>
      <c r="F188" s="64"/>
      <c r="G188" s="64"/>
      <c r="H188" s="64"/>
      <c r="I188" s="64"/>
      <c r="J188" s="64"/>
      <c r="K188" s="68">
        <f t="shared" si="7"/>
        <v>0</v>
      </c>
      <c r="L188" s="64"/>
      <c r="M188" s="64"/>
      <c r="N188" s="64"/>
      <c r="O188" s="64"/>
      <c r="P188" s="64"/>
      <c r="Q188" s="68">
        <f t="shared" si="8"/>
        <v>0</v>
      </c>
      <c r="R188" s="64"/>
      <c r="S188" s="64"/>
      <c r="T188" s="64"/>
      <c r="U188" s="64"/>
      <c r="V188" s="64"/>
      <c r="W188" s="64"/>
      <c r="X188" s="64"/>
      <c r="Y188" s="64"/>
    </row>
    <row r="189" spans="1:25" s="15" customFormat="1" ht="14.25" customHeight="1" x14ac:dyDescent="0.25">
      <c r="A189" s="64"/>
      <c r="B189" s="64"/>
      <c r="C189" s="64"/>
      <c r="D189" s="64"/>
      <c r="E189" s="75"/>
      <c r="F189" s="64"/>
      <c r="G189" s="64"/>
      <c r="H189" s="64"/>
      <c r="I189" s="64"/>
      <c r="J189" s="64"/>
      <c r="K189" s="68">
        <f t="shared" si="7"/>
        <v>0</v>
      </c>
      <c r="L189" s="64"/>
      <c r="M189" s="64"/>
      <c r="N189" s="64"/>
      <c r="O189" s="64"/>
      <c r="P189" s="64"/>
      <c r="Q189" s="68">
        <f t="shared" si="8"/>
        <v>0</v>
      </c>
      <c r="R189" s="64"/>
      <c r="S189" s="64"/>
      <c r="T189" s="64"/>
      <c r="U189" s="64"/>
      <c r="V189" s="64"/>
      <c r="W189" s="64"/>
      <c r="X189" s="64"/>
      <c r="Y189" s="64"/>
    </row>
    <row r="190" spans="1:25" s="15" customFormat="1" ht="14.25" customHeight="1" x14ac:dyDescent="0.25">
      <c r="A190" s="64"/>
      <c r="B190" s="64"/>
      <c r="C190" s="64"/>
      <c r="D190" s="64"/>
      <c r="E190" s="75"/>
      <c r="F190" s="64"/>
      <c r="G190" s="64"/>
      <c r="H190" s="64"/>
      <c r="I190" s="64"/>
      <c r="J190" s="64"/>
      <c r="K190" s="68">
        <f t="shared" si="7"/>
        <v>0</v>
      </c>
      <c r="L190" s="64"/>
      <c r="M190" s="64"/>
      <c r="N190" s="64"/>
      <c r="O190" s="64"/>
      <c r="P190" s="64"/>
      <c r="Q190" s="68">
        <f t="shared" si="8"/>
        <v>0</v>
      </c>
      <c r="R190" s="64"/>
      <c r="S190" s="64"/>
      <c r="T190" s="64"/>
      <c r="U190" s="64"/>
      <c r="V190" s="64"/>
      <c r="W190" s="64"/>
      <c r="X190" s="64"/>
      <c r="Y190" s="64"/>
    </row>
    <row r="191" spans="1:25" s="15" customFormat="1" ht="14.25" customHeight="1" x14ac:dyDescent="0.25">
      <c r="A191" s="64"/>
      <c r="B191" s="64"/>
      <c r="C191" s="64"/>
      <c r="D191" s="64"/>
      <c r="E191" s="75"/>
      <c r="F191" s="64"/>
      <c r="G191" s="64"/>
      <c r="H191" s="64"/>
      <c r="I191" s="64"/>
      <c r="J191" s="64"/>
      <c r="K191" s="68">
        <f t="shared" si="7"/>
        <v>0</v>
      </c>
      <c r="L191" s="64"/>
      <c r="M191" s="64"/>
      <c r="N191" s="64"/>
      <c r="O191" s="64"/>
      <c r="P191" s="64"/>
      <c r="Q191" s="68">
        <f t="shared" si="8"/>
        <v>0</v>
      </c>
      <c r="R191" s="64"/>
      <c r="S191" s="64"/>
      <c r="T191" s="64"/>
      <c r="U191" s="64"/>
      <c r="V191" s="64"/>
      <c r="W191" s="64"/>
      <c r="X191" s="64"/>
      <c r="Y191" s="64"/>
    </row>
    <row r="192" spans="1:25" s="15" customFormat="1" ht="14.25" customHeight="1" x14ac:dyDescent="0.25">
      <c r="A192" s="64"/>
      <c r="B192" s="64"/>
      <c r="C192" s="64"/>
      <c r="D192" s="64"/>
      <c r="E192" s="75"/>
      <c r="F192" s="64"/>
      <c r="G192" s="64"/>
      <c r="H192" s="64"/>
      <c r="I192" s="64"/>
      <c r="J192" s="64"/>
      <c r="K192" s="68">
        <f t="shared" si="7"/>
        <v>0</v>
      </c>
      <c r="L192" s="64"/>
      <c r="M192" s="64"/>
      <c r="N192" s="64"/>
      <c r="O192" s="64"/>
      <c r="P192" s="64"/>
      <c r="Q192" s="68">
        <f t="shared" si="8"/>
        <v>0</v>
      </c>
      <c r="R192" s="64"/>
      <c r="S192" s="64"/>
      <c r="T192" s="64"/>
      <c r="U192" s="64"/>
      <c r="V192" s="64"/>
      <c r="W192" s="64"/>
      <c r="X192" s="64"/>
      <c r="Y192" s="64"/>
    </row>
    <row r="193" spans="1:25" s="15" customFormat="1" ht="14.25" customHeight="1" x14ac:dyDescent="0.25">
      <c r="A193" s="64"/>
      <c r="B193" s="64"/>
      <c r="C193" s="64"/>
      <c r="D193" s="64"/>
      <c r="E193" s="75"/>
      <c r="F193" s="64"/>
      <c r="G193" s="64"/>
      <c r="H193" s="64"/>
      <c r="I193" s="64"/>
      <c r="J193" s="64"/>
      <c r="K193" s="68">
        <f t="shared" si="7"/>
        <v>0</v>
      </c>
      <c r="L193" s="64"/>
      <c r="M193" s="64"/>
      <c r="N193" s="64"/>
      <c r="O193" s="64"/>
      <c r="P193" s="64"/>
      <c r="Q193" s="68">
        <f t="shared" si="8"/>
        <v>0</v>
      </c>
      <c r="R193" s="64"/>
      <c r="S193" s="64"/>
      <c r="T193" s="64"/>
      <c r="U193" s="64"/>
      <c r="V193" s="64"/>
      <c r="W193" s="64"/>
      <c r="X193" s="64"/>
      <c r="Y193" s="64"/>
    </row>
    <row r="194" spans="1:25" s="15" customFormat="1" ht="14.25" customHeight="1" x14ac:dyDescent="0.25">
      <c r="A194" s="64"/>
      <c r="B194" s="64"/>
      <c r="C194" s="64"/>
      <c r="D194" s="64"/>
      <c r="E194" s="75"/>
      <c r="F194" s="64"/>
      <c r="G194" s="64"/>
      <c r="H194" s="64"/>
      <c r="I194" s="64"/>
      <c r="J194" s="64"/>
      <c r="K194" s="68">
        <f t="shared" si="7"/>
        <v>0</v>
      </c>
      <c r="L194" s="64"/>
      <c r="M194" s="64"/>
      <c r="N194" s="64"/>
      <c r="O194" s="64"/>
      <c r="P194" s="64"/>
      <c r="Q194" s="68">
        <f t="shared" si="8"/>
        <v>0</v>
      </c>
      <c r="R194" s="64"/>
      <c r="S194" s="64"/>
      <c r="T194" s="64"/>
      <c r="U194" s="64"/>
      <c r="V194" s="64"/>
      <c r="W194" s="64"/>
      <c r="X194" s="64"/>
      <c r="Y194" s="64"/>
    </row>
    <row r="195" spans="1:25" s="15" customFormat="1" ht="14.25" customHeight="1" x14ac:dyDescent="0.25">
      <c r="A195" s="64"/>
      <c r="B195" s="64"/>
      <c r="C195" s="64"/>
      <c r="D195" s="64"/>
      <c r="E195" s="75"/>
      <c r="F195" s="64"/>
      <c r="G195" s="64"/>
      <c r="H195" s="64"/>
      <c r="I195" s="64"/>
      <c r="J195" s="64"/>
      <c r="K195" s="68">
        <f t="shared" si="7"/>
        <v>0</v>
      </c>
      <c r="L195" s="64"/>
      <c r="M195" s="64"/>
      <c r="N195" s="64"/>
      <c r="O195" s="64"/>
      <c r="P195" s="64"/>
      <c r="Q195" s="68">
        <f t="shared" si="8"/>
        <v>0</v>
      </c>
      <c r="R195" s="64"/>
      <c r="S195" s="64"/>
      <c r="T195" s="64"/>
      <c r="U195" s="64"/>
      <c r="V195" s="64"/>
      <c r="W195" s="64"/>
      <c r="X195" s="64"/>
      <c r="Y195" s="64"/>
    </row>
    <row r="196" spans="1:25" s="15" customFormat="1" ht="14.25" customHeight="1" x14ac:dyDescent="0.25">
      <c r="A196" s="64"/>
      <c r="B196" s="64"/>
      <c r="C196" s="64"/>
      <c r="D196" s="64"/>
      <c r="E196" s="75"/>
      <c r="F196" s="64"/>
      <c r="G196" s="64"/>
      <c r="H196" s="64"/>
      <c r="I196" s="64"/>
      <c r="J196" s="64"/>
      <c r="K196" s="68">
        <f t="shared" si="7"/>
        <v>0</v>
      </c>
      <c r="L196" s="64"/>
      <c r="M196" s="64"/>
      <c r="N196" s="64"/>
      <c r="O196" s="64"/>
      <c r="P196" s="64"/>
      <c r="Q196" s="68">
        <f t="shared" si="8"/>
        <v>0</v>
      </c>
      <c r="R196" s="64"/>
      <c r="S196" s="64"/>
      <c r="T196" s="64"/>
      <c r="U196" s="64"/>
      <c r="V196" s="64"/>
      <c r="W196" s="64"/>
      <c r="X196" s="64"/>
      <c r="Y196" s="64"/>
    </row>
    <row r="197" spans="1:25" s="15" customFormat="1" ht="14.25" customHeight="1" x14ac:dyDescent="0.25">
      <c r="A197" s="64"/>
      <c r="B197" s="64"/>
      <c r="C197" s="64"/>
      <c r="D197" s="64"/>
      <c r="E197" s="75"/>
      <c r="F197" s="64"/>
      <c r="G197" s="64"/>
      <c r="H197" s="64"/>
      <c r="I197" s="64"/>
      <c r="J197" s="64"/>
      <c r="K197" s="68">
        <f t="shared" si="7"/>
        <v>0</v>
      </c>
      <c r="L197" s="64"/>
      <c r="M197" s="64"/>
      <c r="N197" s="64"/>
      <c r="O197" s="64"/>
      <c r="P197" s="64"/>
      <c r="Q197" s="68">
        <f t="shared" si="8"/>
        <v>0</v>
      </c>
      <c r="R197" s="64"/>
      <c r="S197" s="64"/>
      <c r="T197" s="64"/>
      <c r="U197" s="64"/>
      <c r="V197" s="64"/>
      <c r="W197" s="64"/>
      <c r="X197" s="64"/>
      <c r="Y197" s="64"/>
    </row>
    <row r="198" spans="1:25" s="15" customFormat="1" ht="14.25" customHeight="1" x14ac:dyDescent="0.25">
      <c r="A198" s="64"/>
      <c r="B198" s="64"/>
      <c r="C198" s="64"/>
      <c r="D198" s="64"/>
      <c r="E198" s="75"/>
      <c r="F198" s="64"/>
      <c r="G198" s="64"/>
      <c r="H198" s="64"/>
      <c r="I198" s="64"/>
      <c r="J198" s="64"/>
      <c r="K198" s="68">
        <f t="shared" ref="K198:K261" si="9">F198-G198-H198+I198+J198</f>
        <v>0</v>
      </c>
      <c r="L198" s="64"/>
      <c r="M198" s="64"/>
      <c r="N198" s="64"/>
      <c r="O198" s="64"/>
      <c r="P198" s="64"/>
      <c r="Q198" s="68">
        <f t="shared" si="8"/>
        <v>0</v>
      </c>
      <c r="R198" s="64"/>
      <c r="S198" s="64"/>
      <c r="T198" s="64"/>
      <c r="U198" s="64"/>
      <c r="V198" s="64"/>
      <c r="W198" s="64"/>
      <c r="X198" s="64"/>
      <c r="Y198" s="64"/>
    </row>
    <row r="199" spans="1:25" s="15" customFormat="1" ht="14.25" customHeight="1" x14ac:dyDescent="0.25">
      <c r="A199" s="64"/>
      <c r="B199" s="64"/>
      <c r="C199" s="64"/>
      <c r="D199" s="64"/>
      <c r="E199" s="75"/>
      <c r="F199" s="64"/>
      <c r="G199" s="64"/>
      <c r="H199" s="64"/>
      <c r="I199" s="64"/>
      <c r="J199" s="64"/>
      <c r="K199" s="68">
        <f t="shared" si="9"/>
        <v>0</v>
      </c>
      <c r="L199" s="64"/>
      <c r="M199" s="64"/>
      <c r="N199" s="64"/>
      <c r="O199" s="64"/>
      <c r="P199" s="64"/>
      <c r="Q199" s="68">
        <f t="shared" si="8"/>
        <v>0</v>
      </c>
      <c r="R199" s="64"/>
      <c r="S199" s="64"/>
      <c r="T199" s="64"/>
      <c r="U199" s="64"/>
      <c r="V199" s="64"/>
      <c r="W199" s="64"/>
      <c r="X199" s="64"/>
      <c r="Y199" s="64"/>
    </row>
    <row r="200" spans="1:25" s="15" customFormat="1" ht="14.25" customHeight="1" x14ac:dyDescent="0.25">
      <c r="A200" s="64"/>
      <c r="B200" s="64"/>
      <c r="C200" s="64"/>
      <c r="D200" s="64"/>
      <c r="E200" s="75"/>
      <c r="F200" s="64"/>
      <c r="G200" s="64"/>
      <c r="H200" s="64"/>
      <c r="I200" s="64"/>
      <c r="J200" s="64"/>
      <c r="K200" s="68">
        <f t="shared" si="9"/>
        <v>0</v>
      </c>
      <c r="L200" s="64"/>
      <c r="M200" s="64"/>
      <c r="N200" s="64"/>
      <c r="O200" s="64"/>
      <c r="P200" s="64"/>
      <c r="Q200" s="68">
        <f t="shared" si="8"/>
        <v>0</v>
      </c>
      <c r="R200" s="64"/>
      <c r="S200" s="64"/>
      <c r="T200" s="64"/>
      <c r="U200" s="64"/>
      <c r="V200" s="64"/>
      <c r="W200" s="64"/>
      <c r="X200" s="64"/>
      <c r="Y200" s="64"/>
    </row>
    <row r="201" spans="1:25" s="15" customFormat="1" ht="14.25" customHeight="1" x14ac:dyDescent="0.25">
      <c r="A201" s="64"/>
      <c r="B201" s="64"/>
      <c r="C201" s="64"/>
      <c r="D201" s="64"/>
      <c r="E201" s="75"/>
      <c r="F201" s="64"/>
      <c r="G201" s="64"/>
      <c r="H201" s="64"/>
      <c r="I201" s="64"/>
      <c r="J201" s="64"/>
      <c r="K201" s="68">
        <f t="shared" si="9"/>
        <v>0</v>
      </c>
      <c r="L201" s="64"/>
      <c r="M201" s="64"/>
      <c r="N201" s="64"/>
      <c r="O201" s="64"/>
      <c r="P201" s="64"/>
      <c r="Q201" s="68">
        <f t="shared" si="8"/>
        <v>0</v>
      </c>
      <c r="R201" s="64"/>
      <c r="S201" s="64"/>
      <c r="T201" s="64"/>
      <c r="U201" s="64"/>
      <c r="V201" s="64"/>
      <c r="W201" s="64"/>
      <c r="X201" s="64"/>
      <c r="Y201" s="64"/>
    </row>
    <row r="202" spans="1:25" s="15" customFormat="1" ht="14.25" customHeight="1" x14ac:dyDescent="0.25">
      <c r="A202" s="64"/>
      <c r="B202" s="64"/>
      <c r="C202" s="64"/>
      <c r="D202" s="64"/>
      <c r="E202" s="75"/>
      <c r="F202" s="64"/>
      <c r="G202" s="64"/>
      <c r="H202" s="64"/>
      <c r="I202" s="64"/>
      <c r="J202" s="64"/>
      <c r="K202" s="68">
        <f t="shared" si="9"/>
        <v>0</v>
      </c>
      <c r="L202" s="64"/>
      <c r="M202" s="64"/>
      <c r="N202" s="64"/>
      <c r="O202" s="64"/>
      <c r="P202" s="64"/>
      <c r="Q202" s="68">
        <f t="shared" si="8"/>
        <v>0</v>
      </c>
      <c r="R202" s="64"/>
      <c r="S202" s="64"/>
      <c r="T202" s="64"/>
      <c r="U202" s="64"/>
      <c r="V202" s="64"/>
      <c r="W202" s="64"/>
      <c r="X202" s="64"/>
      <c r="Y202" s="64"/>
    </row>
    <row r="203" spans="1:25" s="15" customFormat="1" ht="14.25" customHeight="1" x14ac:dyDescent="0.25">
      <c r="A203" s="64"/>
      <c r="B203" s="64"/>
      <c r="C203" s="64"/>
      <c r="D203" s="64"/>
      <c r="E203" s="75"/>
      <c r="F203" s="64"/>
      <c r="G203" s="64"/>
      <c r="H203" s="64"/>
      <c r="I203" s="64"/>
      <c r="J203" s="64"/>
      <c r="K203" s="68">
        <f t="shared" si="9"/>
        <v>0</v>
      </c>
      <c r="L203" s="64"/>
      <c r="M203" s="64"/>
      <c r="N203" s="64"/>
      <c r="O203" s="64"/>
      <c r="P203" s="64"/>
      <c r="Q203" s="68">
        <f t="shared" si="8"/>
        <v>0</v>
      </c>
      <c r="R203" s="64"/>
      <c r="S203" s="64"/>
      <c r="T203" s="64"/>
      <c r="U203" s="64"/>
      <c r="V203" s="64"/>
      <c r="W203" s="64"/>
      <c r="X203" s="64"/>
      <c r="Y203" s="64"/>
    </row>
    <row r="204" spans="1:25" s="15" customFormat="1" ht="14.25" customHeight="1" x14ac:dyDescent="0.25">
      <c r="A204" s="64"/>
      <c r="B204" s="64"/>
      <c r="C204" s="64"/>
      <c r="D204" s="64"/>
      <c r="E204" s="75"/>
      <c r="F204" s="64"/>
      <c r="G204" s="64"/>
      <c r="H204" s="64"/>
      <c r="I204" s="64"/>
      <c r="J204" s="64"/>
      <c r="K204" s="68">
        <f t="shared" si="9"/>
        <v>0</v>
      </c>
      <c r="L204" s="64"/>
      <c r="M204" s="64"/>
      <c r="N204" s="64"/>
      <c r="O204" s="64"/>
      <c r="P204" s="64"/>
      <c r="Q204" s="68">
        <f t="shared" si="8"/>
        <v>0</v>
      </c>
      <c r="R204" s="64"/>
      <c r="S204" s="64"/>
      <c r="T204" s="64"/>
      <c r="U204" s="64"/>
      <c r="V204" s="64"/>
      <c r="W204" s="64"/>
      <c r="X204" s="64"/>
      <c r="Y204" s="64"/>
    </row>
    <row r="205" spans="1:25" s="15" customFormat="1" ht="14.25" customHeight="1" x14ac:dyDescent="0.25">
      <c r="A205" s="64"/>
      <c r="B205" s="64"/>
      <c r="C205" s="64"/>
      <c r="D205" s="64"/>
      <c r="E205" s="75"/>
      <c r="F205" s="64"/>
      <c r="G205" s="64"/>
      <c r="H205" s="64"/>
      <c r="I205" s="64"/>
      <c r="J205" s="64"/>
      <c r="K205" s="68">
        <f t="shared" si="9"/>
        <v>0</v>
      </c>
      <c r="L205" s="64"/>
      <c r="M205" s="64"/>
      <c r="N205" s="64"/>
      <c r="O205" s="64"/>
      <c r="P205" s="64"/>
      <c r="Q205" s="68">
        <f t="shared" si="8"/>
        <v>0</v>
      </c>
      <c r="R205" s="64"/>
      <c r="S205" s="64"/>
      <c r="T205" s="64"/>
      <c r="U205" s="64"/>
      <c r="V205" s="64"/>
      <c r="W205" s="64"/>
      <c r="X205" s="64"/>
      <c r="Y205" s="64"/>
    </row>
    <row r="206" spans="1:25" x14ac:dyDescent="0.25">
      <c r="A206" s="64"/>
      <c r="B206" s="64"/>
      <c r="C206" s="64"/>
      <c r="D206" s="64"/>
      <c r="E206" s="75"/>
      <c r="F206" s="64"/>
      <c r="G206" s="64"/>
      <c r="H206" s="64"/>
      <c r="I206" s="64"/>
      <c r="J206" s="64"/>
      <c r="K206" s="68">
        <f t="shared" si="9"/>
        <v>0</v>
      </c>
      <c r="L206" s="64"/>
      <c r="M206" s="64"/>
      <c r="N206" s="64"/>
      <c r="O206" s="64"/>
      <c r="P206" s="64"/>
      <c r="Q206" s="68">
        <f t="shared" si="8"/>
        <v>0</v>
      </c>
      <c r="R206" s="64"/>
      <c r="S206" s="64"/>
      <c r="T206" s="64"/>
      <c r="U206" s="64"/>
      <c r="V206" s="64"/>
      <c r="W206" s="64"/>
      <c r="X206" s="64"/>
      <c r="Y206" s="64"/>
    </row>
    <row r="207" spans="1:25" x14ac:dyDescent="0.25">
      <c r="A207" s="64"/>
      <c r="B207" s="64"/>
      <c r="C207" s="64"/>
      <c r="D207" s="64"/>
      <c r="E207" s="75"/>
      <c r="F207" s="64"/>
      <c r="G207" s="64"/>
      <c r="H207" s="64"/>
      <c r="I207" s="64"/>
      <c r="J207" s="64"/>
      <c r="K207" s="68">
        <f t="shared" si="9"/>
        <v>0</v>
      </c>
      <c r="L207" s="64"/>
      <c r="M207" s="64"/>
      <c r="N207" s="64"/>
      <c r="O207" s="64"/>
      <c r="P207" s="64"/>
      <c r="Q207" s="68">
        <f t="shared" si="8"/>
        <v>0</v>
      </c>
      <c r="R207" s="64"/>
      <c r="S207" s="64"/>
      <c r="T207" s="64"/>
      <c r="U207" s="64"/>
      <c r="V207" s="64"/>
      <c r="W207" s="64"/>
      <c r="X207" s="64"/>
      <c r="Y207" s="64"/>
    </row>
    <row r="208" spans="1:25" x14ac:dyDescent="0.25">
      <c r="A208" s="64"/>
      <c r="B208" s="64"/>
      <c r="C208" s="64"/>
      <c r="D208" s="64"/>
      <c r="E208" s="75"/>
      <c r="F208" s="64"/>
      <c r="G208" s="64"/>
      <c r="H208" s="64"/>
      <c r="I208" s="64"/>
      <c r="J208" s="64"/>
      <c r="K208" s="68">
        <f t="shared" si="9"/>
        <v>0</v>
      </c>
      <c r="L208" s="64"/>
      <c r="M208" s="64"/>
      <c r="N208" s="64"/>
      <c r="O208" s="64"/>
      <c r="P208" s="64"/>
      <c r="Q208" s="68">
        <f t="shared" si="8"/>
        <v>0</v>
      </c>
      <c r="R208" s="64"/>
      <c r="S208" s="64"/>
      <c r="T208" s="64"/>
      <c r="U208" s="64"/>
      <c r="V208" s="64"/>
      <c r="W208" s="64"/>
      <c r="X208" s="64"/>
      <c r="Y208" s="64"/>
    </row>
    <row r="209" spans="1:25" x14ac:dyDescent="0.25">
      <c r="A209" s="64"/>
      <c r="B209" s="64"/>
      <c r="C209" s="64"/>
      <c r="D209" s="64"/>
      <c r="E209" s="75"/>
      <c r="F209" s="64"/>
      <c r="G209" s="64"/>
      <c r="H209" s="64"/>
      <c r="I209" s="64"/>
      <c r="J209" s="64"/>
      <c r="K209" s="68">
        <f t="shared" si="9"/>
        <v>0</v>
      </c>
      <c r="L209" s="64"/>
      <c r="M209" s="64"/>
      <c r="N209" s="64"/>
      <c r="O209" s="64"/>
      <c r="P209" s="64"/>
      <c r="Q209" s="68">
        <f t="shared" ref="Q209:Q272" si="10">L209-M209-N209+O209+P209</f>
        <v>0</v>
      </c>
      <c r="R209" s="64"/>
      <c r="S209" s="64"/>
      <c r="T209" s="64"/>
      <c r="U209" s="64"/>
      <c r="V209" s="64"/>
      <c r="W209" s="64"/>
      <c r="X209" s="64"/>
      <c r="Y209" s="64"/>
    </row>
    <row r="210" spans="1:25" x14ac:dyDescent="0.25">
      <c r="A210" s="64"/>
      <c r="B210" s="64"/>
      <c r="C210" s="64"/>
      <c r="D210" s="64"/>
      <c r="E210" s="75"/>
      <c r="F210" s="64"/>
      <c r="G210" s="64"/>
      <c r="H210" s="64"/>
      <c r="I210" s="64"/>
      <c r="J210" s="64"/>
      <c r="K210" s="68">
        <f t="shared" si="9"/>
        <v>0</v>
      </c>
      <c r="L210" s="64"/>
      <c r="M210" s="64"/>
      <c r="N210" s="64"/>
      <c r="O210" s="64"/>
      <c r="P210" s="64"/>
      <c r="Q210" s="68">
        <f t="shared" si="10"/>
        <v>0</v>
      </c>
      <c r="R210" s="64"/>
      <c r="S210" s="64"/>
      <c r="T210" s="64"/>
      <c r="U210" s="64"/>
      <c r="V210" s="64"/>
      <c r="W210" s="64"/>
      <c r="X210" s="64"/>
      <c r="Y210" s="64"/>
    </row>
    <row r="211" spans="1:25" x14ac:dyDescent="0.25">
      <c r="A211" s="64"/>
      <c r="B211" s="64"/>
      <c r="C211" s="64"/>
      <c r="D211" s="64"/>
      <c r="E211" s="75"/>
      <c r="F211" s="64"/>
      <c r="G211" s="64"/>
      <c r="H211" s="64"/>
      <c r="I211" s="64"/>
      <c r="J211" s="64"/>
      <c r="K211" s="68">
        <f t="shared" si="9"/>
        <v>0</v>
      </c>
      <c r="L211" s="64"/>
      <c r="M211" s="64"/>
      <c r="N211" s="64"/>
      <c r="O211" s="64"/>
      <c r="P211" s="64"/>
      <c r="Q211" s="68">
        <f t="shared" si="10"/>
        <v>0</v>
      </c>
      <c r="R211" s="64"/>
      <c r="S211" s="64"/>
      <c r="T211" s="64"/>
      <c r="U211" s="64"/>
      <c r="V211" s="64"/>
      <c r="W211" s="64"/>
      <c r="X211" s="64"/>
      <c r="Y211" s="64"/>
    </row>
    <row r="212" spans="1:25" x14ac:dyDescent="0.25">
      <c r="A212" s="64"/>
      <c r="B212" s="64"/>
      <c r="C212" s="64"/>
      <c r="D212" s="64"/>
      <c r="E212" s="75"/>
      <c r="F212" s="64"/>
      <c r="G212" s="64"/>
      <c r="H212" s="64"/>
      <c r="I212" s="64"/>
      <c r="J212" s="64"/>
      <c r="K212" s="68">
        <f t="shared" si="9"/>
        <v>0</v>
      </c>
      <c r="L212" s="64"/>
      <c r="M212" s="64"/>
      <c r="N212" s="64"/>
      <c r="O212" s="64"/>
      <c r="P212" s="64"/>
      <c r="Q212" s="68">
        <f t="shared" si="10"/>
        <v>0</v>
      </c>
      <c r="R212" s="64"/>
      <c r="S212" s="64"/>
      <c r="T212" s="64"/>
      <c r="U212" s="64"/>
      <c r="V212" s="64"/>
      <c r="W212" s="64"/>
      <c r="X212" s="64"/>
      <c r="Y212" s="64"/>
    </row>
    <row r="213" spans="1:25" x14ac:dyDescent="0.25">
      <c r="A213" s="64"/>
      <c r="B213" s="64"/>
      <c r="C213" s="64"/>
      <c r="D213" s="64"/>
      <c r="E213" s="75"/>
      <c r="F213" s="64"/>
      <c r="G213" s="64"/>
      <c r="H213" s="64"/>
      <c r="I213" s="64"/>
      <c r="J213" s="64"/>
      <c r="K213" s="68">
        <f t="shared" si="9"/>
        <v>0</v>
      </c>
      <c r="L213" s="64"/>
      <c r="M213" s="64"/>
      <c r="N213" s="64"/>
      <c r="O213" s="64"/>
      <c r="P213" s="64"/>
      <c r="Q213" s="68">
        <f t="shared" si="10"/>
        <v>0</v>
      </c>
      <c r="R213" s="64"/>
      <c r="S213" s="64"/>
      <c r="T213" s="64"/>
      <c r="U213" s="64"/>
      <c r="V213" s="64"/>
      <c r="W213" s="64"/>
      <c r="X213" s="64"/>
      <c r="Y213" s="64"/>
    </row>
    <row r="214" spans="1:25" x14ac:dyDescent="0.25">
      <c r="A214" s="64"/>
      <c r="B214" s="64"/>
      <c r="C214" s="64"/>
      <c r="D214" s="64"/>
      <c r="E214" s="75"/>
      <c r="F214" s="64"/>
      <c r="G214" s="64"/>
      <c r="H214" s="64"/>
      <c r="I214" s="64"/>
      <c r="J214" s="64"/>
      <c r="K214" s="68">
        <f t="shared" si="9"/>
        <v>0</v>
      </c>
      <c r="L214" s="64"/>
      <c r="M214" s="64"/>
      <c r="N214" s="64"/>
      <c r="O214" s="64"/>
      <c r="P214" s="64"/>
      <c r="Q214" s="68">
        <f t="shared" si="10"/>
        <v>0</v>
      </c>
      <c r="R214" s="64"/>
      <c r="S214" s="64"/>
      <c r="T214" s="64"/>
      <c r="U214" s="64"/>
      <c r="V214" s="64"/>
      <c r="W214" s="64"/>
      <c r="X214" s="64"/>
      <c r="Y214" s="64"/>
    </row>
    <row r="215" spans="1:25" x14ac:dyDescent="0.25">
      <c r="A215" s="64"/>
      <c r="B215" s="64"/>
      <c r="C215" s="64"/>
      <c r="D215" s="64"/>
      <c r="E215" s="75"/>
      <c r="F215" s="64"/>
      <c r="G215" s="64"/>
      <c r="H215" s="64"/>
      <c r="I215" s="64"/>
      <c r="J215" s="64"/>
      <c r="K215" s="68">
        <f t="shared" si="9"/>
        <v>0</v>
      </c>
      <c r="L215" s="64"/>
      <c r="M215" s="64"/>
      <c r="N215" s="64"/>
      <c r="O215" s="64"/>
      <c r="P215" s="64"/>
      <c r="Q215" s="68">
        <f t="shared" si="10"/>
        <v>0</v>
      </c>
      <c r="R215" s="64"/>
      <c r="S215" s="64"/>
      <c r="T215" s="64"/>
      <c r="U215" s="64"/>
      <c r="V215" s="64"/>
      <c r="W215" s="64"/>
      <c r="X215" s="64"/>
      <c r="Y215" s="64"/>
    </row>
    <row r="216" spans="1:25" x14ac:dyDescent="0.25">
      <c r="A216" s="64"/>
      <c r="B216" s="64"/>
      <c r="C216" s="64"/>
      <c r="D216" s="64"/>
      <c r="E216" s="75"/>
      <c r="F216" s="64"/>
      <c r="G216" s="64"/>
      <c r="H216" s="64"/>
      <c r="I216" s="64"/>
      <c r="J216" s="64"/>
      <c r="K216" s="68">
        <f t="shared" si="9"/>
        <v>0</v>
      </c>
      <c r="L216" s="64"/>
      <c r="M216" s="64"/>
      <c r="N216" s="64"/>
      <c r="O216" s="64"/>
      <c r="P216" s="64"/>
      <c r="Q216" s="68">
        <f t="shared" si="10"/>
        <v>0</v>
      </c>
      <c r="R216" s="64"/>
      <c r="S216" s="64"/>
      <c r="T216" s="64"/>
      <c r="U216" s="64"/>
      <c r="V216" s="64"/>
      <c r="W216" s="64"/>
      <c r="X216" s="64"/>
      <c r="Y216" s="64"/>
    </row>
    <row r="217" spans="1:25" x14ac:dyDescent="0.25">
      <c r="A217" s="64"/>
      <c r="B217" s="64"/>
      <c r="C217" s="64"/>
      <c r="D217" s="64"/>
      <c r="E217" s="75"/>
      <c r="F217" s="64"/>
      <c r="G217" s="64"/>
      <c r="H217" s="64"/>
      <c r="I217" s="64"/>
      <c r="J217" s="64"/>
      <c r="K217" s="68">
        <f t="shared" si="9"/>
        <v>0</v>
      </c>
      <c r="L217" s="64"/>
      <c r="M217" s="64"/>
      <c r="N217" s="64"/>
      <c r="O217" s="64"/>
      <c r="P217" s="64"/>
      <c r="Q217" s="68">
        <f t="shared" si="10"/>
        <v>0</v>
      </c>
      <c r="R217" s="64"/>
      <c r="S217" s="64"/>
      <c r="T217" s="64"/>
      <c r="U217" s="64"/>
      <c r="V217" s="64"/>
      <c r="W217" s="64"/>
      <c r="X217" s="64"/>
      <c r="Y217" s="64"/>
    </row>
    <row r="218" spans="1:25" x14ac:dyDescent="0.25">
      <c r="A218" s="64"/>
      <c r="B218" s="64"/>
      <c r="C218" s="64"/>
      <c r="D218" s="64"/>
      <c r="E218" s="75"/>
      <c r="F218" s="64"/>
      <c r="G218" s="64"/>
      <c r="H218" s="64"/>
      <c r="I218" s="64"/>
      <c r="J218" s="64"/>
      <c r="K218" s="68">
        <f t="shared" si="9"/>
        <v>0</v>
      </c>
      <c r="L218" s="64"/>
      <c r="M218" s="64"/>
      <c r="N218" s="64"/>
      <c r="O218" s="64"/>
      <c r="P218" s="64"/>
      <c r="Q218" s="68">
        <f t="shared" si="10"/>
        <v>0</v>
      </c>
      <c r="R218" s="64"/>
      <c r="S218" s="64"/>
      <c r="T218" s="64"/>
      <c r="U218" s="64"/>
      <c r="V218" s="64"/>
      <c r="W218" s="64"/>
      <c r="X218" s="64"/>
      <c r="Y218" s="64"/>
    </row>
    <row r="219" spans="1:25" x14ac:dyDescent="0.25">
      <c r="A219" s="64"/>
      <c r="B219" s="64"/>
      <c r="C219" s="64"/>
      <c r="D219" s="64"/>
      <c r="E219" s="75"/>
      <c r="F219" s="64"/>
      <c r="G219" s="64"/>
      <c r="H219" s="64"/>
      <c r="I219" s="64"/>
      <c r="J219" s="64"/>
      <c r="K219" s="68">
        <f t="shared" si="9"/>
        <v>0</v>
      </c>
      <c r="L219" s="64"/>
      <c r="M219" s="64"/>
      <c r="N219" s="64"/>
      <c r="O219" s="64"/>
      <c r="P219" s="64"/>
      <c r="Q219" s="68">
        <f t="shared" si="10"/>
        <v>0</v>
      </c>
      <c r="R219" s="64"/>
      <c r="S219" s="64"/>
      <c r="T219" s="64"/>
      <c r="U219" s="64"/>
      <c r="V219" s="64"/>
      <c r="W219" s="64"/>
      <c r="X219" s="64"/>
      <c r="Y219" s="64"/>
    </row>
    <row r="220" spans="1:25" x14ac:dyDescent="0.25">
      <c r="A220" s="64"/>
      <c r="B220" s="64"/>
      <c r="C220" s="64"/>
      <c r="D220" s="64"/>
      <c r="E220" s="75"/>
      <c r="F220" s="64"/>
      <c r="G220" s="64"/>
      <c r="H220" s="64"/>
      <c r="I220" s="64"/>
      <c r="J220" s="64"/>
      <c r="K220" s="68">
        <f t="shared" si="9"/>
        <v>0</v>
      </c>
      <c r="L220" s="64"/>
      <c r="M220" s="64"/>
      <c r="N220" s="64"/>
      <c r="O220" s="64"/>
      <c r="P220" s="64"/>
      <c r="Q220" s="68">
        <f t="shared" si="10"/>
        <v>0</v>
      </c>
      <c r="R220" s="64"/>
      <c r="S220" s="64"/>
      <c r="T220" s="64"/>
      <c r="U220" s="64"/>
      <c r="V220" s="64"/>
      <c r="W220" s="64"/>
      <c r="X220" s="64"/>
      <c r="Y220" s="64"/>
    </row>
    <row r="221" spans="1:25" x14ac:dyDescent="0.25">
      <c r="A221" s="64"/>
      <c r="B221" s="64"/>
      <c r="C221" s="64"/>
      <c r="D221" s="64"/>
      <c r="E221" s="75"/>
      <c r="F221" s="64"/>
      <c r="G221" s="64"/>
      <c r="H221" s="64"/>
      <c r="I221" s="64"/>
      <c r="J221" s="64"/>
      <c r="K221" s="68">
        <f t="shared" si="9"/>
        <v>0</v>
      </c>
      <c r="L221" s="64"/>
      <c r="M221" s="64"/>
      <c r="N221" s="64"/>
      <c r="O221" s="64"/>
      <c r="P221" s="64"/>
      <c r="Q221" s="68">
        <f t="shared" si="10"/>
        <v>0</v>
      </c>
      <c r="R221" s="64"/>
      <c r="S221" s="64"/>
      <c r="T221" s="64"/>
      <c r="U221" s="64"/>
      <c r="V221" s="64"/>
      <c r="W221" s="64"/>
      <c r="X221" s="64"/>
      <c r="Y221" s="64"/>
    </row>
    <row r="222" spans="1:25" x14ac:dyDescent="0.25">
      <c r="A222" s="64"/>
      <c r="B222" s="64"/>
      <c r="C222" s="64"/>
      <c r="D222" s="64"/>
      <c r="E222" s="75"/>
      <c r="F222" s="64"/>
      <c r="G222" s="64"/>
      <c r="H222" s="64"/>
      <c r="I222" s="64"/>
      <c r="J222" s="64"/>
      <c r="K222" s="68">
        <f t="shared" si="9"/>
        <v>0</v>
      </c>
      <c r="L222" s="64"/>
      <c r="M222" s="64"/>
      <c r="N222" s="64"/>
      <c r="O222" s="64"/>
      <c r="P222" s="64"/>
      <c r="Q222" s="68">
        <f t="shared" si="10"/>
        <v>0</v>
      </c>
      <c r="R222" s="64"/>
      <c r="S222" s="64"/>
      <c r="T222" s="64"/>
      <c r="U222" s="64"/>
      <c r="V222" s="64"/>
      <c r="W222" s="64"/>
      <c r="X222" s="64"/>
      <c r="Y222" s="64"/>
    </row>
    <row r="223" spans="1:25" x14ac:dyDescent="0.25">
      <c r="A223" s="64"/>
      <c r="B223" s="64"/>
      <c r="C223" s="64"/>
      <c r="D223" s="64"/>
      <c r="E223" s="75"/>
      <c r="F223" s="64"/>
      <c r="G223" s="64"/>
      <c r="H223" s="64"/>
      <c r="I223" s="64"/>
      <c r="J223" s="64"/>
      <c r="K223" s="68">
        <f t="shared" si="9"/>
        <v>0</v>
      </c>
      <c r="L223" s="64"/>
      <c r="M223" s="64"/>
      <c r="N223" s="64"/>
      <c r="O223" s="64"/>
      <c r="P223" s="64"/>
      <c r="Q223" s="68">
        <f t="shared" si="10"/>
        <v>0</v>
      </c>
      <c r="R223" s="64"/>
      <c r="S223" s="64"/>
      <c r="T223" s="64"/>
      <c r="U223" s="64"/>
      <c r="V223" s="64"/>
      <c r="W223" s="64"/>
      <c r="X223" s="64"/>
      <c r="Y223" s="64"/>
    </row>
    <row r="224" spans="1:25" x14ac:dyDescent="0.25">
      <c r="A224" s="64"/>
      <c r="B224" s="64"/>
      <c r="C224" s="64"/>
      <c r="D224" s="64"/>
      <c r="E224" s="75"/>
      <c r="F224" s="64"/>
      <c r="G224" s="64"/>
      <c r="H224" s="64"/>
      <c r="I224" s="64"/>
      <c r="J224" s="64"/>
      <c r="K224" s="68">
        <f t="shared" si="9"/>
        <v>0</v>
      </c>
      <c r="L224" s="64"/>
      <c r="M224" s="64"/>
      <c r="N224" s="64"/>
      <c r="O224" s="64"/>
      <c r="P224" s="64"/>
      <c r="Q224" s="68">
        <f t="shared" si="10"/>
        <v>0</v>
      </c>
      <c r="R224" s="64"/>
      <c r="S224" s="64"/>
      <c r="T224" s="64"/>
      <c r="U224" s="64"/>
      <c r="V224" s="64"/>
      <c r="W224" s="64"/>
      <c r="X224" s="64"/>
      <c r="Y224" s="64"/>
    </row>
    <row r="225" spans="1:25" x14ac:dyDescent="0.25">
      <c r="A225" s="64"/>
      <c r="B225" s="64"/>
      <c r="C225" s="64"/>
      <c r="D225" s="64"/>
      <c r="E225" s="75"/>
      <c r="F225" s="64"/>
      <c r="G225" s="64"/>
      <c r="H225" s="64"/>
      <c r="I225" s="64"/>
      <c r="J225" s="64"/>
      <c r="K225" s="68">
        <f t="shared" si="9"/>
        <v>0</v>
      </c>
      <c r="L225" s="64"/>
      <c r="M225" s="64"/>
      <c r="N225" s="64"/>
      <c r="O225" s="64"/>
      <c r="P225" s="64"/>
      <c r="Q225" s="68">
        <f t="shared" si="10"/>
        <v>0</v>
      </c>
      <c r="R225" s="64"/>
      <c r="S225" s="64"/>
      <c r="T225" s="64"/>
      <c r="U225" s="64"/>
      <c r="V225" s="64"/>
      <c r="W225" s="64"/>
      <c r="X225" s="64"/>
      <c r="Y225" s="64"/>
    </row>
    <row r="226" spans="1:25" x14ac:dyDescent="0.25">
      <c r="A226" s="64"/>
      <c r="B226" s="64"/>
      <c r="C226" s="64"/>
      <c r="D226" s="64"/>
      <c r="E226" s="75"/>
      <c r="F226" s="64"/>
      <c r="G226" s="64"/>
      <c r="H226" s="64"/>
      <c r="I226" s="64"/>
      <c r="J226" s="64"/>
      <c r="K226" s="68">
        <f t="shared" si="9"/>
        <v>0</v>
      </c>
      <c r="L226" s="64"/>
      <c r="M226" s="64"/>
      <c r="N226" s="64"/>
      <c r="O226" s="64"/>
      <c r="P226" s="64"/>
      <c r="Q226" s="68">
        <f t="shared" si="10"/>
        <v>0</v>
      </c>
      <c r="R226" s="64"/>
      <c r="S226" s="64"/>
      <c r="T226" s="64"/>
      <c r="U226" s="64"/>
      <c r="V226" s="64"/>
      <c r="W226" s="64"/>
      <c r="X226" s="64"/>
      <c r="Y226" s="64"/>
    </row>
    <row r="227" spans="1:25" x14ac:dyDescent="0.25">
      <c r="A227" s="64"/>
      <c r="B227" s="64"/>
      <c r="C227" s="64"/>
      <c r="D227" s="64"/>
      <c r="E227" s="75"/>
      <c r="F227" s="64"/>
      <c r="G227" s="64"/>
      <c r="H227" s="64"/>
      <c r="I227" s="64"/>
      <c r="J227" s="64"/>
      <c r="K227" s="68">
        <f t="shared" si="9"/>
        <v>0</v>
      </c>
      <c r="L227" s="64"/>
      <c r="M227" s="64"/>
      <c r="N227" s="64"/>
      <c r="O227" s="64"/>
      <c r="P227" s="64"/>
      <c r="Q227" s="68">
        <f t="shared" si="10"/>
        <v>0</v>
      </c>
      <c r="R227" s="64"/>
      <c r="S227" s="64"/>
      <c r="T227" s="64"/>
      <c r="U227" s="64"/>
      <c r="V227" s="64"/>
      <c r="W227" s="64"/>
      <c r="X227" s="64"/>
      <c r="Y227" s="64"/>
    </row>
    <row r="228" spans="1:25" x14ac:dyDescent="0.25">
      <c r="A228" s="64"/>
      <c r="B228" s="64"/>
      <c r="C228" s="64"/>
      <c r="D228" s="64"/>
      <c r="E228" s="75"/>
      <c r="F228" s="64"/>
      <c r="G228" s="64"/>
      <c r="H228" s="64"/>
      <c r="I228" s="64"/>
      <c r="J228" s="64"/>
      <c r="K228" s="68">
        <f t="shared" si="9"/>
        <v>0</v>
      </c>
      <c r="L228" s="64"/>
      <c r="M228" s="64"/>
      <c r="N228" s="64"/>
      <c r="O228" s="64"/>
      <c r="P228" s="64"/>
      <c r="Q228" s="68">
        <f t="shared" si="10"/>
        <v>0</v>
      </c>
      <c r="R228" s="64"/>
      <c r="S228" s="64"/>
      <c r="T228" s="64"/>
      <c r="U228" s="64"/>
      <c r="V228" s="64"/>
      <c r="W228" s="64"/>
      <c r="X228" s="64"/>
      <c r="Y228" s="64"/>
    </row>
    <row r="229" spans="1:25" x14ac:dyDescent="0.25">
      <c r="A229" s="64"/>
      <c r="B229" s="64"/>
      <c r="C229" s="64"/>
      <c r="D229" s="64"/>
      <c r="E229" s="75"/>
      <c r="F229" s="64"/>
      <c r="G229" s="64"/>
      <c r="H229" s="64"/>
      <c r="I229" s="64"/>
      <c r="J229" s="64"/>
      <c r="K229" s="68">
        <f t="shared" si="9"/>
        <v>0</v>
      </c>
      <c r="L229" s="64"/>
      <c r="M229" s="64"/>
      <c r="N229" s="64"/>
      <c r="O229" s="64"/>
      <c r="P229" s="64"/>
      <c r="Q229" s="68">
        <f t="shared" si="10"/>
        <v>0</v>
      </c>
      <c r="R229" s="64"/>
      <c r="S229" s="64"/>
      <c r="T229" s="64"/>
      <c r="U229" s="64"/>
      <c r="V229" s="64"/>
      <c r="W229" s="64"/>
      <c r="X229" s="64"/>
      <c r="Y229" s="64"/>
    </row>
    <row r="230" spans="1:25" x14ac:dyDescent="0.25">
      <c r="A230" s="64"/>
      <c r="B230" s="64"/>
      <c r="C230" s="64"/>
      <c r="D230" s="64"/>
      <c r="E230" s="75"/>
      <c r="F230" s="64"/>
      <c r="G230" s="64"/>
      <c r="H230" s="64"/>
      <c r="I230" s="64"/>
      <c r="J230" s="64"/>
      <c r="K230" s="68">
        <f t="shared" si="9"/>
        <v>0</v>
      </c>
      <c r="L230" s="64"/>
      <c r="M230" s="64"/>
      <c r="N230" s="64"/>
      <c r="O230" s="64"/>
      <c r="P230" s="64"/>
      <c r="Q230" s="68">
        <f t="shared" si="10"/>
        <v>0</v>
      </c>
      <c r="R230" s="64"/>
      <c r="S230" s="64"/>
      <c r="T230" s="64"/>
      <c r="U230" s="64"/>
      <c r="V230" s="64"/>
      <c r="W230" s="64"/>
      <c r="X230" s="64"/>
      <c r="Y230" s="64"/>
    </row>
    <row r="231" spans="1:25" x14ac:dyDescent="0.25">
      <c r="A231" s="64"/>
      <c r="B231" s="64"/>
      <c r="C231" s="64"/>
      <c r="D231" s="64"/>
      <c r="E231" s="75"/>
      <c r="F231" s="64"/>
      <c r="G231" s="64"/>
      <c r="H231" s="64"/>
      <c r="I231" s="64"/>
      <c r="J231" s="64"/>
      <c r="K231" s="68">
        <f t="shared" si="9"/>
        <v>0</v>
      </c>
      <c r="L231" s="64"/>
      <c r="M231" s="64"/>
      <c r="N231" s="64"/>
      <c r="O231" s="64"/>
      <c r="P231" s="64"/>
      <c r="Q231" s="68">
        <f t="shared" si="10"/>
        <v>0</v>
      </c>
      <c r="R231" s="64"/>
      <c r="S231" s="64"/>
      <c r="T231" s="64"/>
      <c r="U231" s="64"/>
      <c r="V231" s="64"/>
      <c r="W231" s="64"/>
      <c r="X231" s="64"/>
      <c r="Y231" s="64"/>
    </row>
    <row r="232" spans="1:25" x14ac:dyDescent="0.25">
      <c r="A232" s="64"/>
      <c r="B232" s="64"/>
      <c r="C232" s="64"/>
      <c r="D232" s="64"/>
      <c r="E232" s="75"/>
      <c r="F232" s="64"/>
      <c r="G232" s="64"/>
      <c r="H232" s="64"/>
      <c r="I232" s="64"/>
      <c r="J232" s="64"/>
      <c r="K232" s="68">
        <f t="shared" si="9"/>
        <v>0</v>
      </c>
      <c r="L232" s="64"/>
      <c r="M232" s="64"/>
      <c r="N232" s="64"/>
      <c r="O232" s="64"/>
      <c r="P232" s="64"/>
      <c r="Q232" s="68">
        <f t="shared" si="10"/>
        <v>0</v>
      </c>
      <c r="R232" s="64"/>
      <c r="S232" s="64"/>
      <c r="T232" s="64"/>
      <c r="U232" s="64"/>
      <c r="V232" s="64"/>
      <c r="W232" s="64"/>
      <c r="X232" s="64"/>
      <c r="Y232" s="64"/>
    </row>
    <row r="233" spans="1:25" x14ac:dyDescent="0.25">
      <c r="A233" s="64"/>
      <c r="B233" s="64"/>
      <c r="C233" s="64"/>
      <c r="D233" s="64"/>
      <c r="E233" s="75"/>
      <c r="F233" s="64"/>
      <c r="G233" s="64"/>
      <c r="H233" s="64"/>
      <c r="I233" s="64"/>
      <c r="J233" s="64"/>
      <c r="K233" s="68">
        <f t="shared" si="9"/>
        <v>0</v>
      </c>
      <c r="L233" s="64"/>
      <c r="M233" s="64"/>
      <c r="N233" s="64"/>
      <c r="O233" s="64"/>
      <c r="P233" s="64"/>
      <c r="Q233" s="68">
        <f t="shared" si="10"/>
        <v>0</v>
      </c>
      <c r="R233" s="64"/>
      <c r="S233" s="64"/>
      <c r="T233" s="64"/>
      <c r="U233" s="64"/>
      <c r="V233" s="64"/>
      <c r="W233" s="64"/>
      <c r="X233" s="64"/>
      <c r="Y233" s="64"/>
    </row>
    <row r="234" spans="1:25" x14ac:dyDescent="0.25">
      <c r="A234" s="64"/>
      <c r="B234" s="64"/>
      <c r="C234" s="64"/>
      <c r="D234" s="64"/>
      <c r="E234" s="75"/>
      <c r="F234" s="64"/>
      <c r="G234" s="64"/>
      <c r="H234" s="64"/>
      <c r="I234" s="64"/>
      <c r="J234" s="64"/>
      <c r="K234" s="68">
        <f t="shared" si="9"/>
        <v>0</v>
      </c>
      <c r="L234" s="64"/>
      <c r="M234" s="64"/>
      <c r="N234" s="64"/>
      <c r="O234" s="64"/>
      <c r="P234" s="64"/>
      <c r="Q234" s="68">
        <f t="shared" si="10"/>
        <v>0</v>
      </c>
      <c r="R234" s="64"/>
      <c r="S234" s="64"/>
      <c r="T234" s="64"/>
      <c r="U234" s="64"/>
      <c r="V234" s="64"/>
      <c r="W234" s="64"/>
      <c r="X234" s="64"/>
      <c r="Y234" s="64"/>
    </row>
    <row r="235" spans="1:25" x14ac:dyDescent="0.25">
      <c r="A235" s="64"/>
      <c r="B235" s="64"/>
      <c r="C235" s="64"/>
      <c r="D235" s="64"/>
      <c r="E235" s="75"/>
      <c r="F235" s="64"/>
      <c r="G235" s="64"/>
      <c r="H235" s="64"/>
      <c r="I235" s="64"/>
      <c r="J235" s="64"/>
      <c r="K235" s="68">
        <f t="shared" si="9"/>
        <v>0</v>
      </c>
      <c r="L235" s="64"/>
      <c r="M235" s="64"/>
      <c r="N235" s="64"/>
      <c r="O235" s="64"/>
      <c r="P235" s="64"/>
      <c r="Q235" s="68">
        <f t="shared" si="10"/>
        <v>0</v>
      </c>
      <c r="R235" s="64"/>
      <c r="S235" s="64"/>
      <c r="T235" s="64"/>
      <c r="U235" s="64"/>
      <c r="V235" s="64"/>
      <c r="W235" s="64"/>
      <c r="X235" s="64"/>
      <c r="Y235" s="64"/>
    </row>
    <row r="236" spans="1:25" x14ac:dyDescent="0.25">
      <c r="A236" s="64"/>
      <c r="B236" s="64"/>
      <c r="C236" s="64"/>
      <c r="D236" s="64"/>
      <c r="E236" s="75"/>
      <c r="F236" s="64"/>
      <c r="G236" s="64"/>
      <c r="H236" s="64"/>
      <c r="I236" s="64"/>
      <c r="J236" s="64"/>
      <c r="K236" s="68">
        <f t="shared" si="9"/>
        <v>0</v>
      </c>
      <c r="L236" s="64"/>
      <c r="M236" s="64"/>
      <c r="N236" s="64"/>
      <c r="O236" s="64"/>
      <c r="P236" s="64"/>
      <c r="Q236" s="68">
        <f t="shared" si="10"/>
        <v>0</v>
      </c>
      <c r="R236" s="64"/>
      <c r="S236" s="64"/>
      <c r="T236" s="64"/>
      <c r="U236" s="64"/>
      <c r="V236" s="64"/>
      <c r="W236" s="64"/>
      <c r="X236" s="64"/>
      <c r="Y236" s="64"/>
    </row>
    <row r="237" spans="1:25" x14ac:dyDescent="0.25">
      <c r="A237" s="64"/>
      <c r="B237" s="64"/>
      <c r="C237" s="64"/>
      <c r="D237" s="64"/>
      <c r="E237" s="75"/>
      <c r="F237" s="64"/>
      <c r="G237" s="64"/>
      <c r="H237" s="64"/>
      <c r="I237" s="64"/>
      <c r="J237" s="64"/>
      <c r="K237" s="68">
        <f t="shared" si="9"/>
        <v>0</v>
      </c>
      <c r="L237" s="64"/>
      <c r="M237" s="64"/>
      <c r="N237" s="64"/>
      <c r="O237" s="64"/>
      <c r="P237" s="64"/>
      <c r="Q237" s="68">
        <f t="shared" si="10"/>
        <v>0</v>
      </c>
      <c r="R237" s="64"/>
      <c r="S237" s="64"/>
      <c r="T237" s="64"/>
      <c r="U237" s="64"/>
      <c r="V237" s="64"/>
      <c r="W237" s="64"/>
      <c r="X237" s="64"/>
      <c r="Y237" s="64"/>
    </row>
    <row r="238" spans="1:25" x14ac:dyDescent="0.25">
      <c r="A238" s="64"/>
      <c r="B238" s="64"/>
      <c r="C238" s="64"/>
      <c r="D238" s="64"/>
      <c r="E238" s="75"/>
      <c r="F238" s="64"/>
      <c r="G238" s="64"/>
      <c r="H238" s="64"/>
      <c r="I238" s="64"/>
      <c r="J238" s="64"/>
      <c r="K238" s="68">
        <f t="shared" si="9"/>
        <v>0</v>
      </c>
      <c r="L238" s="64"/>
      <c r="M238" s="64"/>
      <c r="N238" s="64"/>
      <c r="O238" s="64"/>
      <c r="P238" s="64"/>
      <c r="Q238" s="68">
        <f t="shared" si="10"/>
        <v>0</v>
      </c>
      <c r="R238" s="64"/>
      <c r="S238" s="64"/>
      <c r="T238" s="64"/>
      <c r="U238" s="64"/>
      <c r="V238" s="64"/>
      <c r="W238" s="64"/>
      <c r="X238" s="64"/>
      <c r="Y238" s="64"/>
    </row>
    <row r="239" spans="1:25" x14ac:dyDescent="0.25">
      <c r="A239" s="64"/>
      <c r="B239" s="64"/>
      <c r="C239" s="64"/>
      <c r="D239" s="64"/>
      <c r="E239" s="75"/>
      <c r="F239" s="64"/>
      <c r="G239" s="64"/>
      <c r="H239" s="64"/>
      <c r="I239" s="64"/>
      <c r="J239" s="64"/>
      <c r="K239" s="68">
        <f t="shared" si="9"/>
        <v>0</v>
      </c>
      <c r="L239" s="64"/>
      <c r="M239" s="64"/>
      <c r="N239" s="64"/>
      <c r="O239" s="64"/>
      <c r="P239" s="64"/>
      <c r="Q239" s="68">
        <f t="shared" si="10"/>
        <v>0</v>
      </c>
      <c r="R239" s="64"/>
      <c r="S239" s="64"/>
      <c r="T239" s="64"/>
      <c r="U239" s="64"/>
      <c r="V239" s="64"/>
      <c r="W239" s="64"/>
      <c r="X239" s="64"/>
      <c r="Y239" s="64"/>
    </row>
    <row r="240" spans="1:25" x14ac:dyDescent="0.25">
      <c r="A240" s="64"/>
      <c r="B240" s="64"/>
      <c r="C240" s="64"/>
      <c r="D240" s="64"/>
      <c r="E240" s="75"/>
      <c r="F240" s="64"/>
      <c r="G240" s="64"/>
      <c r="H240" s="64"/>
      <c r="I240" s="64"/>
      <c r="J240" s="64"/>
      <c r="K240" s="68">
        <f t="shared" si="9"/>
        <v>0</v>
      </c>
      <c r="L240" s="64"/>
      <c r="M240" s="64"/>
      <c r="N240" s="64"/>
      <c r="O240" s="64"/>
      <c r="P240" s="64"/>
      <c r="Q240" s="68">
        <f t="shared" si="10"/>
        <v>0</v>
      </c>
      <c r="R240" s="64"/>
      <c r="S240" s="64"/>
      <c r="T240" s="64"/>
      <c r="U240" s="64"/>
      <c r="V240" s="64"/>
      <c r="W240" s="64"/>
      <c r="X240" s="64"/>
      <c r="Y240" s="64"/>
    </row>
    <row r="241" spans="1:25" x14ac:dyDescent="0.25">
      <c r="A241" s="64"/>
      <c r="B241" s="64"/>
      <c r="C241" s="64"/>
      <c r="D241" s="64"/>
      <c r="E241" s="75"/>
      <c r="F241" s="64"/>
      <c r="G241" s="64"/>
      <c r="H241" s="64"/>
      <c r="I241" s="64"/>
      <c r="J241" s="64"/>
      <c r="K241" s="68">
        <f t="shared" si="9"/>
        <v>0</v>
      </c>
      <c r="L241" s="64"/>
      <c r="M241" s="64"/>
      <c r="N241" s="64"/>
      <c r="O241" s="64"/>
      <c r="P241" s="64"/>
      <c r="Q241" s="68">
        <f t="shared" si="10"/>
        <v>0</v>
      </c>
      <c r="R241" s="64"/>
      <c r="S241" s="64"/>
      <c r="T241" s="64"/>
      <c r="U241" s="64"/>
      <c r="V241" s="64"/>
      <c r="W241" s="64"/>
      <c r="X241" s="64"/>
      <c r="Y241" s="64"/>
    </row>
    <row r="242" spans="1:25" x14ac:dyDescent="0.25">
      <c r="A242" s="64"/>
      <c r="B242" s="64"/>
      <c r="C242" s="64"/>
      <c r="D242" s="64"/>
      <c r="E242" s="75"/>
      <c r="F242" s="64"/>
      <c r="G242" s="64"/>
      <c r="H242" s="64"/>
      <c r="I242" s="64"/>
      <c r="J242" s="64"/>
      <c r="K242" s="68">
        <f t="shared" si="9"/>
        <v>0</v>
      </c>
      <c r="L242" s="64"/>
      <c r="M242" s="64"/>
      <c r="N242" s="64"/>
      <c r="O242" s="64"/>
      <c r="P242" s="64"/>
      <c r="Q242" s="68">
        <f t="shared" si="10"/>
        <v>0</v>
      </c>
      <c r="R242" s="64"/>
      <c r="S242" s="64"/>
      <c r="T242" s="64"/>
      <c r="U242" s="64"/>
      <c r="V242" s="64"/>
      <c r="W242" s="64"/>
      <c r="X242" s="64"/>
      <c r="Y242" s="64"/>
    </row>
    <row r="243" spans="1:25" x14ac:dyDescent="0.25">
      <c r="A243" s="64"/>
      <c r="B243" s="64"/>
      <c r="C243" s="64"/>
      <c r="D243" s="64"/>
      <c r="E243" s="75"/>
      <c r="F243" s="64"/>
      <c r="G243" s="64"/>
      <c r="H243" s="64"/>
      <c r="I243" s="64"/>
      <c r="J243" s="64"/>
      <c r="K243" s="68">
        <f t="shared" si="9"/>
        <v>0</v>
      </c>
      <c r="L243" s="64"/>
      <c r="M243" s="64"/>
      <c r="N243" s="64"/>
      <c r="O243" s="64"/>
      <c r="P243" s="64"/>
      <c r="Q243" s="68">
        <f t="shared" si="10"/>
        <v>0</v>
      </c>
      <c r="R243" s="64"/>
      <c r="S243" s="64"/>
      <c r="T243" s="64"/>
      <c r="U243" s="64"/>
      <c r="V243" s="64"/>
      <c r="W243" s="64"/>
      <c r="X243" s="64"/>
      <c r="Y243" s="64"/>
    </row>
    <row r="244" spans="1:25" x14ac:dyDescent="0.25">
      <c r="A244" s="64"/>
      <c r="B244" s="64"/>
      <c r="C244" s="64"/>
      <c r="D244" s="64"/>
      <c r="E244" s="75"/>
      <c r="F244" s="64"/>
      <c r="G244" s="64"/>
      <c r="H244" s="64"/>
      <c r="I244" s="64"/>
      <c r="J244" s="64"/>
      <c r="K244" s="68">
        <f t="shared" si="9"/>
        <v>0</v>
      </c>
      <c r="L244" s="64"/>
      <c r="M244" s="64"/>
      <c r="N244" s="64"/>
      <c r="O244" s="64"/>
      <c r="P244" s="64"/>
      <c r="Q244" s="68">
        <f t="shared" si="10"/>
        <v>0</v>
      </c>
      <c r="R244" s="64"/>
      <c r="S244" s="64"/>
      <c r="T244" s="64"/>
      <c r="U244" s="64"/>
      <c r="V244" s="64"/>
      <c r="W244" s="64"/>
      <c r="X244" s="64"/>
      <c r="Y244" s="64"/>
    </row>
    <row r="245" spans="1:25" x14ac:dyDescent="0.25">
      <c r="A245" s="64"/>
      <c r="B245" s="64"/>
      <c r="C245" s="64"/>
      <c r="D245" s="64"/>
      <c r="E245" s="75"/>
      <c r="F245" s="64"/>
      <c r="G245" s="64"/>
      <c r="H245" s="64"/>
      <c r="I245" s="64"/>
      <c r="J245" s="64"/>
      <c r="K245" s="68">
        <f t="shared" si="9"/>
        <v>0</v>
      </c>
      <c r="L245" s="64"/>
      <c r="M245" s="64"/>
      <c r="N245" s="64"/>
      <c r="O245" s="64"/>
      <c r="P245" s="64"/>
      <c r="Q245" s="68">
        <f t="shared" si="10"/>
        <v>0</v>
      </c>
      <c r="R245" s="64"/>
      <c r="S245" s="64"/>
      <c r="T245" s="64"/>
      <c r="U245" s="64"/>
      <c r="V245" s="64"/>
      <c r="W245" s="64"/>
      <c r="X245" s="64"/>
      <c r="Y245" s="64"/>
    </row>
    <row r="246" spans="1:25" x14ac:dyDescent="0.25">
      <c r="A246" s="64"/>
      <c r="B246" s="64"/>
      <c r="C246" s="64"/>
      <c r="D246" s="64"/>
      <c r="E246" s="75"/>
      <c r="F246" s="64"/>
      <c r="G246" s="64"/>
      <c r="H246" s="64"/>
      <c r="I246" s="64"/>
      <c r="J246" s="64"/>
      <c r="K246" s="68">
        <f t="shared" si="9"/>
        <v>0</v>
      </c>
      <c r="L246" s="64"/>
      <c r="M246" s="64"/>
      <c r="N246" s="64"/>
      <c r="O246" s="64"/>
      <c r="P246" s="64"/>
      <c r="Q246" s="68">
        <f t="shared" si="10"/>
        <v>0</v>
      </c>
      <c r="R246" s="64"/>
      <c r="S246" s="64"/>
      <c r="T246" s="64"/>
      <c r="U246" s="64"/>
      <c r="V246" s="64"/>
      <c r="W246" s="64"/>
      <c r="X246" s="64"/>
      <c r="Y246" s="64"/>
    </row>
    <row r="247" spans="1:25" x14ac:dyDescent="0.25">
      <c r="A247" s="64"/>
      <c r="B247" s="64"/>
      <c r="C247" s="64"/>
      <c r="D247" s="64"/>
      <c r="E247" s="75"/>
      <c r="F247" s="64"/>
      <c r="G247" s="64"/>
      <c r="H247" s="64"/>
      <c r="I247" s="64"/>
      <c r="J247" s="64"/>
      <c r="K247" s="68">
        <f t="shared" si="9"/>
        <v>0</v>
      </c>
      <c r="L247" s="64"/>
      <c r="M247" s="64"/>
      <c r="N247" s="64"/>
      <c r="O247" s="64"/>
      <c r="P247" s="64"/>
      <c r="Q247" s="68">
        <f t="shared" si="10"/>
        <v>0</v>
      </c>
      <c r="R247" s="64"/>
      <c r="S247" s="64"/>
      <c r="T247" s="64"/>
      <c r="U247" s="64"/>
      <c r="V247" s="64"/>
      <c r="W247" s="64"/>
      <c r="X247" s="64"/>
      <c r="Y247" s="64"/>
    </row>
    <row r="248" spans="1:25" x14ac:dyDescent="0.25">
      <c r="A248" s="64"/>
      <c r="B248" s="64"/>
      <c r="C248" s="64"/>
      <c r="D248" s="64"/>
      <c r="E248" s="75"/>
      <c r="F248" s="64"/>
      <c r="G248" s="64"/>
      <c r="H248" s="64"/>
      <c r="I248" s="64"/>
      <c r="J248" s="64"/>
      <c r="K248" s="68">
        <f t="shared" si="9"/>
        <v>0</v>
      </c>
      <c r="L248" s="64"/>
      <c r="M248" s="64"/>
      <c r="N248" s="64"/>
      <c r="O248" s="64"/>
      <c r="P248" s="64"/>
      <c r="Q248" s="68">
        <f t="shared" si="10"/>
        <v>0</v>
      </c>
      <c r="R248" s="64"/>
      <c r="S248" s="64"/>
      <c r="T248" s="64"/>
      <c r="U248" s="64"/>
      <c r="V248" s="64"/>
      <c r="W248" s="64"/>
      <c r="X248" s="64"/>
      <c r="Y248" s="64"/>
    </row>
    <row r="249" spans="1:25" x14ac:dyDescent="0.25">
      <c r="A249" s="64"/>
      <c r="B249" s="64"/>
      <c r="C249" s="64"/>
      <c r="D249" s="64"/>
      <c r="E249" s="75"/>
      <c r="F249" s="64"/>
      <c r="G249" s="64"/>
      <c r="H249" s="64"/>
      <c r="I249" s="64"/>
      <c r="J249" s="64"/>
      <c r="K249" s="68">
        <f t="shared" si="9"/>
        <v>0</v>
      </c>
      <c r="L249" s="64"/>
      <c r="M249" s="64"/>
      <c r="N249" s="64"/>
      <c r="O249" s="64"/>
      <c r="P249" s="64"/>
      <c r="Q249" s="68">
        <f t="shared" si="10"/>
        <v>0</v>
      </c>
      <c r="R249" s="64"/>
      <c r="S249" s="64"/>
      <c r="T249" s="64"/>
      <c r="U249" s="64"/>
      <c r="V249" s="64"/>
      <c r="W249" s="64"/>
      <c r="X249" s="64"/>
      <c r="Y249" s="64"/>
    </row>
    <row r="250" spans="1:25" x14ac:dyDescent="0.25">
      <c r="A250" s="64"/>
      <c r="B250" s="64"/>
      <c r="C250" s="64"/>
      <c r="D250" s="64"/>
      <c r="E250" s="75"/>
      <c r="F250" s="64"/>
      <c r="G250" s="64"/>
      <c r="H250" s="64"/>
      <c r="I250" s="64"/>
      <c r="J250" s="64"/>
      <c r="K250" s="68">
        <f t="shared" si="9"/>
        <v>0</v>
      </c>
      <c r="L250" s="64"/>
      <c r="M250" s="64"/>
      <c r="N250" s="64"/>
      <c r="O250" s="64"/>
      <c r="P250" s="64"/>
      <c r="Q250" s="68">
        <f t="shared" si="10"/>
        <v>0</v>
      </c>
      <c r="R250" s="64"/>
      <c r="S250" s="64"/>
      <c r="T250" s="64"/>
      <c r="U250" s="64"/>
      <c r="V250" s="64"/>
      <c r="W250" s="64"/>
      <c r="X250" s="64"/>
      <c r="Y250" s="64"/>
    </row>
    <row r="251" spans="1:25" x14ac:dyDescent="0.25">
      <c r="A251" s="64"/>
      <c r="B251" s="64"/>
      <c r="C251" s="64"/>
      <c r="D251" s="64"/>
      <c r="E251" s="75"/>
      <c r="F251" s="64"/>
      <c r="G251" s="64"/>
      <c r="H251" s="64"/>
      <c r="I251" s="64"/>
      <c r="J251" s="64"/>
      <c r="K251" s="68">
        <f t="shared" si="9"/>
        <v>0</v>
      </c>
      <c r="L251" s="64"/>
      <c r="M251" s="64"/>
      <c r="N251" s="64"/>
      <c r="O251" s="64"/>
      <c r="P251" s="64"/>
      <c r="Q251" s="68">
        <f t="shared" si="10"/>
        <v>0</v>
      </c>
      <c r="R251" s="64"/>
      <c r="S251" s="64"/>
      <c r="T251" s="64"/>
      <c r="U251" s="64"/>
      <c r="V251" s="64"/>
      <c r="W251" s="64"/>
      <c r="X251" s="64"/>
      <c r="Y251" s="64"/>
    </row>
    <row r="252" spans="1:25" x14ac:dyDescent="0.25">
      <c r="A252" s="64"/>
      <c r="B252" s="64"/>
      <c r="C252" s="64"/>
      <c r="D252" s="64"/>
      <c r="E252" s="75"/>
      <c r="F252" s="64"/>
      <c r="G252" s="64"/>
      <c r="H252" s="64"/>
      <c r="I252" s="64"/>
      <c r="J252" s="64"/>
      <c r="K252" s="68">
        <f t="shared" si="9"/>
        <v>0</v>
      </c>
      <c r="L252" s="64"/>
      <c r="M252" s="64"/>
      <c r="N252" s="64"/>
      <c r="O252" s="64"/>
      <c r="P252" s="64"/>
      <c r="Q252" s="68">
        <f t="shared" si="10"/>
        <v>0</v>
      </c>
      <c r="R252" s="64"/>
      <c r="S252" s="64"/>
      <c r="T252" s="64"/>
      <c r="U252" s="64"/>
      <c r="V252" s="64"/>
      <c r="W252" s="64"/>
      <c r="X252" s="64"/>
      <c r="Y252" s="64"/>
    </row>
    <row r="253" spans="1:25" x14ac:dyDescent="0.25">
      <c r="A253" s="64"/>
      <c r="B253" s="64"/>
      <c r="C253" s="64"/>
      <c r="D253" s="64"/>
      <c r="E253" s="75"/>
      <c r="F253" s="64"/>
      <c r="G253" s="64"/>
      <c r="H253" s="64"/>
      <c r="I253" s="64"/>
      <c r="J253" s="64"/>
      <c r="K253" s="68">
        <f t="shared" si="9"/>
        <v>0</v>
      </c>
      <c r="L253" s="64"/>
      <c r="M253" s="64"/>
      <c r="N253" s="64"/>
      <c r="O253" s="64"/>
      <c r="P253" s="64"/>
      <c r="Q253" s="68">
        <f t="shared" si="10"/>
        <v>0</v>
      </c>
      <c r="R253" s="64"/>
      <c r="S253" s="64"/>
      <c r="T253" s="64"/>
      <c r="U253" s="64"/>
      <c r="V253" s="64"/>
      <c r="W253" s="64"/>
      <c r="X253" s="64"/>
      <c r="Y253" s="64"/>
    </row>
    <row r="254" spans="1:25" x14ac:dyDescent="0.25">
      <c r="A254" s="64"/>
      <c r="B254" s="64"/>
      <c r="C254" s="64"/>
      <c r="D254" s="64"/>
      <c r="E254" s="75"/>
      <c r="F254" s="64"/>
      <c r="G254" s="64"/>
      <c r="H254" s="64"/>
      <c r="I254" s="64"/>
      <c r="J254" s="64"/>
      <c r="K254" s="68">
        <f t="shared" si="9"/>
        <v>0</v>
      </c>
      <c r="L254" s="64"/>
      <c r="M254" s="64"/>
      <c r="N254" s="64"/>
      <c r="O254" s="64"/>
      <c r="P254" s="64"/>
      <c r="Q254" s="68">
        <f t="shared" si="10"/>
        <v>0</v>
      </c>
      <c r="R254" s="64"/>
      <c r="S254" s="64"/>
      <c r="T254" s="64"/>
      <c r="U254" s="64"/>
      <c r="V254" s="64"/>
      <c r="W254" s="64"/>
      <c r="X254" s="64"/>
      <c r="Y254" s="64"/>
    </row>
    <row r="255" spans="1:25" x14ac:dyDescent="0.25">
      <c r="A255" s="64"/>
      <c r="B255" s="64"/>
      <c r="C255" s="64"/>
      <c r="D255" s="64"/>
      <c r="E255" s="75"/>
      <c r="F255" s="64"/>
      <c r="G255" s="64"/>
      <c r="H255" s="64"/>
      <c r="I255" s="64"/>
      <c r="J255" s="64"/>
      <c r="K255" s="68">
        <f t="shared" si="9"/>
        <v>0</v>
      </c>
      <c r="L255" s="64"/>
      <c r="M255" s="64"/>
      <c r="N255" s="64"/>
      <c r="O255" s="64"/>
      <c r="P255" s="64"/>
      <c r="Q255" s="68">
        <f t="shared" si="10"/>
        <v>0</v>
      </c>
      <c r="R255" s="64"/>
      <c r="S255" s="64"/>
      <c r="T255" s="64"/>
      <c r="U255" s="64"/>
      <c r="V255" s="64"/>
      <c r="W255" s="64"/>
      <c r="X255" s="64"/>
      <c r="Y255" s="64"/>
    </row>
    <row r="256" spans="1:25" x14ac:dyDescent="0.25">
      <c r="A256" s="64"/>
      <c r="B256" s="64"/>
      <c r="C256" s="64"/>
      <c r="D256" s="64"/>
      <c r="E256" s="75"/>
      <c r="F256" s="64"/>
      <c r="G256" s="64"/>
      <c r="H256" s="64"/>
      <c r="I256" s="64"/>
      <c r="J256" s="64"/>
      <c r="K256" s="68">
        <f t="shared" si="9"/>
        <v>0</v>
      </c>
      <c r="L256" s="64"/>
      <c r="M256" s="64"/>
      <c r="N256" s="64"/>
      <c r="O256" s="64"/>
      <c r="P256" s="64"/>
      <c r="Q256" s="68">
        <f t="shared" si="10"/>
        <v>0</v>
      </c>
      <c r="R256" s="64"/>
      <c r="S256" s="64"/>
      <c r="T256" s="64"/>
      <c r="U256" s="64"/>
      <c r="V256" s="64"/>
      <c r="W256" s="64"/>
      <c r="X256" s="64"/>
      <c r="Y256" s="64"/>
    </row>
    <row r="257" spans="1:25" x14ac:dyDescent="0.25">
      <c r="A257" s="64"/>
      <c r="B257" s="64"/>
      <c r="C257" s="64"/>
      <c r="D257" s="64"/>
      <c r="E257" s="75"/>
      <c r="F257" s="64"/>
      <c r="G257" s="64"/>
      <c r="H257" s="64"/>
      <c r="I257" s="64"/>
      <c r="J257" s="64"/>
      <c r="K257" s="68">
        <f t="shared" si="9"/>
        <v>0</v>
      </c>
      <c r="L257" s="64"/>
      <c r="M257" s="64"/>
      <c r="N257" s="64"/>
      <c r="O257" s="64"/>
      <c r="P257" s="64"/>
      <c r="Q257" s="68">
        <f t="shared" si="10"/>
        <v>0</v>
      </c>
      <c r="R257" s="64"/>
      <c r="S257" s="64"/>
      <c r="T257" s="64"/>
      <c r="U257" s="64"/>
      <c r="V257" s="64"/>
      <c r="W257" s="64"/>
      <c r="X257" s="64"/>
      <c r="Y257" s="64"/>
    </row>
    <row r="258" spans="1:25" x14ac:dyDescent="0.25">
      <c r="A258" s="64"/>
      <c r="B258" s="64"/>
      <c r="C258" s="64"/>
      <c r="D258" s="64"/>
      <c r="E258" s="75"/>
      <c r="F258" s="64"/>
      <c r="G258" s="64"/>
      <c r="H258" s="64"/>
      <c r="I258" s="64"/>
      <c r="J258" s="64"/>
      <c r="K258" s="68">
        <f t="shared" si="9"/>
        <v>0</v>
      </c>
      <c r="L258" s="64"/>
      <c r="M258" s="64"/>
      <c r="N258" s="64"/>
      <c r="O258" s="64"/>
      <c r="P258" s="64"/>
      <c r="Q258" s="68">
        <f t="shared" si="10"/>
        <v>0</v>
      </c>
      <c r="R258" s="64"/>
      <c r="S258" s="64"/>
      <c r="T258" s="64"/>
      <c r="U258" s="64"/>
      <c r="V258" s="64"/>
      <c r="W258" s="64"/>
      <c r="X258" s="64"/>
      <c r="Y258" s="64"/>
    </row>
    <row r="259" spans="1:25" x14ac:dyDescent="0.25">
      <c r="A259" s="64"/>
      <c r="B259" s="64"/>
      <c r="C259" s="64"/>
      <c r="D259" s="64"/>
      <c r="E259" s="75"/>
      <c r="F259" s="64"/>
      <c r="G259" s="64"/>
      <c r="H259" s="64"/>
      <c r="I259" s="64"/>
      <c r="J259" s="64"/>
      <c r="K259" s="68">
        <f t="shared" si="9"/>
        <v>0</v>
      </c>
      <c r="L259" s="64"/>
      <c r="M259" s="64"/>
      <c r="N259" s="64"/>
      <c r="O259" s="64"/>
      <c r="P259" s="64"/>
      <c r="Q259" s="68">
        <f t="shared" si="10"/>
        <v>0</v>
      </c>
      <c r="R259" s="64"/>
      <c r="S259" s="64"/>
      <c r="T259" s="64"/>
      <c r="U259" s="64"/>
      <c r="V259" s="64"/>
      <c r="W259" s="64"/>
      <c r="X259" s="64"/>
      <c r="Y259" s="64"/>
    </row>
    <row r="260" spans="1:25" x14ac:dyDescent="0.25">
      <c r="A260" s="64"/>
      <c r="B260" s="64"/>
      <c r="C260" s="64"/>
      <c r="D260" s="64"/>
      <c r="E260" s="75"/>
      <c r="F260" s="64"/>
      <c r="G260" s="64"/>
      <c r="H260" s="64"/>
      <c r="I260" s="64"/>
      <c r="J260" s="64"/>
      <c r="K260" s="68">
        <f t="shared" si="9"/>
        <v>0</v>
      </c>
      <c r="L260" s="64"/>
      <c r="M260" s="64"/>
      <c r="N260" s="64"/>
      <c r="O260" s="64"/>
      <c r="P260" s="64"/>
      <c r="Q260" s="68">
        <f t="shared" si="10"/>
        <v>0</v>
      </c>
      <c r="R260" s="64"/>
      <c r="S260" s="64"/>
      <c r="T260" s="64"/>
      <c r="U260" s="64"/>
      <c r="V260" s="64"/>
      <c r="W260" s="64"/>
      <c r="X260" s="64"/>
      <c r="Y260" s="64"/>
    </row>
    <row r="261" spans="1:25" x14ac:dyDescent="0.25">
      <c r="A261" s="64"/>
      <c r="B261" s="64"/>
      <c r="C261" s="64"/>
      <c r="D261" s="64"/>
      <c r="E261" s="75"/>
      <c r="F261" s="64"/>
      <c r="G261" s="64"/>
      <c r="H261" s="64"/>
      <c r="I261" s="64"/>
      <c r="J261" s="64"/>
      <c r="K261" s="68">
        <f t="shared" si="9"/>
        <v>0</v>
      </c>
      <c r="L261" s="64"/>
      <c r="M261" s="64"/>
      <c r="N261" s="64"/>
      <c r="O261" s="64"/>
      <c r="P261" s="64"/>
      <c r="Q261" s="68">
        <f t="shared" si="10"/>
        <v>0</v>
      </c>
      <c r="R261" s="64"/>
      <c r="S261" s="64"/>
      <c r="T261" s="64"/>
      <c r="U261" s="64"/>
      <c r="V261" s="64"/>
      <c r="W261" s="64"/>
      <c r="X261" s="64"/>
      <c r="Y261" s="64"/>
    </row>
    <row r="262" spans="1:25" x14ac:dyDescent="0.25">
      <c r="A262" s="64"/>
      <c r="B262" s="64"/>
      <c r="C262" s="64"/>
      <c r="D262" s="64"/>
      <c r="E262" s="75"/>
      <c r="F262" s="64"/>
      <c r="G262" s="64"/>
      <c r="H262" s="64"/>
      <c r="I262" s="64"/>
      <c r="J262" s="64"/>
      <c r="K262" s="68">
        <f t="shared" ref="K262:K325" si="11">F262-G262-H262+I262+J262</f>
        <v>0</v>
      </c>
      <c r="L262" s="64"/>
      <c r="M262" s="64"/>
      <c r="N262" s="64"/>
      <c r="O262" s="64"/>
      <c r="P262" s="64"/>
      <c r="Q262" s="68">
        <f t="shared" si="10"/>
        <v>0</v>
      </c>
      <c r="R262" s="64"/>
      <c r="S262" s="64"/>
      <c r="T262" s="64"/>
      <c r="U262" s="64"/>
      <c r="V262" s="64"/>
      <c r="W262" s="64"/>
      <c r="X262" s="64"/>
      <c r="Y262" s="64"/>
    </row>
    <row r="263" spans="1:25" x14ac:dyDescent="0.25">
      <c r="A263" s="64"/>
      <c r="B263" s="64"/>
      <c r="C263" s="64"/>
      <c r="D263" s="64"/>
      <c r="E263" s="75"/>
      <c r="F263" s="64"/>
      <c r="G263" s="64"/>
      <c r="H263" s="64"/>
      <c r="I263" s="64"/>
      <c r="J263" s="64"/>
      <c r="K263" s="68">
        <f t="shared" si="11"/>
        <v>0</v>
      </c>
      <c r="L263" s="64"/>
      <c r="M263" s="64"/>
      <c r="N263" s="64"/>
      <c r="O263" s="64"/>
      <c r="P263" s="64"/>
      <c r="Q263" s="68">
        <f t="shared" si="10"/>
        <v>0</v>
      </c>
      <c r="R263" s="64"/>
      <c r="S263" s="64"/>
      <c r="T263" s="64"/>
      <c r="U263" s="64"/>
      <c r="V263" s="64"/>
      <c r="W263" s="64"/>
      <c r="X263" s="64"/>
      <c r="Y263" s="64"/>
    </row>
    <row r="264" spans="1:25" x14ac:dyDescent="0.25">
      <c r="A264" s="64"/>
      <c r="B264" s="64"/>
      <c r="C264" s="64"/>
      <c r="D264" s="64"/>
      <c r="E264" s="75"/>
      <c r="F264" s="64"/>
      <c r="G264" s="64"/>
      <c r="H264" s="64"/>
      <c r="I264" s="64"/>
      <c r="J264" s="64"/>
      <c r="K264" s="68">
        <f t="shared" si="11"/>
        <v>0</v>
      </c>
      <c r="L264" s="64"/>
      <c r="M264" s="64"/>
      <c r="N264" s="64"/>
      <c r="O264" s="64"/>
      <c r="P264" s="64"/>
      <c r="Q264" s="68">
        <f t="shared" si="10"/>
        <v>0</v>
      </c>
      <c r="R264" s="64"/>
      <c r="S264" s="64"/>
      <c r="T264" s="64"/>
      <c r="U264" s="64"/>
      <c r="V264" s="64"/>
      <c r="W264" s="64"/>
      <c r="X264" s="64"/>
      <c r="Y264" s="64"/>
    </row>
    <row r="265" spans="1:25" x14ac:dyDescent="0.25">
      <c r="A265" s="64"/>
      <c r="B265" s="64"/>
      <c r="C265" s="64"/>
      <c r="D265" s="64"/>
      <c r="E265" s="75"/>
      <c r="F265" s="64"/>
      <c r="G265" s="64"/>
      <c r="H265" s="64"/>
      <c r="I265" s="64"/>
      <c r="J265" s="64"/>
      <c r="K265" s="68">
        <f t="shared" si="11"/>
        <v>0</v>
      </c>
      <c r="L265" s="64"/>
      <c r="M265" s="64"/>
      <c r="N265" s="64"/>
      <c r="O265" s="64"/>
      <c r="P265" s="64"/>
      <c r="Q265" s="68">
        <f t="shared" si="10"/>
        <v>0</v>
      </c>
      <c r="R265" s="64"/>
      <c r="S265" s="64"/>
      <c r="T265" s="64"/>
      <c r="U265" s="64"/>
      <c r="V265" s="64"/>
      <c r="W265" s="64"/>
      <c r="X265" s="64"/>
      <c r="Y265" s="64"/>
    </row>
    <row r="266" spans="1:25" x14ac:dyDescent="0.25">
      <c r="A266" s="64"/>
      <c r="B266" s="64"/>
      <c r="C266" s="64"/>
      <c r="D266" s="64"/>
      <c r="E266" s="75"/>
      <c r="F266" s="64"/>
      <c r="G266" s="64"/>
      <c r="H266" s="64"/>
      <c r="I266" s="64"/>
      <c r="J266" s="64"/>
      <c r="K266" s="68">
        <f t="shared" si="11"/>
        <v>0</v>
      </c>
      <c r="L266" s="64"/>
      <c r="M266" s="64"/>
      <c r="N266" s="64"/>
      <c r="O266" s="64"/>
      <c r="P266" s="64"/>
      <c r="Q266" s="68">
        <f t="shared" si="10"/>
        <v>0</v>
      </c>
      <c r="R266" s="64"/>
      <c r="S266" s="64"/>
      <c r="T266" s="64"/>
      <c r="U266" s="64"/>
      <c r="V266" s="64"/>
      <c r="W266" s="64"/>
      <c r="X266" s="64"/>
      <c r="Y266" s="64"/>
    </row>
    <row r="267" spans="1:25" x14ac:dyDescent="0.25">
      <c r="A267" s="64"/>
      <c r="B267" s="64"/>
      <c r="C267" s="64"/>
      <c r="D267" s="64"/>
      <c r="E267" s="75"/>
      <c r="F267" s="64"/>
      <c r="G267" s="64"/>
      <c r="H267" s="64"/>
      <c r="I267" s="64"/>
      <c r="J267" s="64"/>
      <c r="K267" s="68">
        <f t="shared" si="11"/>
        <v>0</v>
      </c>
      <c r="L267" s="64"/>
      <c r="M267" s="64"/>
      <c r="N267" s="64"/>
      <c r="O267" s="64"/>
      <c r="P267" s="64"/>
      <c r="Q267" s="68">
        <f t="shared" si="10"/>
        <v>0</v>
      </c>
      <c r="R267" s="64"/>
      <c r="S267" s="64"/>
      <c r="T267" s="64"/>
      <c r="U267" s="64"/>
      <c r="V267" s="64"/>
      <c r="W267" s="64"/>
      <c r="X267" s="64"/>
      <c r="Y267" s="64"/>
    </row>
    <row r="268" spans="1:25" x14ac:dyDescent="0.25">
      <c r="A268" s="64"/>
      <c r="B268" s="64"/>
      <c r="C268" s="64"/>
      <c r="D268" s="64"/>
      <c r="E268" s="75"/>
      <c r="F268" s="64"/>
      <c r="G268" s="64"/>
      <c r="H268" s="64"/>
      <c r="I268" s="64"/>
      <c r="J268" s="64"/>
      <c r="K268" s="68">
        <f t="shared" si="11"/>
        <v>0</v>
      </c>
      <c r="L268" s="64"/>
      <c r="M268" s="64"/>
      <c r="N268" s="64"/>
      <c r="O268" s="64"/>
      <c r="P268" s="64"/>
      <c r="Q268" s="68">
        <f t="shared" si="10"/>
        <v>0</v>
      </c>
      <c r="R268" s="64"/>
      <c r="S268" s="64"/>
      <c r="T268" s="64"/>
      <c r="U268" s="64"/>
      <c r="V268" s="64"/>
      <c r="W268" s="64"/>
      <c r="X268" s="64"/>
      <c r="Y268" s="64"/>
    </row>
    <row r="269" spans="1:25" x14ac:dyDescent="0.25">
      <c r="A269" s="64"/>
      <c r="B269" s="64"/>
      <c r="C269" s="64"/>
      <c r="D269" s="64"/>
      <c r="E269" s="75"/>
      <c r="F269" s="64"/>
      <c r="G269" s="64"/>
      <c r="H269" s="64"/>
      <c r="I269" s="64"/>
      <c r="J269" s="64"/>
      <c r="K269" s="68">
        <f t="shared" si="11"/>
        <v>0</v>
      </c>
      <c r="L269" s="64"/>
      <c r="M269" s="64"/>
      <c r="N269" s="64"/>
      <c r="O269" s="64"/>
      <c r="P269" s="64"/>
      <c r="Q269" s="68">
        <f t="shared" si="10"/>
        <v>0</v>
      </c>
      <c r="R269" s="64"/>
      <c r="S269" s="64"/>
      <c r="T269" s="64"/>
      <c r="U269" s="64"/>
      <c r="V269" s="64"/>
      <c r="W269" s="64"/>
      <c r="X269" s="64"/>
      <c r="Y269" s="64"/>
    </row>
    <row r="270" spans="1:25" x14ac:dyDescent="0.25">
      <c r="A270" s="64"/>
      <c r="B270" s="64"/>
      <c r="C270" s="64"/>
      <c r="D270" s="64"/>
      <c r="E270" s="75"/>
      <c r="F270" s="64"/>
      <c r="G270" s="64"/>
      <c r="H270" s="64"/>
      <c r="I270" s="64"/>
      <c r="J270" s="64"/>
      <c r="K270" s="68">
        <f t="shared" si="11"/>
        <v>0</v>
      </c>
      <c r="L270" s="64"/>
      <c r="M270" s="64"/>
      <c r="N270" s="64"/>
      <c r="O270" s="64"/>
      <c r="P270" s="64"/>
      <c r="Q270" s="68">
        <f t="shared" si="10"/>
        <v>0</v>
      </c>
      <c r="R270" s="64"/>
      <c r="S270" s="64"/>
      <c r="T270" s="64"/>
      <c r="U270" s="64"/>
      <c r="V270" s="64"/>
      <c r="W270" s="64"/>
      <c r="X270" s="64"/>
      <c r="Y270" s="64"/>
    </row>
    <row r="271" spans="1:25" x14ac:dyDescent="0.25">
      <c r="A271" s="64"/>
      <c r="B271" s="64"/>
      <c r="C271" s="64"/>
      <c r="D271" s="64"/>
      <c r="E271" s="75"/>
      <c r="F271" s="64"/>
      <c r="G271" s="64"/>
      <c r="H271" s="64"/>
      <c r="I271" s="64"/>
      <c r="J271" s="64"/>
      <c r="K271" s="68">
        <f t="shared" si="11"/>
        <v>0</v>
      </c>
      <c r="L271" s="64"/>
      <c r="M271" s="64"/>
      <c r="N271" s="64"/>
      <c r="O271" s="64"/>
      <c r="P271" s="64"/>
      <c r="Q271" s="68">
        <f t="shared" si="10"/>
        <v>0</v>
      </c>
      <c r="R271" s="64"/>
      <c r="S271" s="64"/>
      <c r="T271" s="64"/>
      <c r="U271" s="64"/>
      <c r="V271" s="64"/>
      <c r="W271" s="64"/>
      <c r="X271" s="64"/>
      <c r="Y271" s="64"/>
    </row>
    <row r="272" spans="1:25" x14ac:dyDescent="0.25">
      <c r="A272" s="64"/>
      <c r="B272" s="64"/>
      <c r="C272" s="64"/>
      <c r="D272" s="64"/>
      <c r="E272" s="75"/>
      <c r="F272" s="64"/>
      <c r="G272" s="64"/>
      <c r="H272" s="64"/>
      <c r="I272" s="64"/>
      <c r="J272" s="64"/>
      <c r="K272" s="68">
        <f t="shared" si="11"/>
        <v>0</v>
      </c>
      <c r="L272" s="64"/>
      <c r="M272" s="64"/>
      <c r="N272" s="64"/>
      <c r="O272" s="64"/>
      <c r="P272" s="64"/>
      <c r="Q272" s="68">
        <f t="shared" si="10"/>
        <v>0</v>
      </c>
      <c r="R272" s="64"/>
      <c r="S272" s="64"/>
      <c r="T272" s="64"/>
      <c r="U272" s="64"/>
      <c r="V272" s="64"/>
      <c r="W272" s="64"/>
      <c r="X272" s="64"/>
      <c r="Y272" s="64"/>
    </row>
    <row r="273" spans="1:25" x14ac:dyDescent="0.25">
      <c r="A273" s="64"/>
      <c r="B273" s="64"/>
      <c r="C273" s="64"/>
      <c r="D273" s="64"/>
      <c r="E273" s="75"/>
      <c r="F273" s="64"/>
      <c r="G273" s="64"/>
      <c r="H273" s="64"/>
      <c r="I273" s="64"/>
      <c r="J273" s="64"/>
      <c r="K273" s="68">
        <f t="shared" si="11"/>
        <v>0</v>
      </c>
      <c r="L273" s="64"/>
      <c r="M273" s="64"/>
      <c r="N273" s="64"/>
      <c r="O273" s="64"/>
      <c r="P273" s="64"/>
      <c r="Q273" s="68">
        <f t="shared" ref="Q273:Q336" si="12">L273-M273-N273+O273+P273</f>
        <v>0</v>
      </c>
      <c r="R273" s="64"/>
      <c r="S273" s="64"/>
      <c r="T273" s="64"/>
      <c r="U273" s="64"/>
      <c r="V273" s="64"/>
      <c r="W273" s="64"/>
      <c r="X273" s="64"/>
      <c r="Y273" s="64"/>
    </row>
    <row r="274" spans="1:25" x14ac:dyDescent="0.25">
      <c r="A274" s="64"/>
      <c r="B274" s="64"/>
      <c r="C274" s="64"/>
      <c r="D274" s="64"/>
      <c r="E274" s="75"/>
      <c r="F274" s="64"/>
      <c r="G274" s="64"/>
      <c r="H274" s="64"/>
      <c r="I274" s="64"/>
      <c r="J274" s="64"/>
      <c r="K274" s="68">
        <f t="shared" si="11"/>
        <v>0</v>
      </c>
      <c r="L274" s="64"/>
      <c r="M274" s="64"/>
      <c r="N274" s="64"/>
      <c r="O274" s="64"/>
      <c r="P274" s="64"/>
      <c r="Q274" s="68">
        <f t="shared" si="12"/>
        <v>0</v>
      </c>
      <c r="R274" s="64"/>
      <c r="S274" s="64"/>
      <c r="T274" s="64"/>
      <c r="U274" s="64"/>
      <c r="V274" s="64"/>
      <c r="W274" s="64"/>
      <c r="X274" s="64"/>
      <c r="Y274" s="64"/>
    </row>
    <row r="275" spans="1:25" x14ac:dyDescent="0.25">
      <c r="A275" s="64"/>
      <c r="B275" s="64"/>
      <c r="C275" s="64"/>
      <c r="D275" s="64"/>
      <c r="E275" s="75"/>
      <c r="F275" s="64"/>
      <c r="G275" s="64"/>
      <c r="H275" s="64"/>
      <c r="I275" s="64"/>
      <c r="J275" s="64"/>
      <c r="K275" s="68">
        <f t="shared" si="11"/>
        <v>0</v>
      </c>
      <c r="L275" s="64"/>
      <c r="M275" s="64"/>
      <c r="N275" s="64"/>
      <c r="O275" s="64"/>
      <c r="P275" s="64"/>
      <c r="Q275" s="68">
        <f t="shared" si="12"/>
        <v>0</v>
      </c>
      <c r="R275" s="64"/>
      <c r="S275" s="64"/>
      <c r="T275" s="64"/>
      <c r="U275" s="64"/>
      <c r="V275" s="64"/>
      <c r="W275" s="64"/>
      <c r="X275" s="64"/>
      <c r="Y275" s="64"/>
    </row>
    <row r="276" spans="1:25" x14ac:dyDescent="0.25">
      <c r="A276" s="64"/>
      <c r="B276" s="64"/>
      <c r="C276" s="64"/>
      <c r="D276" s="64"/>
      <c r="E276" s="75"/>
      <c r="F276" s="64"/>
      <c r="G276" s="64"/>
      <c r="H276" s="64"/>
      <c r="I276" s="64"/>
      <c r="J276" s="64"/>
      <c r="K276" s="68">
        <f t="shared" si="11"/>
        <v>0</v>
      </c>
      <c r="L276" s="64"/>
      <c r="M276" s="64"/>
      <c r="N276" s="64"/>
      <c r="O276" s="64"/>
      <c r="P276" s="64"/>
      <c r="Q276" s="68">
        <f t="shared" si="12"/>
        <v>0</v>
      </c>
      <c r="R276" s="64"/>
      <c r="S276" s="64"/>
      <c r="T276" s="64"/>
      <c r="U276" s="64"/>
      <c r="V276" s="64"/>
      <c r="W276" s="64"/>
      <c r="X276" s="64"/>
      <c r="Y276" s="64"/>
    </row>
    <row r="277" spans="1:25" x14ac:dyDescent="0.25">
      <c r="A277" s="64"/>
      <c r="B277" s="64"/>
      <c r="C277" s="64"/>
      <c r="D277" s="64"/>
      <c r="E277" s="75"/>
      <c r="F277" s="64"/>
      <c r="G277" s="64"/>
      <c r="H277" s="64"/>
      <c r="I277" s="64"/>
      <c r="J277" s="64"/>
      <c r="K277" s="68">
        <f t="shared" si="11"/>
        <v>0</v>
      </c>
      <c r="L277" s="64"/>
      <c r="M277" s="64"/>
      <c r="N277" s="64"/>
      <c r="O277" s="64"/>
      <c r="P277" s="64"/>
      <c r="Q277" s="68">
        <f t="shared" si="12"/>
        <v>0</v>
      </c>
      <c r="R277" s="64"/>
      <c r="S277" s="64"/>
      <c r="T277" s="64"/>
      <c r="U277" s="64"/>
      <c r="V277" s="64"/>
      <c r="W277" s="64"/>
      <c r="X277" s="64"/>
      <c r="Y277" s="64"/>
    </row>
    <row r="278" spans="1:25" x14ac:dyDescent="0.25">
      <c r="A278" s="64"/>
      <c r="B278" s="64"/>
      <c r="C278" s="64"/>
      <c r="D278" s="64"/>
      <c r="E278" s="75"/>
      <c r="F278" s="64"/>
      <c r="G278" s="64"/>
      <c r="H278" s="64"/>
      <c r="I278" s="64"/>
      <c r="J278" s="64"/>
      <c r="K278" s="68">
        <f t="shared" si="11"/>
        <v>0</v>
      </c>
      <c r="L278" s="64"/>
      <c r="M278" s="64"/>
      <c r="N278" s="64"/>
      <c r="O278" s="64"/>
      <c r="P278" s="64"/>
      <c r="Q278" s="68">
        <f t="shared" si="12"/>
        <v>0</v>
      </c>
      <c r="R278" s="64"/>
      <c r="S278" s="64"/>
      <c r="T278" s="64"/>
      <c r="U278" s="64"/>
      <c r="V278" s="64"/>
      <c r="W278" s="64"/>
      <c r="X278" s="64"/>
      <c r="Y278" s="64"/>
    </row>
    <row r="279" spans="1:25" x14ac:dyDescent="0.25">
      <c r="A279" s="64"/>
      <c r="B279" s="64"/>
      <c r="C279" s="64"/>
      <c r="D279" s="64"/>
      <c r="E279" s="75"/>
      <c r="F279" s="64"/>
      <c r="G279" s="64"/>
      <c r="H279" s="64"/>
      <c r="I279" s="64"/>
      <c r="J279" s="64"/>
      <c r="K279" s="68">
        <f t="shared" si="11"/>
        <v>0</v>
      </c>
      <c r="L279" s="64"/>
      <c r="M279" s="64"/>
      <c r="N279" s="64"/>
      <c r="O279" s="64"/>
      <c r="P279" s="64"/>
      <c r="Q279" s="68">
        <f t="shared" si="12"/>
        <v>0</v>
      </c>
      <c r="R279" s="64"/>
      <c r="S279" s="64"/>
      <c r="T279" s="64"/>
      <c r="U279" s="64"/>
      <c r="V279" s="64"/>
      <c r="W279" s="64"/>
      <c r="X279" s="64"/>
      <c r="Y279" s="64"/>
    </row>
    <row r="280" spans="1:25" x14ac:dyDescent="0.25">
      <c r="A280" s="64"/>
      <c r="B280" s="64"/>
      <c r="C280" s="64"/>
      <c r="D280" s="64"/>
      <c r="E280" s="75"/>
      <c r="F280" s="64"/>
      <c r="G280" s="64"/>
      <c r="H280" s="64"/>
      <c r="I280" s="64"/>
      <c r="J280" s="64"/>
      <c r="K280" s="68">
        <f t="shared" si="11"/>
        <v>0</v>
      </c>
      <c r="L280" s="64"/>
      <c r="M280" s="64"/>
      <c r="N280" s="64"/>
      <c r="O280" s="64"/>
      <c r="P280" s="64"/>
      <c r="Q280" s="68">
        <f t="shared" si="12"/>
        <v>0</v>
      </c>
      <c r="R280" s="64"/>
      <c r="S280" s="64"/>
      <c r="T280" s="64"/>
      <c r="U280" s="64"/>
      <c r="V280" s="64"/>
      <c r="W280" s="64"/>
      <c r="X280" s="64"/>
      <c r="Y280" s="64"/>
    </row>
    <row r="281" spans="1:25" x14ac:dyDescent="0.25">
      <c r="A281" s="64"/>
      <c r="B281" s="64"/>
      <c r="C281" s="64"/>
      <c r="D281" s="64"/>
      <c r="E281" s="75"/>
      <c r="F281" s="64"/>
      <c r="G281" s="64"/>
      <c r="H281" s="64"/>
      <c r="I281" s="64"/>
      <c r="J281" s="64"/>
      <c r="K281" s="68">
        <f t="shared" si="11"/>
        <v>0</v>
      </c>
      <c r="L281" s="64"/>
      <c r="M281" s="64"/>
      <c r="N281" s="64"/>
      <c r="O281" s="64"/>
      <c r="P281" s="64"/>
      <c r="Q281" s="68">
        <f t="shared" si="12"/>
        <v>0</v>
      </c>
      <c r="R281" s="64"/>
      <c r="S281" s="64"/>
      <c r="T281" s="64"/>
      <c r="U281" s="64"/>
      <c r="V281" s="64"/>
      <c r="W281" s="64"/>
      <c r="X281" s="64"/>
      <c r="Y281" s="64"/>
    </row>
    <row r="282" spans="1:25" x14ac:dyDescent="0.25">
      <c r="A282" s="64"/>
      <c r="B282" s="64"/>
      <c r="C282" s="64"/>
      <c r="D282" s="64"/>
      <c r="E282" s="75"/>
      <c r="F282" s="64"/>
      <c r="G282" s="64"/>
      <c r="H282" s="64"/>
      <c r="I282" s="64"/>
      <c r="J282" s="64"/>
      <c r="K282" s="68">
        <f t="shared" si="11"/>
        <v>0</v>
      </c>
      <c r="L282" s="64"/>
      <c r="M282" s="64"/>
      <c r="N282" s="64"/>
      <c r="O282" s="64"/>
      <c r="P282" s="64"/>
      <c r="Q282" s="68">
        <f t="shared" si="12"/>
        <v>0</v>
      </c>
      <c r="R282" s="64"/>
      <c r="S282" s="64"/>
      <c r="T282" s="64"/>
      <c r="U282" s="64"/>
      <c r="V282" s="64"/>
      <c r="W282" s="64"/>
      <c r="X282" s="64"/>
      <c r="Y282" s="64"/>
    </row>
    <row r="283" spans="1:25" x14ac:dyDescent="0.25">
      <c r="A283" s="64"/>
      <c r="B283" s="64"/>
      <c r="C283" s="64"/>
      <c r="D283" s="64"/>
      <c r="E283" s="75"/>
      <c r="F283" s="64"/>
      <c r="G283" s="64"/>
      <c r="H283" s="64"/>
      <c r="I283" s="64"/>
      <c r="J283" s="64"/>
      <c r="K283" s="68">
        <f t="shared" si="11"/>
        <v>0</v>
      </c>
      <c r="L283" s="64"/>
      <c r="M283" s="64"/>
      <c r="N283" s="64"/>
      <c r="O283" s="64"/>
      <c r="P283" s="64"/>
      <c r="Q283" s="68">
        <f t="shared" si="12"/>
        <v>0</v>
      </c>
      <c r="R283" s="64"/>
      <c r="S283" s="64"/>
      <c r="T283" s="64"/>
      <c r="U283" s="64"/>
      <c r="V283" s="64"/>
      <c r="W283" s="64"/>
      <c r="X283" s="64"/>
      <c r="Y283" s="64"/>
    </row>
    <row r="284" spans="1:25" x14ac:dyDescent="0.25">
      <c r="A284" s="64"/>
      <c r="B284" s="64"/>
      <c r="C284" s="64"/>
      <c r="D284" s="64"/>
      <c r="E284" s="75"/>
      <c r="F284" s="64"/>
      <c r="G284" s="64"/>
      <c r="H284" s="64"/>
      <c r="I284" s="64"/>
      <c r="J284" s="64"/>
      <c r="K284" s="68">
        <f t="shared" si="11"/>
        <v>0</v>
      </c>
      <c r="L284" s="64"/>
      <c r="M284" s="64"/>
      <c r="N284" s="64"/>
      <c r="O284" s="64"/>
      <c r="P284" s="64"/>
      <c r="Q284" s="68">
        <f t="shared" si="12"/>
        <v>0</v>
      </c>
      <c r="R284" s="64"/>
      <c r="S284" s="64"/>
      <c r="T284" s="64"/>
      <c r="U284" s="64"/>
      <c r="V284" s="64"/>
      <c r="W284" s="64"/>
      <c r="X284" s="64"/>
      <c r="Y284" s="64"/>
    </row>
    <row r="285" spans="1:25" x14ac:dyDescent="0.25">
      <c r="A285" s="64"/>
      <c r="B285" s="64"/>
      <c r="C285" s="64"/>
      <c r="D285" s="64"/>
      <c r="E285" s="75"/>
      <c r="F285" s="64"/>
      <c r="G285" s="64"/>
      <c r="H285" s="64"/>
      <c r="I285" s="64"/>
      <c r="J285" s="64"/>
      <c r="K285" s="68">
        <f t="shared" si="11"/>
        <v>0</v>
      </c>
      <c r="L285" s="64"/>
      <c r="M285" s="64"/>
      <c r="N285" s="64"/>
      <c r="O285" s="64"/>
      <c r="P285" s="64"/>
      <c r="Q285" s="68">
        <f t="shared" si="12"/>
        <v>0</v>
      </c>
      <c r="R285" s="64"/>
      <c r="S285" s="64"/>
      <c r="T285" s="64"/>
      <c r="U285" s="64"/>
      <c r="V285" s="64"/>
      <c r="W285" s="64"/>
      <c r="X285" s="64"/>
      <c r="Y285" s="64"/>
    </row>
    <row r="286" spans="1:25" x14ac:dyDescent="0.25">
      <c r="A286" s="64"/>
      <c r="B286" s="64"/>
      <c r="C286" s="64"/>
      <c r="D286" s="64"/>
      <c r="E286" s="75"/>
      <c r="F286" s="64"/>
      <c r="G286" s="64"/>
      <c r="H286" s="64"/>
      <c r="I286" s="64"/>
      <c r="J286" s="64"/>
      <c r="K286" s="68">
        <f t="shared" si="11"/>
        <v>0</v>
      </c>
      <c r="L286" s="64"/>
      <c r="M286" s="64"/>
      <c r="N286" s="64"/>
      <c r="O286" s="64"/>
      <c r="P286" s="64"/>
      <c r="Q286" s="68">
        <f t="shared" si="12"/>
        <v>0</v>
      </c>
      <c r="R286" s="64"/>
      <c r="S286" s="64"/>
      <c r="T286" s="64"/>
      <c r="U286" s="64"/>
      <c r="V286" s="64"/>
      <c r="W286" s="64"/>
      <c r="X286" s="64"/>
      <c r="Y286" s="64"/>
    </row>
    <row r="287" spans="1:25" x14ac:dyDescent="0.25">
      <c r="A287" s="64"/>
      <c r="B287" s="64"/>
      <c r="C287" s="64"/>
      <c r="D287" s="64"/>
      <c r="E287" s="75"/>
      <c r="F287" s="64"/>
      <c r="G287" s="64"/>
      <c r="H287" s="64"/>
      <c r="I287" s="64"/>
      <c r="J287" s="64"/>
      <c r="K287" s="68">
        <f t="shared" si="11"/>
        <v>0</v>
      </c>
      <c r="L287" s="64"/>
      <c r="M287" s="64"/>
      <c r="N287" s="64"/>
      <c r="O287" s="64"/>
      <c r="P287" s="64"/>
      <c r="Q287" s="68">
        <f t="shared" si="12"/>
        <v>0</v>
      </c>
      <c r="R287" s="64"/>
      <c r="S287" s="64"/>
      <c r="T287" s="64"/>
      <c r="U287" s="64"/>
      <c r="V287" s="64"/>
      <c r="W287" s="64"/>
      <c r="X287" s="64"/>
      <c r="Y287" s="64"/>
    </row>
    <row r="288" spans="1:25" x14ac:dyDescent="0.25">
      <c r="A288" s="64"/>
      <c r="B288" s="64"/>
      <c r="C288" s="64"/>
      <c r="D288" s="64"/>
      <c r="E288" s="75"/>
      <c r="F288" s="64"/>
      <c r="G288" s="64"/>
      <c r="H288" s="64"/>
      <c r="I288" s="64"/>
      <c r="J288" s="64"/>
      <c r="K288" s="68">
        <f t="shared" si="11"/>
        <v>0</v>
      </c>
      <c r="L288" s="64"/>
      <c r="M288" s="64"/>
      <c r="N288" s="64"/>
      <c r="O288" s="64"/>
      <c r="P288" s="64"/>
      <c r="Q288" s="68">
        <f t="shared" si="12"/>
        <v>0</v>
      </c>
      <c r="R288" s="64"/>
      <c r="S288" s="64"/>
      <c r="T288" s="64"/>
      <c r="U288" s="64"/>
      <c r="V288" s="64"/>
      <c r="W288" s="64"/>
      <c r="X288" s="64"/>
      <c r="Y288" s="64"/>
    </row>
    <row r="289" spans="1:25" x14ac:dyDescent="0.25">
      <c r="A289" s="64"/>
      <c r="B289" s="64"/>
      <c r="C289" s="64"/>
      <c r="D289" s="64"/>
      <c r="E289" s="75"/>
      <c r="F289" s="64"/>
      <c r="G289" s="64"/>
      <c r="H289" s="64"/>
      <c r="I289" s="64"/>
      <c r="J289" s="64"/>
      <c r="K289" s="68">
        <f t="shared" si="11"/>
        <v>0</v>
      </c>
      <c r="L289" s="64"/>
      <c r="M289" s="64"/>
      <c r="N289" s="64"/>
      <c r="O289" s="64"/>
      <c r="P289" s="64"/>
      <c r="Q289" s="68">
        <f t="shared" si="12"/>
        <v>0</v>
      </c>
      <c r="R289" s="64"/>
      <c r="S289" s="64"/>
      <c r="T289" s="64"/>
      <c r="U289" s="64"/>
      <c r="V289" s="64"/>
      <c r="W289" s="64"/>
      <c r="X289" s="64"/>
      <c r="Y289" s="64"/>
    </row>
    <row r="290" spans="1:25" x14ac:dyDescent="0.25">
      <c r="A290" s="64"/>
      <c r="B290" s="64"/>
      <c r="C290" s="64"/>
      <c r="D290" s="64"/>
      <c r="E290" s="75"/>
      <c r="F290" s="64"/>
      <c r="G290" s="64"/>
      <c r="H290" s="64"/>
      <c r="I290" s="64"/>
      <c r="J290" s="64"/>
      <c r="K290" s="68">
        <f t="shared" si="11"/>
        <v>0</v>
      </c>
      <c r="L290" s="64"/>
      <c r="M290" s="64"/>
      <c r="N290" s="64"/>
      <c r="O290" s="64"/>
      <c r="P290" s="64"/>
      <c r="Q290" s="68">
        <f t="shared" si="12"/>
        <v>0</v>
      </c>
      <c r="R290" s="64"/>
      <c r="S290" s="64"/>
      <c r="T290" s="64"/>
      <c r="U290" s="64"/>
      <c r="V290" s="64"/>
      <c r="W290" s="64"/>
      <c r="X290" s="64"/>
      <c r="Y290" s="64"/>
    </row>
    <row r="291" spans="1:25" x14ac:dyDescent="0.25">
      <c r="A291" s="64"/>
      <c r="B291" s="64"/>
      <c r="C291" s="64"/>
      <c r="D291" s="64"/>
      <c r="E291" s="75"/>
      <c r="F291" s="64"/>
      <c r="G291" s="64"/>
      <c r="H291" s="64"/>
      <c r="I291" s="64"/>
      <c r="J291" s="64"/>
      <c r="K291" s="68">
        <f t="shared" si="11"/>
        <v>0</v>
      </c>
      <c r="L291" s="64"/>
      <c r="M291" s="64"/>
      <c r="N291" s="64"/>
      <c r="O291" s="64"/>
      <c r="P291" s="64"/>
      <c r="Q291" s="68">
        <f t="shared" si="12"/>
        <v>0</v>
      </c>
      <c r="R291" s="64"/>
      <c r="S291" s="64"/>
      <c r="T291" s="64"/>
      <c r="U291" s="64"/>
      <c r="V291" s="64"/>
      <c r="W291" s="64"/>
      <c r="X291" s="64"/>
      <c r="Y291" s="64"/>
    </row>
    <row r="292" spans="1:25" x14ac:dyDescent="0.25">
      <c r="A292" s="64"/>
      <c r="B292" s="64"/>
      <c r="C292" s="64"/>
      <c r="D292" s="64"/>
      <c r="E292" s="75"/>
      <c r="F292" s="64"/>
      <c r="G292" s="64"/>
      <c r="H292" s="64"/>
      <c r="I292" s="64"/>
      <c r="J292" s="64"/>
      <c r="K292" s="68">
        <f t="shared" si="11"/>
        <v>0</v>
      </c>
      <c r="L292" s="64"/>
      <c r="M292" s="64"/>
      <c r="N292" s="64"/>
      <c r="O292" s="64"/>
      <c r="P292" s="64"/>
      <c r="Q292" s="68">
        <f t="shared" si="12"/>
        <v>0</v>
      </c>
      <c r="R292" s="64"/>
      <c r="S292" s="64"/>
      <c r="T292" s="64"/>
      <c r="U292" s="64"/>
      <c r="V292" s="64"/>
      <c r="W292" s="64"/>
      <c r="X292" s="64"/>
      <c r="Y292" s="64"/>
    </row>
    <row r="293" spans="1:25" x14ac:dyDescent="0.25">
      <c r="A293" s="64"/>
      <c r="B293" s="64"/>
      <c r="C293" s="64"/>
      <c r="D293" s="64"/>
      <c r="E293" s="75"/>
      <c r="F293" s="64"/>
      <c r="G293" s="64"/>
      <c r="H293" s="64"/>
      <c r="I293" s="64"/>
      <c r="J293" s="64"/>
      <c r="K293" s="68">
        <f t="shared" si="11"/>
        <v>0</v>
      </c>
      <c r="L293" s="64"/>
      <c r="M293" s="64"/>
      <c r="N293" s="64"/>
      <c r="O293" s="64"/>
      <c r="P293" s="64"/>
      <c r="Q293" s="68">
        <f t="shared" si="12"/>
        <v>0</v>
      </c>
      <c r="R293" s="64"/>
      <c r="S293" s="64"/>
      <c r="T293" s="64"/>
      <c r="U293" s="64"/>
      <c r="V293" s="64"/>
      <c r="W293" s="64"/>
      <c r="X293" s="64"/>
      <c r="Y293" s="64"/>
    </row>
    <row r="294" spans="1:25" x14ac:dyDescent="0.25">
      <c r="A294" s="64"/>
      <c r="B294" s="64"/>
      <c r="C294" s="64"/>
      <c r="D294" s="64"/>
      <c r="E294" s="75"/>
      <c r="F294" s="64"/>
      <c r="G294" s="64"/>
      <c r="H294" s="64"/>
      <c r="I294" s="64"/>
      <c r="J294" s="64"/>
      <c r="K294" s="68">
        <f t="shared" si="11"/>
        <v>0</v>
      </c>
      <c r="L294" s="64"/>
      <c r="M294" s="64"/>
      <c r="N294" s="64"/>
      <c r="O294" s="64"/>
      <c r="P294" s="64"/>
      <c r="Q294" s="68">
        <f t="shared" si="12"/>
        <v>0</v>
      </c>
      <c r="R294" s="64"/>
      <c r="S294" s="64"/>
      <c r="T294" s="64"/>
      <c r="U294" s="64"/>
      <c r="V294" s="64"/>
      <c r="W294" s="64"/>
      <c r="X294" s="64"/>
      <c r="Y294" s="64"/>
    </row>
    <row r="295" spans="1:25" x14ac:dyDescent="0.25">
      <c r="A295" s="64"/>
      <c r="B295" s="64"/>
      <c r="C295" s="64"/>
      <c r="D295" s="64"/>
      <c r="E295" s="75"/>
      <c r="F295" s="64"/>
      <c r="G295" s="64"/>
      <c r="H295" s="64"/>
      <c r="I295" s="64"/>
      <c r="J295" s="64"/>
      <c r="K295" s="68">
        <f t="shared" si="11"/>
        <v>0</v>
      </c>
      <c r="L295" s="64"/>
      <c r="M295" s="64"/>
      <c r="N295" s="64"/>
      <c r="O295" s="64"/>
      <c r="P295" s="64"/>
      <c r="Q295" s="68">
        <f t="shared" si="12"/>
        <v>0</v>
      </c>
      <c r="R295" s="64"/>
      <c r="S295" s="64"/>
      <c r="T295" s="64"/>
      <c r="U295" s="64"/>
      <c r="V295" s="64"/>
      <c r="W295" s="64"/>
      <c r="X295" s="64"/>
      <c r="Y295" s="64"/>
    </row>
    <row r="296" spans="1:25" x14ac:dyDescent="0.25">
      <c r="A296" s="64"/>
      <c r="B296" s="64"/>
      <c r="C296" s="64"/>
      <c r="D296" s="64"/>
      <c r="E296" s="75"/>
      <c r="F296" s="64"/>
      <c r="G296" s="64"/>
      <c r="H296" s="64"/>
      <c r="I296" s="64"/>
      <c r="J296" s="64"/>
      <c r="K296" s="68">
        <f t="shared" si="11"/>
        <v>0</v>
      </c>
      <c r="L296" s="64"/>
      <c r="M296" s="64"/>
      <c r="N296" s="64"/>
      <c r="O296" s="64"/>
      <c r="P296" s="64"/>
      <c r="Q296" s="68">
        <f t="shared" si="12"/>
        <v>0</v>
      </c>
      <c r="R296" s="64"/>
      <c r="S296" s="64"/>
      <c r="T296" s="64"/>
      <c r="U296" s="64"/>
      <c r="V296" s="64"/>
      <c r="W296" s="64"/>
      <c r="X296" s="64"/>
      <c r="Y296" s="64"/>
    </row>
    <row r="297" spans="1:25" x14ac:dyDescent="0.25">
      <c r="A297" s="64"/>
      <c r="B297" s="64"/>
      <c r="C297" s="64"/>
      <c r="D297" s="64"/>
      <c r="E297" s="75"/>
      <c r="F297" s="64"/>
      <c r="G297" s="64"/>
      <c r="H297" s="64"/>
      <c r="I297" s="64"/>
      <c r="J297" s="64"/>
      <c r="K297" s="68">
        <f t="shared" si="11"/>
        <v>0</v>
      </c>
      <c r="L297" s="64"/>
      <c r="M297" s="64"/>
      <c r="N297" s="64"/>
      <c r="O297" s="64"/>
      <c r="P297" s="64"/>
      <c r="Q297" s="68">
        <f t="shared" si="12"/>
        <v>0</v>
      </c>
      <c r="R297" s="64"/>
      <c r="S297" s="64"/>
      <c r="T297" s="64"/>
      <c r="U297" s="64"/>
      <c r="V297" s="64"/>
      <c r="W297" s="64"/>
      <c r="X297" s="64"/>
      <c r="Y297" s="64"/>
    </row>
    <row r="298" spans="1:25" x14ac:dyDescent="0.25">
      <c r="A298" s="64"/>
      <c r="B298" s="64"/>
      <c r="C298" s="64"/>
      <c r="D298" s="64"/>
      <c r="E298" s="75"/>
      <c r="F298" s="64"/>
      <c r="G298" s="64"/>
      <c r="H298" s="64"/>
      <c r="I298" s="64"/>
      <c r="J298" s="64"/>
      <c r="K298" s="68">
        <f t="shared" si="11"/>
        <v>0</v>
      </c>
      <c r="L298" s="64"/>
      <c r="M298" s="64"/>
      <c r="N298" s="64"/>
      <c r="O298" s="64"/>
      <c r="P298" s="64"/>
      <c r="Q298" s="68">
        <f t="shared" si="12"/>
        <v>0</v>
      </c>
      <c r="R298" s="64"/>
      <c r="S298" s="64"/>
      <c r="T298" s="64"/>
      <c r="U298" s="64"/>
      <c r="V298" s="64"/>
      <c r="W298" s="64"/>
      <c r="X298" s="64"/>
      <c r="Y298" s="64"/>
    </row>
    <row r="299" spans="1:25" x14ac:dyDescent="0.25">
      <c r="A299" s="64"/>
      <c r="B299" s="64"/>
      <c r="C299" s="64"/>
      <c r="D299" s="64"/>
      <c r="E299" s="75"/>
      <c r="F299" s="64"/>
      <c r="G299" s="64"/>
      <c r="H299" s="64"/>
      <c r="I299" s="64"/>
      <c r="J299" s="64"/>
      <c r="K299" s="68">
        <f t="shared" si="11"/>
        <v>0</v>
      </c>
      <c r="L299" s="64"/>
      <c r="M299" s="64"/>
      <c r="N299" s="64"/>
      <c r="O299" s="64"/>
      <c r="P299" s="64"/>
      <c r="Q299" s="68">
        <f t="shared" si="12"/>
        <v>0</v>
      </c>
      <c r="R299" s="64"/>
      <c r="S299" s="64"/>
      <c r="T299" s="64"/>
      <c r="U299" s="64"/>
      <c r="V299" s="64"/>
      <c r="W299" s="64"/>
      <c r="X299" s="64"/>
      <c r="Y299" s="64"/>
    </row>
    <row r="300" spans="1:25" x14ac:dyDescent="0.25">
      <c r="A300" s="64"/>
      <c r="B300" s="64"/>
      <c r="C300" s="64"/>
      <c r="D300" s="64"/>
      <c r="E300" s="75"/>
      <c r="F300" s="64"/>
      <c r="G300" s="64"/>
      <c r="H300" s="64"/>
      <c r="I300" s="64"/>
      <c r="J300" s="64"/>
      <c r="K300" s="68">
        <f t="shared" si="11"/>
        <v>0</v>
      </c>
      <c r="L300" s="64"/>
      <c r="M300" s="64"/>
      <c r="N300" s="64"/>
      <c r="O300" s="64"/>
      <c r="P300" s="64"/>
      <c r="Q300" s="68">
        <f t="shared" si="12"/>
        <v>0</v>
      </c>
      <c r="R300" s="64"/>
      <c r="S300" s="64"/>
      <c r="T300" s="64"/>
      <c r="U300" s="64"/>
      <c r="V300" s="64"/>
      <c r="W300" s="64"/>
      <c r="X300" s="64"/>
      <c r="Y300" s="64"/>
    </row>
    <row r="301" spans="1:25" x14ac:dyDescent="0.25">
      <c r="A301" s="64"/>
      <c r="B301" s="64"/>
      <c r="C301" s="64"/>
      <c r="D301" s="64"/>
      <c r="E301" s="75"/>
      <c r="F301" s="64"/>
      <c r="G301" s="64"/>
      <c r="H301" s="64"/>
      <c r="I301" s="64"/>
      <c r="J301" s="64"/>
      <c r="K301" s="68">
        <f t="shared" si="11"/>
        <v>0</v>
      </c>
      <c r="L301" s="64"/>
      <c r="M301" s="64"/>
      <c r="N301" s="64"/>
      <c r="O301" s="64"/>
      <c r="P301" s="64"/>
      <c r="Q301" s="68">
        <f t="shared" si="12"/>
        <v>0</v>
      </c>
      <c r="R301" s="64"/>
      <c r="S301" s="64"/>
      <c r="T301" s="64"/>
      <c r="U301" s="64"/>
      <c r="V301" s="64"/>
      <c r="W301" s="64"/>
      <c r="X301" s="64"/>
      <c r="Y301" s="64"/>
    </row>
    <row r="302" spans="1:25" x14ac:dyDescent="0.25">
      <c r="A302" s="64"/>
      <c r="B302" s="64"/>
      <c r="C302" s="64"/>
      <c r="D302" s="64"/>
      <c r="E302" s="75"/>
      <c r="F302" s="64"/>
      <c r="G302" s="64"/>
      <c r="H302" s="64"/>
      <c r="I302" s="64"/>
      <c r="J302" s="64"/>
      <c r="K302" s="68">
        <f t="shared" si="11"/>
        <v>0</v>
      </c>
      <c r="L302" s="64"/>
      <c r="M302" s="64"/>
      <c r="N302" s="64"/>
      <c r="O302" s="64"/>
      <c r="P302" s="64"/>
      <c r="Q302" s="68">
        <f t="shared" si="12"/>
        <v>0</v>
      </c>
      <c r="R302" s="64"/>
      <c r="S302" s="64"/>
      <c r="T302" s="64"/>
      <c r="U302" s="64"/>
      <c r="V302" s="64"/>
      <c r="W302" s="64"/>
      <c r="X302" s="64"/>
      <c r="Y302" s="64"/>
    </row>
    <row r="303" spans="1:25" x14ac:dyDescent="0.25">
      <c r="A303" s="64"/>
      <c r="B303" s="64"/>
      <c r="C303" s="64"/>
      <c r="D303" s="64"/>
      <c r="E303" s="75"/>
      <c r="F303" s="64"/>
      <c r="G303" s="64"/>
      <c r="H303" s="64"/>
      <c r="I303" s="64"/>
      <c r="J303" s="64"/>
      <c r="K303" s="68">
        <f t="shared" si="11"/>
        <v>0</v>
      </c>
      <c r="L303" s="64"/>
      <c r="M303" s="64"/>
      <c r="N303" s="64"/>
      <c r="O303" s="64"/>
      <c r="P303" s="64"/>
      <c r="Q303" s="68">
        <f t="shared" si="12"/>
        <v>0</v>
      </c>
      <c r="R303" s="64"/>
      <c r="S303" s="64"/>
      <c r="T303" s="64"/>
      <c r="U303" s="64"/>
      <c r="V303" s="64"/>
      <c r="W303" s="64"/>
      <c r="X303" s="64"/>
      <c r="Y303" s="64"/>
    </row>
    <row r="304" spans="1:25" x14ac:dyDescent="0.25">
      <c r="A304" s="64"/>
      <c r="B304" s="64"/>
      <c r="C304" s="64"/>
      <c r="D304" s="64"/>
      <c r="E304" s="75"/>
      <c r="F304" s="64"/>
      <c r="G304" s="64"/>
      <c r="H304" s="64"/>
      <c r="I304" s="64"/>
      <c r="J304" s="64"/>
      <c r="K304" s="68">
        <f t="shared" si="11"/>
        <v>0</v>
      </c>
      <c r="L304" s="64"/>
      <c r="M304" s="64"/>
      <c r="N304" s="64"/>
      <c r="O304" s="64"/>
      <c r="P304" s="64"/>
      <c r="Q304" s="68">
        <f t="shared" si="12"/>
        <v>0</v>
      </c>
      <c r="R304" s="64"/>
      <c r="S304" s="64"/>
      <c r="T304" s="64"/>
      <c r="U304" s="64"/>
      <c r="V304" s="64"/>
      <c r="W304" s="64"/>
      <c r="X304" s="64"/>
      <c r="Y304" s="64"/>
    </row>
    <row r="305" spans="1:25" x14ac:dyDescent="0.25">
      <c r="A305" s="64"/>
      <c r="B305" s="64"/>
      <c r="C305" s="64"/>
      <c r="D305" s="64"/>
      <c r="E305" s="75"/>
      <c r="F305" s="64"/>
      <c r="G305" s="64"/>
      <c r="H305" s="64"/>
      <c r="I305" s="64"/>
      <c r="J305" s="64"/>
      <c r="K305" s="68">
        <f t="shared" si="11"/>
        <v>0</v>
      </c>
      <c r="L305" s="64"/>
      <c r="M305" s="64"/>
      <c r="N305" s="64"/>
      <c r="O305" s="64"/>
      <c r="P305" s="64"/>
      <c r="Q305" s="68">
        <f t="shared" si="12"/>
        <v>0</v>
      </c>
      <c r="R305" s="64"/>
      <c r="S305" s="64"/>
      <c r="T305" s="64"/>
      <c r="U305" s="64"/>
      <c r="V305" s="64"/>
      <c r="W305" s="64"/>
      <c r="X305" s="64"/>
      <c r="Y305" s="64"/>
    </row>
    <row r="306" spans="1:25" x14ac:dyDescent="0.25">
      <c r="A306" s="64"/>
      <c r="B306" s="64"/>
      <c r="C306" s="64"/>
      <c r="D306" s="64"/>
      <c r="E306" s="75"/>
      <c r="F306" s="64"/>
      <c r="G306" s="64"/>
      <c r="H306" s="64"/>
      <c r="I306" s="64"/>
      <c r="J306" s="64"/>
      <c r="K306" s="68">
        <f t="shared" si="11"/>
        <v>0</v>
      </c>
      <c r="L306" s="64"/>
      <c r="M306" s="64"/>
      <c r="N306" s="64"/>
      <c r="O306" s="64"/>
      <c r="P306" s="64"/>
      <c r="Q306" s="68">
        <f t="shared" si="12"/>
        <v>0</v>
      </c>
      <c r="R306" s="64"/>
      <c r="S306" s="64"/>
      <c r="T306" s="64"/>
      <c r="U306" s="64"/>
      <c r="V306" s="64"/>
      <c r="W306" s="64"/>
      <c r="X306" s="64"/>
      <c r="Y306" s="64"/>
    </row>
    <row r="307" spans="1:25" x14ac:dyDescent="0.25">
      <c r="A307" s="64"/>
      <c r="B307" s="64"/>
      <c r="C307" s="64"/>
      <c r="D307" s="64"/>
      <c r="E307" s="75"/>
      <c r="F307" s="64"/>
      <c r="G307" s="64"/>
      <c r="H307" s="64"/>
      <c r="I307" s="64"/>
      <c r="J307" s="64"/>
      <c r="K307" s="68">
        <f t="shared" si="11"/>
        <v>0</v>
      </c>
      <c r="L307" s="64"/>
      <c r="M307" s="64"/>
      <c r="N307" s="64"/>
      <c r="O307" s="64"/>
      <c r="P307" s="64"/>
      <c r="Q307" s="68">
        <f t="shared" si="12"/>
        <v>0</v>
      </c>
      <c r="R307" s="64"/>
      <c r="S307" s="64"/>
      <c r="T307" s="64"/>
      <c r="U307" s="64"/>
      <c r="V307" s="64"/>
      <c r="W307" s="64"/>
      <c r="X307" s="64"/>
      <c r="Y307" s="64"/>
    </row>
    <row r="308" spans="1:25" x14ac:dyDescent="0.25">
      <c r="A308" s="64"/>
      <c r="B308" s="64"/>
      <c r="C308" s="64"/>
      <c r="D308" s="64"/>
      <c r="E308" s="75"/>
      <c r="F308" s="64"/>
      <c r="G308" s="64"/>
      <c r="H308" s="64"/>
      <c r="I308" s="64"/>
      <c r="J308" s="64"/>
      <c r="K308" s="68">
        <f t="shared" si="11"/>
        <v>0</v>
      </c>
      <c r="L308" s="64"/>
      <c r="M308" s="64"/>
      <c r="N308" s="64"/>
      <c r="O308" s="64"/>
      <c r="P308" s="64"/>
      <c r="Q308" s="68">
        <f t="shared" si="12"/>
        <v>0</v>
      </c>
      <c r="R308" s="64"/>
      <c r="S308" s="64"/>
      <c r="T308" s="64"/>
      <c r="U308" s="64"/>
      <c r="V308" s="64"/>
      <c r="W308" s="64"/>
      <c r="X308" s="64"/>
      <c r="Y308" s="64"/>
    </row>
    <row r="309" spans="1:25" x14ac:dyDescent="0.25">
      <c r="A309" s="64"/>
      <c r="B309" s="64"/>
      <c r="C309" s="64"/>
      <c r="D309" s="64"/>
      <c r="E309" s="75"/>
      <c r="F309" s="64"/>
      <c r="G309" s="64"/>
      <c r="H309" s="64"/>
      <c r="I309" s="64"/>
      <c r="J309" s="64"/>
      <c r="K309" s="68">
        <f t="shared" si="11"/>
        <v>0</v>
      </c>
      <c r="L309" s="64"/>
      <c r="M309" s="64"/>
      <c r="N309" s="64"/>
      <c r="O309" s="64"/>
      <c r="P309" s="64"/>
      <c r="Q309" s="68">
        <f t="shared" si="12"/>
        <v>0</v>
      </c>
      <c r="R309" s="64"/>
      <c r="S309" s="64"/>
      <c r="T309" s="64"/>
      <c r="U309" s="64"/>
      <c r="V309" s="64"/>
      <c r="W309" s="64"/>
      <c r="X309" s="64"/>
      <c r="Y309" s="64"/>
    </row>
    <row r="310" spans="1:25" x14ac:dyDescent="0.25">
      <c r="A310" s="64"/>
      <c r="B310" s="64"/>
      <c r="C310" s="64"/>
      <c r="D310" s="64"/>
      <c r="E310" s="75"/>
      <c r="F310" s="64"/>
      <c r="G310" s="64"/>
      <c r="H310" s="64"/>
      <c r="I310" s="64"/>
      <c r="J310" s="64"/>
      <c r="K310" s="68">
        <f t="shared" si="11"/>
        <v>0</v>
      </c>
      <c r="L310" s="64"/>
      <c r="M310" s="64"/>
      <c r="N310" s="64"/>
      <c r="O310" s="64"/>
      <c r="P310" s="64"/>
      <c r="Q310" s="68">
        <f t="shared" si="12"/>
        <v>0</v>
      </c>
      <c r="R310" s="64"/>
      <c r="S310" s="64"/>
      <c r="T310" s="64"/>
      <c r="U310" s="64"/>
      <c r="V310" s="64"/>
      <c r="W310" s="64"/>
      <c r="X310" s="64"/>
      <c r="Y310" s="64"/>
    </row>
    <row r="311" spans="1:25" x14ac:dyDescent="0.25">
      <c r="A311" s="64"/>
      <c r="B311" s="64"/>
      <c r="C311" s="64"/>
      <c r="D311" s="64"/>
      <c r="E311" s="75"/>
      <c r="F311" s="64"/>
      <c r="G311" s="64"/>
      <c r="H311" s="64"/>
      <c r="I311" s="64"/>
      <c r="J311" s="64"/>
      <c r="K311" s="68">
        <f t="shared" si="11"/>
        <v>0</v>
      </c>
      <c r="L311" s="64"/>
      <c r="M311" s="64"/>
      <c r="N311" s="64"/>
      <c r="O311" s="64"/>
      <c r="P311" s="64"/>
      <c r="Q311" s="68">
        <f t="shared" si="12"/>
        <v>0</v>
      </c>
      <c r="R311" s="64"/>
      <c r="S311" s="64"/>
      <c r="T311" s="64"/>
      <c r="U311" s="64"/>
      <c r="V311" s="64"/>
      <c r="W311" s="64"/>
      <c r="X311" s="64"/>
      <c r="Y311" s="64"/>
    </row>
    <row r="312" spans="1:25" x14ac:dyDescent="0.25">
      <c r="A312" s="64"/>
      <c r="B312" s="64"/>
      <c r="C312" s="64"/>
      <c r="D312" s="64"/>
      <c r="E312" s="75"/>
      <c r="F312" s="64"/>
      <c r="G312" s="64"/>
      <c r="H312" s="64"/>
      <c r="I312" s="64"/>
      <c r="J312" s="64"/>
      <c r="K312" s="68">
        <f t="shared" si="11"/>
        <v>0</v>
      </c>
      <c r="L312" s="64"/>
      <c r="M312" s="64"/>
      <c r="N312" s="64"/>
      <c r="O312" s="64"/>
      <c r="P312" s="64"/>
      <c r="Q312" s="68">
        <f t="shared" si="12"/>
        <v>0</v>
      </c>
      <c r="R312" s="64"/>
      <c r="S312" s="64"/>
      <c r="T312" s="64"/>
      <c r="U312" s="64"/>
      <c r="V312" s="64"/>
      <c r="W312" s="64"/>
      <c r="X312" s="64"/>
      <c r="Y312" s="64"/>
    </row>
    <row r="313" spans="1:25" x14ac:dyDescent="0.25">
      <c r="A313" s="64"/>
      <c r="B313" s="64"/>
      <c r="C313" s="64"/>
      <c r="D313" s="64"/>
      <c r="E313" s="75"/>
      <c r="F313" s="64"/>
      <c r="G313" s="64"/>
      <c r="H313" s="64"/>
      <c r="I313" s="64"/>
      <c r="J313" s="64"/>
      <c r="K313" s="68">
        <f t="shared" si="11"/>
        <v>0</v>
      </c>
      <c r="L313" s="64"/>
      <c r="M313" s="64"/>
      <c r="N313" s="64"/>
      <c r="O313" s="64"/>
      <c r="P313" s="64"/>
      <c r="Q313" s="68">
        <f t="shared" si="12"/>
        <v>0</v>
      </c>
      <c r="R313" s="64"/>
      <c r="S313" s="64"/>
      <c r="T313" s="64"/>
      <c r="U313" s="64"/>
      <c r="V313" s="64"/>
      <c r="W313" s="64"/>
      <c r="X313" s="64"/>
      <c r="Y313" s="64"/>
    </row>
    <row r="314" spans="1:25" x14ac:dyDescent="0.25">
      <c r="A314" s="64"/>
      <c r="B314" s="64"/>
      <c r="C314" s="64"/>
      <c r="D314" s="64"/>
      <c r="E314" s="75"/>
      <c r="F314" s="64"/>
      <c r="G314" s="64"/>
      <c r="H314" s="64"/>
      <c r="I314" s="64"/>
      <c r="J314" s="64"/>
      <c r="K314" s="68">
        <f t="shared" si="11"/>
        <v>0</v>
      </c>
      <c r="L314" s="64"/>
      <c r="M314" s="64"/>
      <c r="N314" s="64"/>
      <c r="O314" s="64"/>
      <c r="P314" s="64"/>
      <c r="Q314" s="68">
        <f t="shared" si="12"/>
        <v>0</v>
      </c>
      <c r="R314" s="64"/>
      <c r="S314" s="64"/>
      <c r="T314" s="64"/>
      <c r="U314" s="64"/>
      <c r="V314" s="64"/>
      <c r="W314" s="64"/>
      <c r="X314" s="64"/>
      <c r="Y314" s="64"/>
    </row>
    <row r="315" spans="1:25" x14ac:dyDescent="0.25">
      <c r="A315" s="64"/>
      <c r="B315" s="64"/>
      <c r="C315" s="64"/>
      <c r="D315" s="64"/>
      <c r="E315" s="75"/>
      <c r="F315" s="64"/>
      <c r="G315" s="64"/>
      <c r="H315" s="64"/>
      <c r="I315" s="64"/>
      <c r="J315" s="64"/>
      <c r="K315" s="68">
        <f t="shared" si="11"/>
        <v>0</v>
      </c>
      <c r="L315" s="64"/>
      <c r="M315" s="64"/>
      <c r="N315" s="64"/>
      <c r="O315" s="64"/>
      <c r="P315" s="64"/>
      <c r="Q315" s="68">
        <f t="shared" si="12"/>
        <v>0</v>
      </c>
      <c r="R315" s="64"/>
      <c r="S315" s="64"/>
      <c r="T315" s="64"/>
      <c r="U315" s="64"/>
      <c r="V315" s="64"/>
      <c r="W315" s="64"/>
      <c r="X315" s="64"/>
      <c r="Y315" s="64"/>
    </row>
    <row r="316" spans="1:25" x14ac:dyDescent="0.25">
      <c r="A316" s="64"/>
      <c r="B316" s="64"/>
      <c r="C316" s="64"/>
      <c r="D316" s="64"/>
      <c r="E316" s="75"/>
      <c r="F316" s="64"/>
      <c r="G316" s="64"/>
      <c r="H316" s="64"/>
      <c r="I316" s="64"/>
      <c r="J316" s="64"/>
      <c r="K316" s="68">
        <f t="shared" si="11"/>
        <v>0</v>
      </c>
      <c r="L316" s="64"/>
      <c r="M316" s="64"/>
      <c r="N316" s="64"/>
      <c r="O316" s="64"/>
      <c r="P316" s="64"/>
      <c r="Q316" s="68">
        <f t="shared" si="12"/>
        <v>0</v>
      </c>
      <c r="R316" s="64"/>
      <c r="S316" s="64"/>
      <c r="T316" s="64"/>
      <c r="U316" s="64"/>
      <c r="V316" s="64"/>
      <c r="W316" s="64"/>
      <c r="X316" s="64"/>
      <c r="Y316" s="64"/>
    </row>
    <row r="317" spans="1:25" x14ac:dyDescent="0.25">
      <c r="A317" s="64"/>
      <c r="B317" s="64"/>
      <c r="C317" s="64"/>
      <c r="D317" s="64"/>
      <c r="E317" s="75"/>
      <c r="F317" s="64"/>
      <c r="G317" s="64"/>
      <c r="H317" s="64"/>
      <c r="I317" s="64"/>
      <c r="J317" s="64"/>
      <c r="K317" s="68">
        <f t="shared" si="11"/>
        <v>0</v>
      </c>
      <c r="L317" s="64"/>
      <c r="M317" s="64"/>
      <c r="N317" s="64"/>
      <c r="O317" s="64"/>
      <c r="P317" s="64"/>
      <c r="Q317" s="68">
        <f t="shared" si="12"/>
        <v>0</v>
      </c>
      <c r="R317" s="64"/>
      <c r="S317" s="64"/>
      <c r="T317" s="64"/>
      <c r="U317" s="64"/>
      <c r="V317" s="64"/>
      <c r="W317" s="64"/>
      <c r="X317" s="64"/>
      <c r="Y317" s="64"/>
    </row>
    <row r="318" spans="1:25" x14ac:dyDescent="0.25">
      <c r="A318" s="64"/>
      <c r="B318" s="64"/>
      <c r="C318" s="64"/>
      <c r="D318" s="64"/>
      <c r="E318" s="75"/>
      <c r="F318" s="64"/>
      <c r="G318" s="64"/>
      <c r="H318" s="64"/>
      <c r="I318" s="64"/>
      <c r="J318" s="64"/>
      <c r="K318" s="68">
        <f t="shared" si="11"/>
        <v>0</v>
      </c>
      <c r="L318" s="64"/>
      <c r="M318" s="64"/>
      <c r="N318" s="64"/>
      <c r="O318" s="64"/>
      <c r="P318" s="64"/>
      <c r="Q318" s="68">
        <f t="shared" si="12"/>
        <v>0</v>
      </c>
      <c r="R318" s="64"/>
      <c r="S318" s="64"/>
      <c r="T318" s="64"/>
      <c r="U318" s="64"/>
      <c r="V318" s="64"/>
      <c r="W318" s="64"/>
      <c r="X318" s="64"/>
      <c r="Y318" s="64"/>
    </row>
    <row r="319" spans="1:25" x14ac:dyDescent="0.25">
      <c r="A319" s="64"/>
      <c r="B319" s="64"/>
      <c r="C319" s="64"/>
      <c r="D319" s="64"/>
      <c r="E319" s="75"/>
      <c r="F319" s="64"/>
      <c r="G319" s="64"/>
      <c r="H319" s="64"/>
      <c r="I319" s="64"/>
      <c r="J319" s="64"/>
      <c r="K319" s="68">
        <f t="shared" si="11"/>
        <v>0</v>
      </c>
      <c r="L319" s="64"/>
      <c r="M319" s="64"/>
      <c r="N319" s="64"/>
      <c r="O319" s="64"/>
      <c r="P319" s="64"/>
      <c r="Q319" s="68">
        <f t="shared" si="12"/>
        <v>0</v>
      </c>
      <c r="R319" s="64"/>
      <c r="S319" s="64"/>
      <c r="T319" s="64"/>
      <c r="U319" s="64"/>
      <c r="V319" s="64"/>
      <c r="W319" s="64"/>
      <c r="X319" s="64"/>
      <c r="Y319" s="64"/>
    </row>
    <row r="320" spans="1:25" x14ac:dyDescent="0.25">
      <c r="A320" s="64"/>
      <c r="B320" s="64"/>
      <c r="C320" s="64"/>
      <c r="D320" s="64"/>
      <c r="E320" s="75"/>
      <c r="F320" s="64"/>
      <c r="G320" s="64"/>
      <c r="H320" s="64"/>
      <c r="I320" s="64"/>
      <c r="J320" s="64"/>
      <c r="K320" s="68">
        <f t="shared" si="11"/>
        <v>0</v>
      </c>
      <c r="L320" s="64"/>
      <c r="M320" s="64"/>
      <c r="N320" s="64"/>
      <c r="O320" s="64"/>
      <c r="P320" s="64"/>
      <c r="Q320" s="68">
        <f t="shared" si="12"/>
        <v>0</v>
      </c>
      <c r="R320" s="64"/>
      <c r="S320" s="64"/>
      <c r="T320" s="64"/>
      <c r="U320" s="64"/>
      <c r="V320" s="64"/>
      <c r="W320" s="64"/>
      <c r="X320" s="64"/>
      <c r="Y320" s="64"/>
    </row>
    <row r="321" spans="1:25" x14ac:dyDescent="0.25">
      <c r="A321" s="64"/>
      <c r="B321" s="64"/>
      <c r="C321" s="64"/>
      <c r="D321" s="64"/>
      <c r="E321" s="75"/>
      <c r="F321" s="64"/>
      <c r="G321" s="64"/>
      <c r="H321" s="64"/>
      <c r="I321" s="64"/>
      <c r="J321" s="64"/>
      <c r="K321" s="68">
        <f t="shared" si="11"/>
        <v>0</v>
      </c>
      <c r="L321" s="64"/>
      <c r="M321" s="64"/>
      <c r="N321" s="64"/>
      <c r="O321" s="64"/>
      <c r="P321" s="64"/>
      <c r="Q321" s="68">
        <f t="shared" si="12"/>
        <v>0</v>
      </c>
      <c r="R321" s="64"/>
      <c r="S321" s="64"/>
      <c r="T321" s="64"/>
      <c r="U321" s="64"/>
      <c r="V321" s="64"/>
      <c r="W321" s="64"/>
      <c r="X321" s="64"/>
      <c r="Y321" s="64"/>
    </row>
    <row r="322" spans="1:25" x14ac:dyDescent="0.25">
      <c r="A322" s="64"/>
      <c r="B322" s="64"/>
      <c r="C322" s="64"/>
      <c r="D322" s="64"/>
      <c r="E322" s="75"/>
      <c r="F322" s="64"/>
      <c r="G322" s="64"/>
      <c r="H322" s="64"/>
      <c r="I322" s="64"/>
      <c r="J322" s="64"/>
      <c r="K322" s="68">
        <f t="shared" si="11"/>
        <v>0</v>
      </c>
      <c r="L322" s="64"/>
      <c r="M322" s="64"/>
      <c r="N322" s="64"/>
      <c r="O322" s="64"/>
      <c r="P322" s="64"/>
      <c r="Q322" s="68">
        <f t="shared" si="12"/>
        <v>0</v>
      </c>
      <c r="R322" s="64"/>
      <c r="S322" s="64"/>
      <c r="T322" s="64"/>
      <c r="U322" s="64"/>
      <c r="V322" s="64"/>
      <c r="W322" s="64"/>
      <c r="X322" s="64"/>
      <c r="Y322" s="64"/>
    </row>
    <row r="323" spans="1:25" x14ac:dyDescent="0.25">
      <c r="A323" s="64"/>
      <c r="B323" s="64"/>
      <c r="C323" s="64"/>
      <c r="D323" s="64"/>
      <c r="E323" s="75"/>
      <c r="F323" s="64"/>
      <c r="G323" s="64"/>
      <c r="H323" s="64"/>
      <c r="I323" s="64"/>
      <c r="J323" s="64"/>
      <c r="K323" s="68">
        <f t="shared" si="11"/>
        <v>0</v>
      </c>
      <c r="L323" s="64"/>
      <c r="M323" s="64"/>
      <c r="N323" s="64"/>
      <c r="O323" s="64"/>
      <c r="P323" s="64"/>
      <c r="Q323" s="68">
        <f t="shared" si="12"/>
        <v>0</v>
      </c>
      <c r="R323" s="64"/>
      <c r="S323" s="64"/>
      <c r="T323" s="64"/>
      <c r="U323" s="64"/>
      <c r="V323" s="64"/>
      <c r="W323" s="64"/>
      <c r="X323" s="64"/>
      <c r="Y323" s="64"/>
    </row>
    <row r="324" spans="1:25" x14ac:dyDescent="0.25">
      <c r="A324" s="64"/>
      <c r="B324" s="64"/>
      <c r="C324" s="64"/>
      <c r="D324" s="64"/>
      <c r="E324" s="75"/>
      <c r="F324" s="64"/>
      <c r="G324" s="64"/>
      <c r="H324" s="64"/>
      <c r="I324" s="64"/>
      <c r="J324" s="64"/>
      <c r="K324" s="68">
        <f t="shared" si="11"/>
        <v>0</v>
      </c>
      <c r="L324" s="64"/>
      <c r="M324" s="64"/>
      <c r="N324" s="64"/>
      <c r="O324" s="64"/>
      <c r="P324" s="64"/>
      <c r="Q324" s="68">
        <f t="shared" si="12"/>
        <v>0</v>
      </c>
      <c r="R324" s="64"/>
      <c r="S324" s="64"/>
      <c r="T324" s="64"/>
      <c r="U324" s="64"/>
      <c r="V324" s="64"/>
      <c r="W324" s="64"/>
      <c r="X324" s="64"/>
      <c r="Y324" s="64"/>
    </row>
    <row r="325" spans="1:25" x14ac:dyDescent="0.25">
      <c r="A325" s="64"/>
      <c r="B325" s="64"/>
      <c r="C325" s="64"/>
      <c r="D325" s="64"/>
      <c r="E325" s="75"/>
      <c r="F325" s="64"/>
      <c r="G325" s="64"/>
      <c r="H325" s="64"/>
      <c r="I325" s="64"/>
      <c r="J325" s="64"/>
      <c r="K325" s="68">
        <f t="shared" si="11"/>
        <v>0</v>
      </c>
      <c r="L325" s="64"/>
      <c r="M325" s="64"/>
      <c r="N325" s="64"/>
      <c r="O325" s="64"/>
      <c r="P325" s="64"/>
      <c r="Q325" s="68">
        <f t="shared" si="12"/>
        <v>0</v>
      </c>
      <c r="R325" s="64"/>
      <c r="S325" s="64"/>
      <c r="T325" s="64"/>
      <c r="U325" s="64"/>
      <c r="V325" s="64"/>
      <c r="W325" s="64"/>
      <c r="X325" s="64"/>
      <c r="Y325" s="64"/>
    </row>
    <row r="326" spans="1:25" x14ac:dyDescent="0.25">
      <c r="A326" s="64"/>
      <c r="B326" s="64"/>
      <c r="C326" s="64"/>
      <c r="D326" s="64"/>
      <c r="E326" s="75"/>
      <c r="F326" s="64"/>
      <c r="G326" s="64"/>
      <c r="H326" s="64"/>
      <c r="I326" s="64"/>
      <c r="J326" s="64"/>
      <c r="K326" s="68">
        <f t="shared" ref="K326:K389" si="13">F326-G326-H326+I326+J326</f>
        <v>0</v>
      </c>
      <c r="L326" s="64"/>
      <c r="M326" s="64"/>
      <c r="N326" s="64"/>
      <c r="O326" s="64"/>
      <c r="P326" s="64"/>
      <c r="Q326" s="68">
        <f t="shared" si="12"/>
        <v>0</v>
      </c>
      <c r="R326" s="64"/>
      <c r="S326" s="64"/>
      <c r="T326" s="64"/>
      <c r="U326" s="64"/>
      <c r="V326" s="64"/>
      <c r="W326" s="64"/>
      <c r="X326" s="64"/>
      <c r="Y326" s="64"/>
    </row>
    <row r="327" spans="1:25" x14ac:dyDescent="0.25">
      <c r="A327" s="64"/>
      <c r="B327" s="64"/>
      <c r="C327" s="64"/>
      <c r="D327" s="64"/>
      <c r="E327" s="75"/>
      <c r="F327" s="64"/>
      <c r="G327" s="64"/>
      <c r="H327" s="64"/>
      <c r="I327" s="64"/>
      <c r="J327" s="64"/>
      <c r="K327" s="68">
        <f t="shared" si="13"/>
        <v>0</v>
      </c>
      <c r="L327" s="64"/>
      <c r="M327" s="64"/>
      <c r="N327" s="64"/>
      <c r="O327" s="64"/>
      <c r="P327" s="64"/>
      <c r="Q327" s="68">
        <f t="shared" si="12"/>
        <v>0</v>
      </c>
      <c r="R327" s="64"/>
      <c r="S327" s="64"/>
      <c r="T327" s="64"/>
      <c r="U327" s="64"/>
      <c r="V327" s="64"/>
      <c r="W327" s="64"/>
      <c r="X327" s="64"/>
      <c r="Y327" s="64"/>
    </row>
    <row r="328" spans="1:25" x14ac:dyDescent="0.25">
      <c r="A328" s="64"/>
      <c r="B328" s="64"/>
      <c r="C328" s="64"/>
      <c r="D328" s="64"/>
      <c r="E328" s="75"/>
      <c r="F328" s="64"/>
      <c r="G328" s="64"/>
      <c r="H328" s="64"/>
      <c r="I328" s="64"/>
      <c r="J328" s="64"/>
      <c r="K328" s="68">
        <f t="shared" si="13"/>
        <v>0</v>
      </c>
      <c r="L328" s="64"/>
      <c r="M328" s="64"/>
      <c r="N328" s="64"/>
      <c r="O328" s="64"/>
      <c r="P328" s="64"/>
      <c r="Q328" s="68">
        <f t="shared" si="12"/>
        <v>0</v>
      </c>
      <c r="R328" s="64"/>
      <c r="S328" s="64"/>
      <c r="T328" s="64"/>
      <c r="U328" s="64"/>
      <c r="V328" s="64"/>
      <c r="W328" s="64"/>
      <c r="X328" s="64"/>
      <c r="Y328" s="64"/>
    </row>
    <row r="329" spans="1:25" x14ac:dyDescent="0.25">
      <c r="A329" s="64"/>
      <c r="B329" s="64"/>
      <c r="C329" s="64"/>
      <c r="D329" s="64"/>
      <c r="E329" s="75"/>
      <c r="F329" s="64"/>
      <c r="G329" s="64"/>
      <c r="H329" s="64"/>
      <c r="I329" s="64"/>
      <c r="J329" s="64"/>
      <c r="K329" s="68">
        <f t="shared" si="13"/>
        <v>0</v>
      </c>
      <c r="L329" s="64"/>
      <c r="M329" s="64"/>
      <c r="N329" s="64"/>
      <c r="O329" s="64"/>
      <c r="P329" s="64"/>
      <c r="Q329" s="68">
        <f t="shared" si="12"/>
        <v>0</v>
      </c>
      <c r="R329" s="64"/>
      <c r="S329" s="64"/>
      <c r="T329" s="64"/>
      <c r="U329" s="64"/>
      <c r="V329" s="64"/>
      <c r="W329" s="64"/>
      <c r="X329" s="64"/>
      <c r="Y329" s="64"/>
    </row>
    <row r="330" spans="1:25" x14ac:dyDescent="0.25">
      <c r="A330" s="64"/>
      <c r="B330" s="64"/>
      <c r="C330" s="64"/>
      <c r="D330" s="64"/>
      <c r="E330" s="75"/>
      <c r="F330" s="64"/>
      <c r="G330" s="64"/>
      <c r="H330" s="64"/>
      <c r="I330" s="64"/>
      <c r="J330" s="64"/>
      <c r="K330" s="68">
        <f t="shared" si="13"/>
        <v>0</v>
      </c>
      <c r="L330" s="64"/>
      <c r="M330" s="64"/>
      <c r="N330" s="64"/>
      <c r="O330" s="64"/>
      <c r="P330" s="64"/>
      <c r="Q330" s="68">
        <f t="shared" si="12"/>
        <v>0</v>
      </c>
      <c r="R330" s="64"/>
      <c r="S330" s="64"/>
      <c r="T330" s="64"/>
      <c r="U330" s="64"/>
      <c r="V330" s="64"/>
      <c r="W330" s="64"/>
      <c r="X330" s="64"/>
      <c r="Y330" s="64"/>
    </row>
    <row r="331" spans="1:25" x14ac:dyDescent="0.25">
      <c r="A331" s="64"/>
      <c r="B331" s="64"/>
      <c r="C331" s="64"/>
      <c r="D331" s="64"/>
      <c r="E331" s="75"/>
      <c r="F331" s="64"/>
      <c r="G331" s="64"/>
      <c r="H331" s="64"/>
      <c r="I331" s="64"/>
      <c r="J331" s="64"/>
      <c r="K331" s="68">
        <f t="shared" si="13"/>
        <v>0</v>
      </c>
      <c r="L331" s="64"/>
      <c r="M331" s="64"/>
      <c r="N331" s="64"/>
      <c r="O331" s="64"/>
      <c r="P331" s="64"/>
      <c r="Q331" s="68">
        <f t="shared" si="12"/>
        <v>0</v>
      </c>
      <c r="R331" s="64"/>
      <c r="S331" s="64"/>
      <c r="T331" s="64"/>
      <c r="U331" s="64"/>
      <c r="V331" s="64"/>
      <c r="W331" s="64"/>
      <c r="X331" s="64"/>
      <c r="Y331" s="64"/>
    </row>
    <row r="332" spans="1:25" x14ac:dyDescent="0.25">
      <c r="A332" s="64"/>
      <c r="B332" s="64"/>
      <c r="C332" s="64"/>
      <c r="D332" s="64"/>
      <c r="E332" s="75"/>
      <c r="F332" s="64"/>
      <c r="G332" s="64"/>
      <c r="H332" s="64"/>
      <c r="I332" s="64"/>
      <c r="J332" s="64"/>
      <c r="K332" s="68">
        <f t="shared" si="13"/>
        <v>0</v>
      </c>
      <c r="L332" s="64"/>
      <c r="M332" s="64"/>
      <c r="N332" s="64"/>
      <c r="O332" s="64"/>
      <c r="P332" s="64"/>
      <c r="Q332" s="68">
        <f t="shared" si="12"/>
        <v>0</v>
      </c>
      <c r="R332" s="64"/>
      <c r="S332" s="64"/>
      <c r="T332" s="64"/>
      <c r="U332" s="64"/>
      <c r="V332" s="64"/>
      <c r="W332" s="64"/>
      <c r="X332" s="64"/>
      <c r="Y332" s="64"/>
    </row>
    <row r="333" spans="1:25" x14ac:dyDescent="0.25">
      <c r="A333" s="64"/>
      <c r="B333" s="64"/>
      <c r="C333" s="64"/>
      <c r="D333" s="64"/>
      <c r="E333" s="75"/>
      <c r="F333" s="64"/>
      <c r="G333" s="64"/>
      <c r="H333" s="64"/>
      <c r="I333" s="64"/>
      <c r="J333" s="64"/>
      <c r="K333" s="68">
        <f t="shared" si="13"/>
        <v>0</v>
      </c>
      <c r="L333" s="64"/>
      <c r="M333" s="64"/>
      <c r="N333" s="64"/>
      <c r="O333" s="64"/>
      <c r="P333" s="64"/>
      <c r="Q333" s="68">
        <f t="shared" si="12"/>
        <v>0</v>
      </c>
      <c r="R333" s="64"/>
      <c r="S333" s="64"/>
      <c r="T333" s="64"/>
      <c r="U333" s="64"/>
      <c r="V333" s="64"/>
      <c r="W333" s="64"/>
      <c r="X333" s="64"/>
      <c r="Y333" s="64"/>
    </row>
    <row r="334" spans="1:25" x14ac:dyDescent="0.25">
      <c r="A334" s="64"/>
      <c r="B334" s="64"/>
      <c r="C334" s="64"/>
      <c r="D334" s="64"/>
      <c r="E334" s="75"/>
      <c r="F334" s="64"/>
      <c r="G334" s="64"/>
      <c r="H334" s="64"/>
      <c r="I334" s="64"/>
      <c r="J334" s="64"/>
      <c r="K334" s="68">
        <f t="shared" si="13"/>
        <v>0</v>
      </c>
      <c r="L334" s="64"/>
      <c r="M334" s="64"/>
      <c r="N334" s="64"/>
      <c r="O334" s="64"/>
      <c r="P334" s="64"/>
      <c r="Q334" s="68">
        <f t="shared" si="12"/>
        <v>0</v>
      </c>
      <c r="R334" s="64"/>
      <c r="S334" s="64"/>
      <c r="T334" s="64"/>
      <c r="U334" s="64"/>
      <c r="V334" s="64"/>
      <c r="W334" s="64"/>
      <c r="X334" s="64"/>
      <c r="Y334" s="64"/>
    </row>
    <row r="335" spans="1:25" x14ac:dyDescent="0.25">
      <c r="A335" s="64"/>
      <c r="B335" s="64"/>
      <c r="C335" s="64"/>
      <c r="D335" s="64"/>
      <c r="E335" s="75"/>
      <c r="F335" s="64"/>
      <c r="G335" s="64"/>
      <c r="H335" s="64"/>
      <c r="I335" s="64"/>
      <c r="J335" s="64"/>
      <c r="K335" s="68">
        <f t="shared" si="13"/>
        <v>0</v>
      </c>
      <c r="L335" s="64"/>
      <c r="M335" s="64"/>
      <c r="N335" s="64"/>
      <c r="O335" s="64"/>
      <c r="P335" s="64"/>
      <c r="Q335" s="68">
        <f t="shared" si="12"/>
        <v>0</v>
      </c>
      <c r="R335" s="64"/>
      <c r="S335" s="64"/>
      <c r="T335" s="64"/>
      <c r="U335" s="64"/>
      <c r="V335" s="64"/>
      <c r="W335" s="64"/>
      <c r="X335" s="64"/>
      <c r="Y335" s="64"/>
    </row>
    <row r="336" spans="1:25" x14ac:dyDescent="0.25">
      <c r="A336" s="64"/>
      <c r="B336" s="64"/>
      <c r="C336" s="64"/>
      <c r="D336" s="64"/>
      <c r="E336" s="75"/>
      <c r="F336" s="64"/>
      <c r="G336" s="64"/>
      <c r="H336" s="64"/>
      <c r="I336" s="64"/>
      <c r="J336" s="64"/>
      <c r="K336" s="68">
        <f t="shared" si="13"/>
        <v>0</v>
      </c>
      <c r="L336" s="64"/>
      <c r="M336" s="64"/>
      <c r="N336" s="64"/>
      <c r="O336" s="64"/>
      <c r="P336" s="64"/>
      <c r="Q336" s="68">
        <f t="shared" si="12"/>
        <v>0</v>
      </c>
      <c r="R336" s="64"/>
      <c r="S336" s="64"/>
      <c r="T336" s="64"/>
      <c r="U336" s="64"/>
      <c r="V336" s="64"/>
      <c r="W336" s="64"/>
      <c r="X336" s="64"/>
      <c r="Y336" s="64"/>
    </row>
    <row r="337" spans="1:25" x14ac:dyDescent="0.25">
      <c r="A337" s="64"/>
      <c r="B337" s="64"/>
      <c r="C337" s="64"/>
      <c r="D337" s="64"/>
      <c r="E337" s="75"/>
      <c r="F337" s="64"/>
      <c r="G337" s="64"/>
      <c r="H337" s="64"/>
      <c r="I337" s="64"/>
      <c r="J337" s="64"/>
      <c r="K337" s="68">
        <f t="shared" si="13"/>
        <v>0</v>
      </c>
      <c r="L337" s="64"/>
      <c r="M337" s="64"/>
      <c r="N337" s="64"/>
      <c r="O337" s="64"/>
      <c r="P337" s="64"/>
      <c r="Q337" s="68">
        <f t="shared" ref="Q337:Q400" si="14">L337-M337-N337+O337+P337</f>
        <v>0</v>
      </c>
      <c r="R337" s="64"/>
      <c r="S337" s="64"/>
      <c r="T337" s="64"/>
      <c r="U337" s="64"/>
      <c r="V337" s="64"/>
      <c r="W337" s="64"/>
      <c r="X337" s="64"/>
      <c r="Y337" s="64"/>
    </row>
    <row r="338" spans="1:25" x14ac:dyDescent="0.25">
      <c r="A338" s="64"/>
      <c r="B338" s="64"/>
      <c r="C338" s="64"/>
      <c r="D338" s="64"/>
      <c r="E338" s="75"/>
      <c r="F338" s="64"/>
      <c r="G338" s="64"/>
      <c r="H338" s="64"/>
      <c r="I338" s="64"/>
      <c r="J338" s="64"/>
      <c r="K338" s="68">
        <f t="shared" si="13"/>
        <v>0</v>
      </c>
      <c r="L338" s="64"/>
      <c r="M338" s="64"/>
      <c r="N338" s="64"/>
      <c r="O338" s="64"/>
      <c r="P338" s="64"/>
      <c r="Q338" s="68">
        <f t="shared" si="14"/>
        <v>0</v>
      </c>
      <c r="R338" s="64"/>
      <c r="S338" s="64"/>
      <c r="T338" s="64"/>
      <c r="U338" s="64"/>
      <c r="V338" s="64"/>
      <c r="W338" s="64"/>
      <c r="X338" s="64"/>
      <c r="Y338" s="64"/>
    </row>
    <row r="339" spans="1:25" x14ac:dyDescent="0.25">
      <c r="A339" s="64"/>
      <c r="B339" s="64"/>
      <c r="C339" s="64"/>
      <c r="D339" s="64"/>
      <c r="E339" s="75"/>
      <c r="F339" s="64"/>
      <c r="G339" s="64"/>
      <c r="H339" s="64"/>
      <c r="I339" s="64"/>
      <c r="J339" s="64"/>
      <c r="K339" s="68">
        <f t="shared" si="13"/>
        <v>0</v>
      </c>
      <c r="L339" s="64"/>
      <c r="M339" s="64"/>
      <c r="N339" s="64"/>
      <c r="O339" s="64"/>
      <c r="P339" s="64"/>
      <c r="Q339" s="68">
        <f t="shared" si="14"/>
        <v>0</v>
      </c>
      <c r="R339" s="64"/>
      <c r="S339" s="64"/>
      <c r="T339" s="64"/>
      <c r="U339" s="64"/>
      <c r="V339" s="64"/>
      <c r="W339" s="64"/>
      <c r="X339" s="64"/>
      <c r="Y339" s="64"/>
    </row>
    <row r="340" spans="1:25" x14ac:dyDescent="0.25">
      <c r="A340" s="64"/>
      <c r="B340" s="64"/>
      <c r="C340" s="64"/>
      <c r="D340" s="64"/>
      <c r="E340" s="75"/>
      <c r="F340" s="64"/>
      <c r="G340" s="64"/>
      <c r="H340" s="64"/>
      <c r="I340" s="64"/>
      <c r="J340" s="64"/>
      <c r="K340" s="68">
        <f t="shared" si="13"/>
        <v>0</v>
      </c>
      <c r="L340" s="64"/>
      <c r="M340" s="64"/>
      <c r="N340" s="64"/>
      <c r="O340" s="64"/>
      <c r="P340" s="64"/>
      <c r="Q340" s="68">
        <f t="shared" si="14"/>
        <v>0</v>
      </c>
      <c r="R340" s="64"/>
      <c r="S340" s="64"/>
      <c r="T340" s="64"/>
      <c r="U340" s="64"/>
      <c r="V340" s="64"/>
      <c r="W340" s="64"/>
      <c r="X340" s="64"/>
      <c r="Y340" s="64"/>
    </row>
    <row r="341" spans="1:25" x14ac:dyDescent="0.25">
      <c r="A341" s="64"/>
      <c r="B341" s="64"/>
      <c r="C341" s="64"/>
      <c r="D341" s="64"/>
      <c r="E341" s="75"/>
      <c r="F341" s="64"/>
      <c r="G341" s="64"/>
      <c r="H341" s="64"/>
      <c r="I341" s="64"/>
      <c r="J341" s="64"/>
      <c r="K341" s="68">
        <f t="shared" si="13"/>
        <v>0</v>
      </c>
      <c r="L341" s="64"/>
      <c r="M341" s="64"/>
      <c r="N341" s="64"/>
      <c r="O341" s="64"/>
      <c r="P341" s="64"/>
      <c r="Q341" s="68">
        <f t="shared" si="14"/>
        <v>0</v>
      </c>
      <c r="R341" s="64"/>
      <c r="S341" s="64"/>
      <c r="T341" s="64"/>
      <c r="U341" s="64"/>
      <c r="V341" s="64"/>
      <c r="W341" s="64"/>
      <c r="X341" s="64"/>
      <c r="Y341" s="64"/>
    </row>
    <row r="342" spans="1:25" x14ac:dyDescent="0.25">
      <c r="A342" s="64"/>
      <c r="B342" s="64"/>
      <c r="C342" s="64"/>
      <c r="D342" s="64"/>
      <c r="E342" s="75"/>
      <c r="F342" s="64"/>
      <c r="G342" s="64"/>
      <c r="H342" s="64"/>
      <c r="I342" s="64"/>
      <c r="J342" s="64"/>
      <c r="K342" s="68">
        <f t="shared" si="13"/>
        <v>0</v>
      </c>
      <c r="L342" s="64"/>
      <c r="M342" s="64"/>
      <c r="N342" s="64"/>
      <c r="O342" s="64"/>
      <c r="P342" s="64"/>
      <c r="Q342" s="68">
        <f t="shared" si="14"/>
        <v>0</v>
      </c>
      <c r="R342" s="64"/>
      <c r="S342" s="64"/>
      <c r="T342" s="64"/>
      <c r="U342" s="64"/>
      <c r="V342" s="64"/>
      <c r="W342" s="64"/>
      <c r="X342" s="64"/>
      <c r="Y342" s="64"/>
    </row>
    <row r="343" spans="1:25" x14ac:dyDescent="0.25">
      <c r="A343" s="64"/>
      <c r="B343" s="64"/>
      <c r="C343" s="64"/>
      <c r="D343" s="64"/>
      <c r="E343" s="75"/>
      <c r="F343" s="64"/>
      <c r="G343" s="64"/>
      <c r="H343" s="64"/>
      <c r="I343" s="64"/>
      <c r="J343" s="64"/>
      <c r="K343" s="68">
        <f t="shared" si="13"/>
        <v>0</v>
      </c>
      <c r="L343" s="64"/>
      <c r="M343" s="64"/>
      <c r="N343" s="64"/>
      <c r="O343" s="64"/>
      <c r="P343" s="64"/>
      <c r="Q343" s="68">
        <f t="shared" si="14"/>
        <v>0</v>
      </c>
      <c r="R343" s="64"/>
      <c r="S343" s="64"/>
      <c r="T343" s="64"/>
      <c r="U343" s="64"/>
      <c r="V343" s="64"/>
      <c r="W343" s="64"/>
      <c r="X343" s="64"/>
      <c r="Y343" s="64"/>
    </row>
    <row r="344" spans="1:25" x14ac:dyDescent="0.25">
      <c r="A344" s="64"/>
      <c r="B344" s="64"/>
      <c r="C344" s="64"/>
      <c r="D344" s="64"/>
      <c r="E344" s="75"/>
      <c r="F344" s="64"/>
      <c r="G344" s="64"/>
      <c r="H344" s="64"/>
      <c r="I344" s="64"/>
      <c r="J344" s="64"/>
      <c r="K344" s="68">
        <f t="shared" si="13"/>
        <v>0</v>
      </c>
      <c r="L344" s="64"/>
      <c r="M344" s="64"/>
      <c r="N344" s="64"/>
      <c r="O344" s="64"/>
      <c r="P344" s="64"/>
      <c r="Q344" s="68">
        <f t="shared" si="14"/>
        <v>0</v>
      </c>
      <c r="R344" s="64"/>
      <c r="S344" s="64"/>
      <c r="T344" s="64"/>
      <c r="U344" s="64"/>
      <c r="V344" s="64"/>
      <c r="W344" s="64"/>
      <c r="X344" s="64"/>
      <c r="Y344" s="64"/>
    </row>
    <row r="345" spans="1:25" x14ac:dyDescent="0.25">
      <c r="A345" s="64"/>
      <c r="B345" s="64"/>
      <c r="C345" s="64"/>
      <c r="D345" s="64"/>
      <c r="E345" s="75"/>
      <c r="F345" s="64"/>
      <c r="G345" s="64"/>
      <c r="H345" s="64"/>
      <c r="I345" s="64"/>
      <c r="J345" s="64"/>
      <c r="K345" s="68">
        <f t="shared" si="13"/>
        <v>0</v>
      </c>
      <c r="L345" s="64"/>
      <c r="M345" s="64"/>
      <c r="N345" s="64"/>
      <c r="O345" s="64"/>
      <c r="P345" s="64"/>
      <c r="Q345" s="68">
        <f t="shared" si="14"/>
        <v>0</v>
      </c>
      <c r="R345" s="64"/>
      <c r="S345" s="64"/>
      <c r="T345" s="64"/>
      <c r="U345" s="64"/>
      <c r="V345" s="64"/>
      <c r="W345" s="64"/>
      <c r="X345" s="64"/>
      <c r="Y345" s="64"/>
    </row>
    <row r="346" spans="1:25" x14ac:dyDescent="0.25">
      <c r="A346" s="64"/>
      <c r="B346" s="64"/>
      <c r="C346" s="64"/>
      <c r="D346" s="64"/>
      <c r="E346" s="75"/>
      <c r="F346" s="64"/>
      <c r="G346" s="64"/>
      <c r="H346" s="64"/>
      <c r="I346" s="64"/>
      <c r="J346" s="64"/>
      <c r="K346" s="68">
        <f t="shared" si="13"/>
        <v>0</v>
      </c>
      <c r="L346" s="64"/>
      <c r="M346" s="64"/>
      <c r="N346" s="64"/>
      <c r="O346" s="64"/>
      <c r="P346" s="64"/>
      <c r="Q346" s="68">
        <f t="shared" si="14"/>
        <v>0</v>
      </c>
      <c r="R346" s="64"/>
      <c r="S346" s="64"/>
      <c r="T346" s="64"/>
      <c r="U346" s="64"/>
      <c r="V346" s="64"/>
      <c r="W346" s="64"/>
      <c r="X346" s="64"/>
      <c r="Y346" s="64"/>
    </row>
    <row r="347" spans="1:25" x14ac:dyDescent="0.25">
      <c r="A347" s="64"/>
      <c r="B347" s="64"/>
      <c r="C347" s="64"/>
      <c r="D347" s="64"/>
      <c r="E347" s="75"/>
      <c r="F347" s="64"/>
      <c r="G347" s="64"/>
      <c r="H347" s="64"/>
      <c r="I347" s="64"/>
      <c r="J347" s="64"/>
      <c r="K347" s="68">
        <f t="shared" si="13"/>
        <v>0</v>
      </c>
      <c r="L347" s="64"/>
      <c r="M347" s="64"/>
      <c r="N347" s="64"/>
      <c r="O347" s="64"/>
      <c r="P347" s="64"/>
      <c r="Q347" s="68">
        <f t="shared" si="14"/>
        <v>0</v>
      </c>
      <c r="R347" s="64"/>
      <c r="S347" s="64"/>
      <c r="T347" s="64"/>
      <c r="U347" s="64"/>
      <c r="V347" s="64"/>
      <c r="W347" s="64"/>
      <c r="X347" s="64"/>
      <c r="Y347" s="64"/>
    </row>
    <row r="348" spans="1:25" x14ac:dyDescent="0.25">
      <c r="A348" s="64"/>
      <c r="B348" s="64"/>
      <c r="C348" s="64"/>
      <c r="D348" s="64"/>
      <c r="E348" s="75"/>
      <c r="F348" s="64"/>
      <c r="G348" s="64"/>
      <c r="H348" s="64"/>
      <c r="I348" s="64"/>
      <c r="J348" s="64"/>
      <c r="K348" s="68">
        <f t="shared" si="13"/>
        <v>0</v>
      </c>
      <c r="L348" s="64"/>
      <c r="M348" s="64"/>
      <c r="N348" s="64"/>
      <c r="O348" s="64"/>
      <c r="P348" s="64"/>
      <c r="Q348" s="68">
        <f t="shared" si="14"/>
        <v>0</v>
      </c>
      <c r="R348" s="64"/>
      <c r="S348" s="64"/>
      <c r="T348" s="64"/>
      <c r="U348" s="64"/>
      <c r="V348" s="64"/>
      <c r="W348" s="64"/>
      <c r="X348" s="64"/>
      <c r="Y348" s="64"/>
    </row>
    <row r="349" spans="1:25" x14ac:dyDescent="0.25">
      <c r="A349" s="64"/>
      <c r="B349" s="64"/>
      <c r="C349" s="64"/>
      <c r="D349" s="64"/>
      <c r="E349" s="75"/>
      <c r="F349" s="64"/>
      <c r="G349" s="64"/>
      <c r="H349" s="64"/>
      <c r="I349" s="64"/>
      <c r="J349" s="64"/>
      <c r="K349" s="68">
        <f t="shared" si="13"/>
        <v>0</v>
      </c>
      <c r="L349" s="64"/>
      <c r="M349" s="64"/>
      <c r="N349" s="64"/>
      <c r="O349" s="64"/>
      <c r="P349" s="64"/>
      <c r="Q349" s="68">
        <f t="shared" si="14"/>
        <v>0</v>
      </c>
      <c r="R349" s="64"/>
      <c r="S349" s="64"/>
      <c r="T349" s="64"/>
      <c r="U349" s="64"/>
      <c r="V349" s="64"/>
      <c r="W349" s="64"/>
      <c r="X349" s="64"/>
      <c r="Y349" s="64"/>
    </row>
    <row r="350" spans="1:25" x14ac:dyDescent="0.25">
      <c r="A350" s="64"/>
      <c r="B350" s="64"/>
      <c r="C350" s="64"/>
      <c r="D350" s="64"/>
      <c r="E350" s="75"/>
      <c r="F350" s="64"/>
      <c r="G350" s="64"/>
      <c r="H350" s="64"/>
      <c r="I350" s="64"/>
      <c r="J350" s="64"/>
      <c r="K350" s="68">
        <f t="shared" si="13"/>
        <v>0</v>
      </c>
      <c r="L350" s="64"/>
      <c r="M350" s="64"/>
      <c r="N350" s="64"/>
      <c r="O350" s="64"/>
      <c r="P350" s="64"/>
      <c r="Q350" s="68">
        <f t="shared" si="14"/>
        <v>0</v>
      </c>
      <c r="R350" s="64"/>
      <c r="S350" s="64"/>
      <c r="T350" s="64"/>
      <c r="U350" s="64"/>
      <c r="V350" s="64"/>
      <c r="W350" s="64"/>
      <c r="X350" s="64"/>
      <c r="Y350" s="64"/>
    </row>
    <row r="351" spans="1:25" x14ac:dyDescent="0.25">
      <c r="A351" s="64"/>
      <c r="B351" s="64"/>
      <c r="C351" s="64"/>
      <c r="D351" s="64"/>
      <c r="E351" s="75"/>
      <c r="F351" s="64"/>
      <c r="G351" s="64"/>
      <c r="H351" s="64"/>
      <c r="I351" s="64"/>
      <c r="J351" s="64"/>
      <c r="K351" s="68">
        <f t="shared" si="13"/>
        <v>0</v>
      </c>
      <c r="L351" s="64"/>
      <c r="M351" s="64"/>
      <c r="N351" s="64"/>
      <c r="O351" s="64"/>
      <c r="P351" s="64"/>
      <c r="Q351" s="68">
        <f t="shared" si="14"/>
        <v>0</v>
      </c>
      <c r="R351" s="64"/>
      <c r="S351" s="64"/>
      <c r="T351" s="64"/>
      <c r="U351" s="64"/>
      <c r="V351" s="64"/>
      <c r="W351" s="64"/>
      <c r="X351" s="64"/>
      <c r="Y351" s="64"/>
    </row>
    <row r="352" spans="1:25" x14ac:dyDescent="0.25">
      <c r="A352" s="64"/>
      <c r="B352" s="64"/>
      <c r="C352" s="64"/>
      <c r="D352" s="64"/>
      <c r="E352" s="75"/>
      <c r="F352" s="64"/>
      <c r="G352" s="64"/>
      <c r="H352" s="64"/>
      <c r="I352" s="64"/>
      <c r="J352" s="64"/>
      <c r="K352" s="68">
        <f t="shared" si="13"/>
        <v>0</v>
      </c>
      <c r="L352" s="64"/>
      <c r="M352" s="64"/>
      <c r="N352" s="64"/>
      <c r="O352" s="64"/>
      <c r="P352" s="64"/>
      <c r="Q352" s="68">
        <f t="shared" si="14"/>
        <v>0</v>
      </c>
      <c r="R352" s="64"/>
      <c r="S352" s="64"/>
      <c r="T352" s="64"/>
      <c r="U352" s="64"/>
      <c r="V352" s="64"/>
      <c r="W352" s="64"/>
      <c r="X352" s="64"/>
      <c r="Y352" s="64"/>
    </row>
    <row r="353" spans="1:25" x14ac:dyDescent="0.25">
      <c r="A353" s="64"/>
      <c r="B353" s="64"/>
      <c r="C353" s="64"/>
      <c r="D353" s="64"/>
      <c r="E353" s="75"/>
      <c r="F353" s="64"/>
      <c r="G353" s="64"/>
      <c r="H353" s="64"/>
      <c r="I353" s="64"/>
      <c r="J353" s="64"/>
      <c r="K353" s="68">
        <f t="shared" si="13"/>
        <v>0</v>
      </c>
      <c r="L353" s="64"/>
      <c r="M353" s="64"/>
      <c r="N353" s="64"/>
      <c r="O353" s="64"/>
      <c r="P353" s="64"/>
      <c r="Q353" s="68">
        <f t="shared" si="14"/>
        <v>0</v>
      </c>
      <c r="R353" s="64"/>
      <c r="S353" s="64"/>
      <c r="T353" s="64"/>
      <c r="U353" s="64"/>
      <c r="V353" s="64"/>
      <c r="W353" s="64"/>
      <c r="X353" s="64"/>
      <c r="Y353" s="64"/>
    </row>
    <row r="354" spans="1:25" x14ac:dyDescent="0.25">
      <c r="A354" s="64"/>
      <c r="B354" s="64"/>
      <c r="C354" s="64"/>
      <c r="D354" s="64"/>
      <c r="E354" s="75"/>
      <c r="F354" s="64"/>
      <c r="G354" s="64"/>
      <c r="H354" s="64"/>
      <c r="I354" s="64"/>
      <c r="J354" s="64"/>
      <c r="K354" s="68">
        <f t="shared" si="13"/>
        <v>0</v>
      </c>
      <c r="L354" s="64"/>
      <c r="M354" s="64"/>
      <c r="N354" s="64"/>
      <c r="O354" s="64"/>
      <c r="P354" s="64"/>
      <c r="Q354" s="68">
        <f t="shared" si="14"/>
        <v>0</v>
      </c>
      <c r="R354" s="64"/>
      <c r="S354" s="64"/>
      <c r="T354" s="64"/>
      <c r="U354" s="64"/>
      <c r="V354" s="64"/>
      <c r="W354" s="64"/>
      <c r="X354" s="64"/>
      <c r="Y354" s="64"/>
    </row>
    <row r="355" spans="1:25" x14ac:dyDescent="0.25">
      <c r="A355" s="64"/>
      <c r="B355" s="64"/>
      <c r="C355" s="64"/>
      <c r="D355" s="64"/>
      <c r="E355" s="75"/>
      <c r="F355" s="64"/>
      <c r="G355" s="64"/>
      <c r="H355" s="64"/>
      <c r="I355" s="64"/>
      <c r="J355" s="64"/>
      <c r="K355" s="68">
        <f t="shared" si="13"/>
        <v>0</v>
      </c>
      <c r="L355" s="64"/>
      <c r="M355" s="64"/>
      <c r="N355" s="64"/>
      <c r="O355" s="64"/>
      <c r="P355" s="64"/>
      <c r="Q355" s="68">
        <f t="shared" si="14"/>
        <v>0</v>
      </c>
      <c r="R355" s="64"/>
      <c r="S355" s="64"/>
      <c r="T355" s="64"/>
      <c r="U355" s="64"/>
      <c r="V355" s="64"/>
      <c r="W355" s="64"/>
      <c r="X355" s="64"/>
      <c r="Y355" s="64"/>
    </row>
    <row r="356" spans="1:25" x14ac:dyDescent="0.25">
      <c r="A356" s="64"/>
      <c r="B356" s="64"/>
      <c r="C356" s="64"/>
      <c r="D356" s="64"/>
      <c r="E356" s="75"/>
      <c r="F356" s="64"/>
      <c r="G356" s="64"/>
      <c r="H356" s="64"/>
      <c r="I356" s="64"/>
      <c r="J356" s="64"/>
      <c r="K356" s="68">
        <f t="shared" si="13"/>
        <v>0</v>
      </c>
      <c r="L356" s="64"/>
      <c r="M356" s="64"/>
      <c r="N356" s="64"/>
      <c r="O356" s="64"/>
      <c r="P356" s="64"/>
      <c r="Q356" s="68">
        <f t="shared" si="14"/>
        <v>0</v>
      </c>
      <c r="R356" s="64"/>
      <c r="S356" s="64"/>
      <c r="T356" s="64"/>
      <c r="U356" s="64"/>
      <c r="V356" s="64"/>
      <c r="W356" s="64"/>
      <c r="X356" s="64"/>
      <c r="Y356" s="64"/>
    </row>
    <row r="357" spans="1:25" x14ac:dyDescent="0.25">
      <c r="A357" s="64"/>
      <c r="B357" s="64"/>
      <c r="C357" s="64"/>
      <c r="D357" s="64"/>
      <c r="E357" s="75"/>
      <c r="F357" s="64"/>
      <c r="G357" s="64"/>
      <c r="H357" s="64"/>
      <c r="I357" s="64"/>
      <c r="J357" s="64"/>
      <c r="K357" s="68">
        <f t="shared" si="13"/>
        <v>0</v>
      </c>
      <c r="L357" s="64"/>
      <c r="M357" s="64"/>
      <c r="N357" s="64"/>
      <c r="O357" s="64"/>
      <c r="P357" s="64"/>
      <c r="Q357" s="68">
        <f t="shared" si="14"/>
        <v>0</v>
      </c>
      <c r="R357" s="64"/>
      <c r="S357" s="64"/>
      <c r="T357" s="64"/>
      <c r="U357" s="64"/>
      <c r="V357" s="64"/>
      <c r="W357" s="64"/>
      <c r="X357" s="64"/>
      <c r="Y357" s="64"/>
    </row>
    <row r="358" spans="1:25" x14ac:dyDescent="0.25">
      <c r="A358" s="64"/>
      <c r="B358" s="64"/>
      <c r="C358" s="64"/>
      <c r="D358" s="64"/>
      <c r="E358" s="75"/>
      <c r="F358" s="64"/>
      <c r="G358" s="64"/>
      <c r="H358" s="64"/>
      <c r="I358" s="64"/>
      <c r="J358" s="64"/>
      <c r="K358" s="68">
        <f t="shared" si="13"/>
        <v>0</v>
      </c>
      <c r="L358" s="64"/>
      <c r="M358" s="64"/>
      <c r="N358" s="64"/>
      <c r="O358" s="64"/>
      <c r="P358" s="64"/>
      <c r="Q358" s="68">
        <f t="shared" si="14"/>
        <v>0</v>
      </c>
      <c r="R358" s="64"/>
      <c r="S358" s="64"/>
      <c r="T358" s="64"/>
      <c r="U358" s="64"/>
      <c r="V358" s="64"/>
      <c r="W358" s="64"/>
      <c r="X358" s="64"/>
      <c r="Y358" s="64"/>
    </row>
    <row r="359" spans="1:25" x14ac:dyDescent="0.25">
      <c r="A359" s="64"/>
      <c r="B359" s="64"/>
      <c r="C359" s="64"/>
      <c r="D359" s="64"/>
      <c r="E359" s="75"/>
      <c r="F359" s="64"/>
      <c r="G359" s="64"/>
      <c r="H359" s="64"/>
      <c r="I359" s="64"/>
      <c r="J359" s="64"/>
      <c r="K359" s="68">
        <f t="shared" si="13"/>
        <v>0</v>
      </c>
      <c r="L359" s="64"/>
      <c r="M359" s="64"/>
      <c r="N359" s="64"/>
      <c r="O359" s="64"/>
      <c r="P359" s="64"/>
      <c r="Q359" s="68">
        <f t="shared" si="14"/>
        <v>0</v>
      </c>
      <c r="R359" s="64"/>
      <c r="S359" s="64"/>
      <c r="T359" s="64"/>
      <c r="U359" s="64"/>
      <c r="V359" s="64"/>
      <c r="W359" s="64"/>
      <c r="X359" s="64"/>
      <c r="Y359" s="64"/>
    </row>
    <row r="360" spans="1:25" x14ac:dyDescent="0.25">
      <c r="A360" s="64"/>
      <c r="B360" s="64"/>
      <c r="C360" s="64"/>
      <c r="D360" s="64"/>
      <c r="E360" s="75"/>
      <c r="F360" s="64"/>
      <c r="G360" s="64"/>
      <c r="H360" s="64"/>
      <c r="I360" s="64"/>
      <c r="J360" s="64"/>
      <c r="K360" s="68">
        <f t="shared" si="13"/>
        <v>0</v>
      </c>
      <c r="L360" s="64"/>
      <c r="M360" s="64"/>
      <c r="N360" s="64"/>
      <c r="O360" s="64"/>
      <c r="P360" s="64"/>
      <c r="Q360" s="68">
        <f t="shared" si="14"/>
        <v>0</v>
      </c>
      <c r="R360" s="64"/>
      <c r="S360" s="64"/>
      <c r="T360" s="64"/>
      <c r="U360" s="64"/>
      <c r="V360" s="64"/>
      <c r="W360" s="64"/>
      <c r="X360" s="64"/>
      <c r="Y360" s="64"/>
    </row>
    <row r="361" spans="1:25" x14ac:dyDescent="0.25">
      <c r="A361" s="64"/>
      <c r="B361" s="64"/>
      <c r="C361" s="64"/>
      <c r="D361" s="64"/>
      <c r="E361" s="75"/>
      <c r="F361" s="64"/>
      <c r="G361" s="64"/>
      <c r="H361" s="64"/>
      <c r="I361" s="64"/>
      <c r="J361" s="64"/>
      <c r="K361" s="68">
        <f t="shared" si="13"/>
        <v>0</v>
      </c>
      <c r="L361" s="64"/>
      <c r="M361" s="64"/>
      <c r="N361" s="64"/>
      <c r="O361" s="64"/>
      <c r="P361" s="64"/>
      <c r="Q361" s="68">
        <f t="shared" si="14"/>
        <v>0</v>
      </c>
      <c r="R361" s="64"/>
      <c r="S361" s="64"/>
      <c r="T361" s="64"/>
      <c r="U361" s="64"/>
      <c r="V361" s="64"/>
      <c r="W361" s="64"/>
      <c r="X361" s="64"/>
      <c r="Y361" s="64"/>
    </row>
    <row r="362" spans="1:25" x14ac:dyDescent="0.25">
      <c r="A362" s="64"/>
      <c r="B362" s="64"/>
      <c r="C362" s="64"/>
      <c r="D362" s="64"/>
      <c r="E362" s="75"/>
      <c r="F362" s="64"/>
      <c r="G362" s="64"/>
      <c r="H362" s="64"/>
      <c r="I362" s="64"/>
      <c r="J362" s="64"/>
      <c r="K362" s="68">
        <f t="shared" si="13"/>
        <v>0</v>
      </c>
      <c r="L362" s="64"/>
      <c r="M362" s="64"/>
      <c r="N362" s="64"/>
      <c r="O362" s="64"/>
      <c r="P362" s="64"/>
      <c r="Q362" s="68">
        <f t="shared" si="14"/>
        <v>0</v>
      </c>
      <c r="R362" s="64"/>
      <c r="S362" s="64"/>
      <c r="T362" s="64"/>
      <c r="U362" s="64"/>
      <c r="V362" s="64"/>
      <c r="W362" s="64"/>
      <c r="X362" s="64"/>
      <c r="Y362" s="64"/>
    </row>
    <row r="363" spans="1:25" x14ac:dyDescent="0.25">
      <c r="A363" s="64"/>
      <c r="B363" s="64"/>
      <c r="C363" s="64"/>
      <c r="D363" s="64"/>
      <c r="E363" s="75"/>
      <c r="F363" s="64"/>
      <c r="G363" s="64"/>
      <c r="H363" s="64"/>
      <c r="I363" s="64"/>
      <c r="J363" s="64"/>
      <c r="K363" s="68">
        <f t="shared" si="13"/>
        <v>0</v>
      </c>
      <c r="L363" s="64"/>
      <c r="M363" s="64"/>
      <c r="N363" s="64"/>
      <c r="O363" s="64"/>
      <c r="P363" s="64"/>
      <c r="Q363" s="68">
        <f t="shared" si="14"/>
        <v>0</v>
      </c>
      <c r="R363" s="64"/>
      <c r="S363" s="64"/>
      <c r="T363" s="64"/>
      <c r="U363" s="64"/>
      <c r="V363" s="64"/>
      <c r="W363" s="64"/>
      <c r="X363" s="64"/>
      <c r="Y363" s="64"/>
    </row>
    <row r="364" spans="1:25" x14ac:dyDescent="0.25">
      <c r="A364" s="64"/>
      <c r="B364" s="64"/>
      <c r="C364" s="64"/>
      <c r="D364" s="64"/>
      <c r="E364" s="75"/>
      <c r="F364" s="64"/>
      <c r="G364" s="64"/>
      <c r="H364" s="64"/>
      <c r="I364" s="64"/>
      <c r="J364" s="64"/>
      <c r="K364" s="68">
        <f t="shared" si="13"/>
        <v>0</v>
      </c>
      <c r="L364" s="64"/>
      <c r="M364" s="64"/>
      <c r="N364" s="64"/>
      <c r="O364" s="64"/>
      <c r="P364" s="64"/>
      <c r="Q364" s="68">
        <f t="shared" si="14"/>
        <v>0</v>
      </c>
      <c r="R364" s="64"/>
      <c r="S364" s="64"/>
      <c r="T364" s="64"/>
      <c r="U364" s="64"/>
      <c r="V364" s="64"/>
      <c r="W364" s="64"/>
      <c r="X364" s="64"/>
      <c r="Y364" s="64"/>
    </row>
    <row r="365" spans="1:25" x14ac:dyDescent="0.25">
      <c r="A365" s="64"/>
      <c r="B365" s="64"/>
      <c r="C365" s="64"/>
      <c r="D365" s="64"/>
      <c r="E365" s="75"/>
      <c r="F365" s="64"/>
      <c r="G365" s="64"/>
      <c r="H365" s="64"/>
      <c r="I365" s="64"/>
      <c r="J365" s="64"/>
      <c r="K365" s="68">
        <f t="shared" si="13"/>
        <v>0</v>
      </c>
      <c r="L365" s="64"/>
      <c r="M365" s="64"/>
      <c r="N365" s="64"/>
      <c r="O365" s="64"/>
      <c r="P365" s="64"/>
      <c r="Q365" s="68">
        <f t="shared" si="14"/>
        <v>0</v>
      </c>
      <c r="R365" s="64"/>
      <c r="S365" s="64"/>
      <c r="T365" s="64"/>
      <c r="U365" s="64"/>
      <c r="V365" s="64"/>
      <c r="W365" s="64"/>
      <c r="X365" s="64"/>
      <c r="Y365" s="64"/>
    </row>
    <row r="366" spans="1:25" x14ac:dyDescent="0.25">
      <c r="A366" s="64"/>
      <c r="B366" s="64"/>
      <c r="C366" s="64"/>
      <c r="D366" s="64"/>
      <c r="E366" s="75"/>
      <c r="F366" s="64"/>
      <c r="G366" s="64"/>
      <c r="H366" s="64"/>
      <c r="I366" s="64"/>
      <c r="J366" s="64"/>
      <c r="K366" s="68">
        <f t="shared" si="13"/>
        <v>0</v>
      </c>
      <c r="L366" s="64"/>
      <c r="M366" s="64"/>
      <c r="N366" s="64"/>
      <c r="O366" s="64"/>
      <c r="P366" s="64"/>
      <c r="Q366" s="68">
        <f t="shared" si="14"/>
        <v>0</v>
      </c>
      <c r="R366" s="64"/>
      <c r="S366" s="64"/>
      <c r="T366" s="64"/>
      <c r="U366" s="64"/>
      <c r="V366" s="64"/>
      <c r="W366" s="64"/>
      <c r="X366" s="64"/>
      <c r="Y366" s="64"/>
    </row>
    <row r="367" spans="1:25" x14ac:dyDescent="0.25">
      <c r="A367" s="64"/>
      <c r="B367" s="64"/>
      <c r="C367" s="64"/>
      <c r="D367" s="64"/>
      <c r="E367" s="75"/>
      <c r="F367" s="64"/>
      <c r="G367" s="64"/>
      <c r="H367" s="64"/>
      <c r="I367" s="64"/>
      <c r="J367" s="64"/>
      <c r="K367" s="68">
        <f t="shared" si="13"/>
        <v>0</v>
      </c>
      <c r="L367" s="64"/>
      <c r="M367" s="64"/>
      <c r="N367" s="64"/>
      <c r="O367" s="64"/>
      <c r="P367" s="64"/>
      <c r="Q367" s="68">
        <f t="shared" si="14"/>
        <v>0</v>
      </c>
      <c r="R367" s="64"/>
      <c r="S367" s="64"/>
      <c r="T367" s="64"/>
      <c r="U367" s="64"/>
      <c r="V367" s="64"/>
      <c r="W367" s="64"/>
      <c r="X367" s="64"/>
      <c r="Y367" s="64"/>
    </row>
    <row r="368" spans="1:25" x14ac:dyDescent="0.25">
      <c r="A368" s="64"/>
      <c r="B368" s="64"/>
      <c r="C368" s="64"/>
      <c r="D368" s="64"/>
      <c r="E368" s="75"/>
      <c r="F368" s="64"/>
      <c r="G368" s="64"/>
      <c r="H368" s="64"/>
      <c r="I368" s="64"/>
      <c r="J368" s="64"/>
      <c r="K368" s="68">
        <f t="shared" si="13"/>
        <v>0</v>
      </c>
      <c r="L368" s="64"/>
      <c r="M368" s="64"/>
      <c r="N368" s="64"/>
      <c r="O368" s="64"/>
      <c r="P368" s="64"/>
      <c r="Q368" s="68">
        <f t="shared" si="14"/>
        <v>0</v>
      </c>
      <c r="R368" s="64"/>
      <c r="S368" s="64"/>
      <c r="T368" s="64"/>
      <c r="U368" s="64"/>
      <c r="V368" s="64"/>
      <c r="W368" s="64"/>
      <c r="X368" s="64"/>
      <c r="Y368" s="64"/>
    </row>
    <row r="369" spans="1:25" x14ac:dyDescent="0.25">
      <c r="A369" s="64"/>
      <c r="B369" s="64"/>
      <c r="C369" s="64"/>
      <c r="D369" s="64"/>
      <c r="E369" s="75"/>
      <c r="F369" s="64"/>
      <c r="G369" s="64"/>
      <c r="H369" s="64"/>
      <c r="I369" s="64"/>
      <c r="J369" s="64"/>
      <c r="K369" s="68">
        <f t="shared" si="13"/>
        <v>0</v>
      </c>
      <c r="L369" s="64"/>
      <c r="M369" s="64"/>
      <c r="N369" s="64"/>
      <c r="O369" s="64"/>
      <c r="P369" s="64"/>
      <c r="Q369" s="68">
        <f t="shared" si="14"/>
        <v>0</v>
      </c>
      <c r="R369" s="64"/>
      <c r="S369" s="64"/>
      <c r="T369" s="64"/>
      <c r="U369" s="64"/>
      <c r="V369" s="64"/>
      <c r="W369" s="64"/>
      <c r="X369" s="64"/>
      <c r="Y369" s="64"/>
    </row>
    <row r="370" spans="1:25" x14ac:dyDescent="0.25">
      <c r="A370" s="64"/>
      <c r="B370" s="64"/>
      <c r="C370" s="64"/>
      <c r="D370" s="64"/>
      <c r="E370" s="75"/>
      <c r="F370" s="64"/>
      <c r="G370" s="64"/>
      <c r="H370" s="64"/>
      <c r="I370" s="64"/>
      <c r="J370" s="64"/>
      <c r="K370" s="68">
        <f t="shared" si="13"/>
        <v>0</v>
      </c>
      <c r="L370" s="64"/>
      <c r="M370" s="64"/>
      <c r="N370" s="64"/>
      <c r="O370" s="64"/>
      <c r="P370" s="64"/>
      <c r="Q370" s="68">
        <f t="shared" si="14"/>
        <v>0</v>
      </c>
      <c r="R370" s="64"/>
      <c r="S370" s="64"/>
      <c r="T370" s="64"/>
      <c r="U370" s="64"/>
      <c r="V370" s="64"/>
      <c r="W370" s="64"/>
      <c r="X370" s="64"/>
      <c r="Y370" s="64"/>
    </row>
    <row r="371" spans="1:25" x14ac:dyDescent="0.25">
      <c r="A371" s="64"/>
      <c r="B371" s="64"/>
      <c r="C371" s="64"/>
      <c r="D371" s="64"/>
      <c r="E371" s="75"/>
      <c r="F371" s="64"/>
      <c r="G371" s="64"/>
      <c r="H371" s="64"/>
      <c r="I371" s="64"/>
      <c r="J371" s="64"/>
      <c r="K371" s="68">
        <f t="shared" si="13"/>
        <v>0</v>
      </c>
      <c r="L371" s="64"/>
      <c r="M371" s="64"/>
      <c r="N371" s="64"/>
      <c r="O371" s="64"/>
      <c r="P371" s="64"/>
      <c r="Q371" s="68">
        <f t="shared" si="14"/>
        <v>0</v>
      </c>
      <c r="R371" s="64"/>
      <c r="S371" s="64"/>
      <c r="T371" s="64"/>
      <c r="U371" s="64"/>
      <c r="V371" s="64"/>
      <c r="W371" s="64"/>
      <c r="X371" s="64"/>
      <c r="Y371" s="64"/>
    </row>
    <row r="372" spans="1:25" x14ac:dyDescent="0.25">
      <c r="A372" s="64"/>
      <c r="B372" s="64"/>
      <c r="C372" s="64"/>
      <c r="D372" s="64"/>
      <c r="E372" s="75"/>
      <c r="F372" s="64"/>
      <c r="G372" s="64"/>
      <c r="H372" s="64"/>
      <c r="I372" s="64"/>
      <c r="J372" s="64"/>
      <c r="K372" s="68">
        <f t="shared" si="13"/>
        <v>0</v>
      </c>
      <c r="L372" s="64"/>
      <c r="M372" s="64"/>
      <c r="N372" s="64"/>
      <c r="O372" s="64"/>
      <c r="P372" s="64"/>
      <c r="Q372" s="68">
        <f t="shared" si="14"/>
        <v>0</v>
      </c>
      <c r="R372" s="64"/>
      <c r="S372" s="64"/>
      <c r="T372" s="64"/>
      <c r="U372" s="64"/>
      <c r="V372" s="64"/>
      <c r="W372" s="64"/>
      <c r="X372" s="64"/>
      <c r="Y372" s="64"/>
    </row>
    <row r="373" spans="1:25" x14ac:dyDescent="0.25">
      <c r="A373" s="64"/>
      <c r="B373" s="64"/>
      <c r="C373" s="64"/>
      <c r="D373" s="64"/>
      <c r="E373" s="75"/>
      <c r="F373" s="64"/>
      <c r="G373" s="64"/>
      <c r="H373" s="64"/>
      <c r="I373" s="64"/>
      <c r="J373" s="64"/>
      <c r="K373" s="68">
        <f t="shared" si="13"/>
        <v>0</v>
      </c>
      <c r="L373" s="64"/>
      <c r="M373" s="64"/>
      <c r="N373" s="64"/>
      <c r="O373" s="64"/>
      <c r="P373" s="64"/>
      <c r="Q373" s="68">
        <f t="shared" si="14"/>
        <v>0</v>
      </c>
      <c r="R373" s="64"/>
      <c r="S373" s="64"/>
      <c r="T373" s="64"/>
      <c r="U373" s="64"/>
      <c r="V373" s="64"/>
      <c r="W373" s="64"/>
      <c r="X373" s="64"/>
      <c r="Y373" s="64"/>
    </row>
    <row r="374" spans="1:25" x14ac:dyDescent="0.25">
      <c r="A374" s="64"/>
      <c r="B374" s="64"/>
      <c r="C374" s="64"/>
      <c r="D374" s="64"/>
      <c r="E374" s="75"/>
      <c r="F374" s="64"/>
      <c r="G374" s="64"/>
      <c r="H374" s="64"/>
      <c r="I374" s="64"/>
      <c r="J374" s="64"/>
      <c r="K374" s="68">
        <f t="shared" si="13"/>
        <v>0</v>
      </c>
      <c r="L374" s="64"/>
      <c r="M374" s="64"/>
      <c r="N374" s="64"/>
      <c r="O374" s="64"/>
      <c r="P374" s="64"/>
      <c r="Q374" s="68">
        <f t="shared" si="14"/>
        <v>0</v>
      </c>
      <c r="R374" s="64"/>
      <c r="S374" s="64"/>
      <c r="T374" s="64"/>
      <c r="U374" s="64"/>
      <c r="V374" s="64"/>
      <c r="W374" s="64"/>
      <c r="X374" s="64"/>
      <c r="Y374" s="64"/>
    </row>
    <row r="375" spans="1:25" x14ac:dyDescent="0.25">
      <c r="A375" s="64"/>
      <c r="B375" s="64"/>
      <c r="C375" s="64"/>
      <c r="D375" s="64"/>
      <c r="E375" s="75"/>
      <c r="F375" s="64"/>
      <c r="G375" s="64"/>
      <c r="H375" s="64"/>
      <c r="I375" s="64"/>
      <c r="J375" s="64"/>
      <c r="K375" s="68">
        <f t="shared" si="13"/>
        <v>0</v>
      </c>
      <c r="L375" s="64"/>
      <c r="M375" s="64"/>
      <c r="N375" s="64"/>
      <c r="O375" s="64"/>
      <c r="P375" s="64"/>
      <c r="Q375" s="68">
        <f t="shared" si="14"/>
        <v>0</v>
      </c>
      <c r="R375" s="64"/>
      <c r="S375" s="64"/>
      <c r="T375" s="64"/>
      <c r="U375" s="64"/>
      <c r="V375" s="64"/>
      <c r="W375" s="64"/>
      <c r="X375" s="64"/>
      <c r="Y375" s="64"/>
    </row>
    <row r="376" spans="1:25" x14ac:dyDescent="0.25">
      <c r="A376" s="64"/>
      <c r="B376" s="64"/>
      <c r="C376" s="64"/>
      <c r="D376" s="64"/>
      <c r="E376" s="75"/>
      <c r="F376" s="64"/>
      <c r="G376" s="64"/>
      <c r="H376" s="64"/>
      <c r="I376" s="64"/>
      <c r="J376" s="64"/>
      <c r="K376" s="68">
        <f t="shared" si="13"/>
        <v>0</v>
      </c>
      <c r="L376" s="64"/>
      <c r="M376" s="64"/>
      <c r="N376" s="64"/>
      <c r="O376" s="64"/>
      <c r="P376" s="64"/>
      <c r="Q376" s="68">
        <f t="shared" si="14"/>
        <v>0</v>
      </c>
      <c r="R376" s="64"/>
      <c r="S376" s="64"/>
      <c r="T376" s="64"/>
      <c r="U376" s="64"/>
      <c r="V376" s="64"/>
      <c r="W376" s="64"/>
      <c r="X376" s="64"/>
      <c r="Y376" s="64"/>
    </row>
    <row r="377" spans="1:25" x14ac:dyDescent="0.25">
      <c r="A377" s="64"/>
      <c r="B377" s="64"/>
      <c r="C377" s="64"/>
      <c r="D377" s="64"/>
      <c r="E377" s="75"/>
      <c r="F377" s="64"/>
      <c r="G377" s="64"/>
      <c r="H377" s="64"/>
      <c r="I377" s="64"/>
      <c r="J377" s="64"/>
      <c r="K377" s="68">
        <f t="shared" si="13"/>
        <v>0</v>
      </c>
      <c r="L377" s="64"/>
      <c r="M377" s="64"/>
      <c r="N377" s="64"/>
      <c r="O377" s="64"/>
      <c r="P377" s="64"/>
      <c r="Q377" s="68">
        <f t="shared" si="14"/>
        <v>0</v>
      </c>
      <c r="R377" s="64"/>
      <c r="S377" s="64"/>
      <c r="T377" s="64"/>
      <c r="U377" s="64"/>
      <c r="V377" s="64"/>
      <c r="W377" s="64"/>
      <c r="X377" s="64"/>
      <c r="Y377" s="64"/>
    </row>
    <row r="378" spans="1:25" x14ac:dyDescent="0.25">
      <c r="A378" s="64"/>
      <c r="B378" s="64"/>
      <c r="C378" s="64"/>
      <c r="D378" s="64"/>
      <c r="E378" s="75"/>
      <c r="F378" s="64"/>
      <c r="G378" s="64"/>
      <c r="H378" s="64"/>
      <c r="I378" s="64"/>
      <c r="J378" s="64"/>
      <c r="K378" s="68">
        <f t="shared" si="13"/>
        <v>0</v>
      </c>
      <c r="L378" s="64"/>
      <c r="M378" s="64"/>
      <c r="N378" s="64"/>
      <c r="O378" s="64"/>
      <c r="P378" s="64"/>
      <c r="Q378" s="68">
        <f t="shared" si="14"/>
        <v>0</v>
      </c>
      <c r="R378" s="64"/>
      <c r="S378" s="64"/>
      <c r="T378" s="64"/>
      <c r="U378" s="64"/>
      <c r="V378" s="64"/>
      <c r="W378" s="64"/>
      <c r="X378" s="64"/>
      <c r="Y378" s="64"/>
    </row>
    <row r="379" spans="1:25" x14ac:dyDescent="0.25">
      <c r="A379" s="64"/>
      <c r="B379" s="64"/>
      <c r="C379" s="64"/>
      <c r="D379" s="64"/>
      <c r="E379" s="75"/>
      <c r="F379" s="64"/>
      <c r="G379" s="64"/>
      <c r="H379" s="64"/>
      <c r="I379" s="64"/>
      <c r="J379" s="64"/>
      <c r="K379" s="68">
        <f t="shared" si="13"/>
        <v>0</v>
      </c>
      <c r="L379" s="64"/>
      <c r="M379" s="64"/>
      <c r="N379" s="64"/>
      <c r="O379" s="64"/>
      <c r="P379" s="64"/>
      <c r="Q379" s="68">
        <f t="shared" si="14"/>
        <v>0</v>
      </c>
      <c r="R379" s="64"/>
      <c r="S379" s="64"/>
      <c r="T379" s="64"/>
      <c r="U379" s="64"/>
      <c r="V379" s="64"/>
      <c r="W379" s="64"/>
      <c r="X379" s="64"/>
      <c r="Y379" s="64"/>
    </row>
    <row r="380" spans="1:25" x14ac:dyDescent="0.25">
      <c r="A380" s="64"/>
      <c r="B380" s="64"/>
      <c r="C380" s="64"/>
      <c r="D380" s="64"/>
      <c r="E380" s="75"/>
      <c r="F380" s="64"/>
      <c r="G380" s="64"/>
      <c r="H380" s="64"/>
      <c r="I380" s="64"/>
      <c r="J380" s="64"/>
      <c r="K380" s="68">
        <f t="shared" si="13"/>
        <v>0</v>
      </c>
      <c r="L380" s="64"/>
      <c r="M380" s="64"/>
      <c r="N380" s="64"/>
      <c r="O380" s="64"/>
      <c r="P380" s="64"/>
      <c r="Q380" s="68">
        <f t="shared" si="14"/>
        <v>0</v>
      </c>
      <c r="R380" s="64"/>
      <c r="S380" s="64"/>
      <c r="T380" s="64"/>
      <c r="U380" s="64"/>
      <c r="V380" s="64"/>
      <c r="W380" s="64"/>
      <c r="X380" s="64"/>
      <c r="Y380" s="64"/>
    </row>
    <row r="381" spans="1:25" x14ac:dyDescent="0.25">
      <c r="A381" s="64"/>
      <c r="B381" s="64"/>
      <c r="C381" s="64"/>
      <c r="D381" s="64"/>
      <c r="E381" s="75"/>
      <c r="F381" s="64"/>
      <c r="G381" s="64"/>
      <c r="H381" s="64"/>
      <c r="I381" s="64"/>
      <c r="J381" s="64"/>
      <c r="K381" s="68">
        <f t="shared" si="13"/>
        <v>0</v>
      </c>
      <c r="L381" s="64"/>
      <c r="M381" s="64"/>
      <c r="N381" s="64"/>
      <c r="O381" s="64"/>
      <c r="P381" s="64"/>
      <c r="Q381" s="68">
        <f t="shared" si="14"/>
        <v>0</v>
      </c>
      <c r="R381" s="64"/>
      <c r="S381" s="64"/>
      <c r="T381" s="64"/>
      <c r="U381" s="64"/>
      <c r="V381" s="64"/>
      <c r="W381" s="64"/>
      <c r="X381" s="64"/>
      <c r="Y381" s="64"/>
    </row>
    <row r="382" spans="1:25" x14ac:dyDescent="0.25">
      <c r="A382" s="64"/>
      <c r="B382" s="64"/>
      <c r="C382" s="64"/>
      <c r="D382" s="64"/>
      <c r="E382" s="75"/>
      <c r="F382" s="64"/>
      <c r="G382" s="64"/>
      <c r="H382" s="64"/>
      <c r="I382" s="64"/>
      <c r="J382" s="64"/>
      <c r="K382" s="68">
        <f t="shared" si="13"/>
        <v>0</v>
      </c>
      <c r="L382" s="64"/>
      <c r="M382" s="64"/>
      <c r="N382" s="64"/>
      <c r="O382" s="64"/>
      <c r="P382" s="64"/>
      <c r="Q382" s="68">
        <f t="shared" si="14"/>
        <v>0</v>
      </c>
      <c r="R382" s="64"/>
      <c r="S382" s="64"/>
      <c r="T382" s="64"/>
      <c r="U382" s="64"/>
      <c r="V382" s="64"/>
      <c r="W382" s="64"/>
      <c r="X382" s="64"/>
      <c r="Y382" s="64"/>
    </row>
    <row r="383" spans="1:25" x14ac:dyDescent="0.25">
      <c r="A383" s="64"/>
      <c r="B383" s="64"/>
      <c r="C383" s="64"/>
      <c r="D383" s="64"/>
      <c r="E383" s="75"/>
      <c r="F383" s="64"/>
      <c r="G383" s="64"/>
      <c r="H383" s="64"/>
      <c r="I383" s="64"/>
      <c r="J383" s="64"/>
      <c r="K383" s="68">
        <f t="shared" si="13"/>
        <v>0</v>
      </c>
      <c r="L383" s="64"/>
      <c r="M383" s="64"/>
      <c r="N383" s="64"/>
      <c r="O383" s="64"/>
      <c r="P383" s="64"/>
      <c r="Q383" s="68">
        <f t="shared" si="14"/>
        <v>0</v>
      </c>
      <c r="R383" s="64"/>
      <c r="S383" s="64"/>
      <c r="T383" s="64"/>
      <c r="U383" s="64"/>
      <c r="V383" s="64"/>
      <c r="W383" s="64"/>
      <c r="X383" s="64"/>
      <c r="Y383" s="64"/>
    </row>
    <row r="384" spans="1:25" x14ac:dyDescent="0.25">
      <c r="A384" s="64"/>
      <c r="B384" s="64"/>
      <c r="C384" s="64"/>
      <c r="D384" s="64"/>
      <c r="E384" s="75"/>
      <c r="F384" s="64"/>
      <c r="G384" s="64"/>
      <c r="H384" s="64"/>
      <c r="I384" s="64"/>
      <c r="J384" s="64"/>
      <c r="K384" s="68">
        <f t="shared" si="13"/>
        <v>0</v>
      </c>
      <c r="L384" s="64"/>
      <c r="M384" s="64"/>
      <c r="N384" s="64"/>
      <c r="O384" s="64"/>
      <c r="P384" s="64"/>
      <c r="Q384" s="68">
        <f t="shared" si="14"/>
        <v>0</v>
      </c>
      <c r="R384" s="64"/>
      <c r="S384" s="64"/>
      <c r="T384" s="64"/>
      <c r="U384" s="64"/>
      <c r="V384" s="64"/>
      <c r="W384" s="64"/>
      <c r="X384" s="64"/>
      <c r="Y384" s="64"/>
    </row>
    <row r="385" spans="1:25" x14ac:dyDescent="0.25">
      <c r="A385" s="64"/>
      <c r="B385" s="64"/>
      <c r="C385" s="64"/>
      <c r="D385" s="64"/>
      <c r="E385" s="75"/>
      <c r="F385" s="64"/>
      <c r="G385" s="64"/>
      <c r="H385" s="64"/>
      <c r="I385" s="64"/>
      <c r="J385" s="64"/>
      <c r="K385" s="68">
        <f t="shared" si="13"/>
        <v>0</v>
      </c>
      <c r="L385" s="64"/>
      <c r="M385" s="64"/>
      <c r="N385" s="64"/>
      <c r="O385" s="64"/>
      <c r="P385" s="64"/>
      <c r="Q385" s="68">
        <f t="shared" si="14"/>
        <v>0</v>
      </c>
      <c r="R385" s="64"/>
      <c r="S385" s="64"/>
      <c r="T385" s="64"/>
      <c r="U385" s="64"/>
      <c r="V385" s="64"/>
      <c r="W385" s="64"/>
      <c r="X385" s="64"/>
      <c r="Y385" s="64"/>
    </row>
    <row r="386" spans="1:25" x14ac:dyDescent="0.25">
      <c r="A386" s="64"/>
      <c r="B386" s="64"/>
      <c r="C386" s="64"/>
      <c r="D386" s="64"/>
      <c r="E386" s="75"/>
      <c r="F386" s="64"/>
      <c r="G386" s="64"/>
      <c r="H386" s="64"/>
      <c r="I386" s="64"/>
      <c r="J386" s="64"/>
      <c r="K386" s="68">
        <f t="shared" si="13"/>
        <v>0</v>
      </c>
      <c r="L386" s="64"/>
      <c r="M386" s="64"/>
      <c r="N386" s="64"/>
      <c r="O386" s="64"/>
      <c r="P386" s="64"/>
      <c r="Q386" s="68">
        <f t="shared" si="14"/>
        <v>0</v>
      </c>
      <c r="R386" s="64"/>
      <c r="S386" s="64"/>
      <c r="T386" s="64"/>
      <c r="U386" s="64"/>
      <c r="V386" s="64"/>
      <c r="W386" s="64"/>
      <c r="X386" s="64"/>
      <c r="Y386" s="64"/>
    </row>
    <row r="387" spans="1:25" x14ac:dyDescent="0.25">
      <c r="A387" s="64"/>
      <c r="B387" s="64"/>
      <c r="C387" s="64"/>
      <c r="D387" s="64"/>
      <c r="E387" s="75"/>
      <c r="F387" s="64"/>
      <c r="G387" s="64"/>
      <c r="H387" s="64"/>
      <c r="I387" s="64"/>
      <c r="J387" s="64"/>
      <c r="K387" s="68">
        <f t="shared" si="13"/>
        <v>0</v>
      </c>
      <c r="L387" s="64"/>
      <c r="M387" s="64"/>
      <c r="N387" s="64"/>
      <c r="O387" s="64"/>
      <c r="P387" s="64"/>
      <c r="Q387" s="68">
        <f t="shared" si="14"/>
        <v>0</v>
      </c>
      <c r="R387" s="64"/>
      <c r="S387" s="64"/>
      <c r="T387" s="64"/>
      <c r="U387" s="64"/>
      <c r="V387" s="64"/>
      <c r="W387" s="64"/>
      <c r="X387" s="64"/>
      <c r="Y387" s="64"/>
    </row>
    <row r="388" spans="1:25" x14ac:dyDescent="0.25">
      <c r="A388" s="64"/>
      <c r="B388" s="64"/>
      <c r="C388" s="64"/>
      <c r="D388" s="64"/>
      <c r="E388" s="75"/>
      <c r="F388" s="64"/>
      <c r="G388" s="64"/>
      <c r="H388" s="64"/>
      <c r="I388" s="64"/>
      <c r="J388" s="64"/>
      <c r="K388" s="68">
        <f t="shared" si="13"/>
        <v>0</v>
      </c>
      <c r="L388" s="64"/>
      <c r="M388" s="64"/>
      <c r="N388" s="64"/>
      <c r="O388" s="64"/>
      <c r="P388" s="64"/>
      <c r="Q388" s="68">
        <f t="shared" si="14"/>
        <v>0</v>
      </c>
      <c r="R388" s="64"/>
      <c r="S388" s="64"/>
      <c r="T388" s="64"/>
      <c r="U388" s="64"/>
      <c r="V388" s="64"/>
      <c r="W388" s="64"/>
      <c r="X388" s="64"/>
      <c r="Y388" s="64"/>
    </row>
    <row r="389" spans="1:25" x14ac:dyDescent="0.25">
      <c r="A389" s="64"/>
      <c r="B389" s="64"/>
      <c r="C389" s="64"/>
      <c r="D389" s="64"/>
      <c r="E389" s="75"/>
      <c r="F389" s="64"/>
      <c r="G389" s="64"/>
      <c r="H389" s="64"/>
      <c r="I389" s="64"/>
      <c r="J389" s="64"/>
      <c r="K389" s="68">
        <f t="shared" si="13"/>
        <v>0</v>
      </c>
      <c r="L389" s="64"/>
      <c r="M389" s="64"/>
      <c r="N389" s="64"/>
      <c r="O389" s="64"/>
      <c r="P389" s="64"/>
      <c r="Q389" s="68">
        <f t="shared" si="14"/>
        <v>0</v>
      </c>
      <c r="R389" s="64"/>
      <c r="S389" s="64"/>
      <c r="T389" s="64"/>
      <c r="U389" s="64"/>
      <c r="V389" s="64"/>
      <c r="W389" s="64"/>
      <c r="X389" s="64"/>
      <c r="Y389" s="64"/>
    </row>
    <row r="390" spans="1:25" x14ac:dyDescent="0.25">
      <c r="A390" s="64"/>
      <c r="B390" s="64"/>
      <c r="C390" s="64"/>
      <c r="D390" s="64"/>
      <c r="E390" s="75"/>
      <c r="F390" s="64"/>
      <c r="G390" s="64"/>
      <c r="H390" s="64"/>
      <c r="I390" s="64"/>
      <c r="J390" s="64"/>
      <c r="K390" s="68">
        <f t="shared" ref="K390:K453" si="15">F390-G390-H390+I390+J390</f>
        <v>0</v>
      </c>
      <c r="L390" s="64"/>
      <c r="M390" s="64"/>
      <c r="N390" s="64"/>
      <c r="O390" s="64"/>
      <c r="P390" s="64"/>
      <c r="Q390" s="68">
        <f t="shared" si="14"/>
        <v>0</v>
      </c>
      <c r="R390" s="64"/>
      <c r="S390" s="64"/>
      <c r="T390" s="64"/>
      <c r="U390" s="64"/>
      <c r="V390" s="64"/>
      <c r="W390" s="64"/>
      <c r="X390" s="64"/>
      <c r="Y390" s="64"/>
    </row>
    <row r="391" spans="1:25" x14ac:dyDescent="0.25">
      <c r="A391" s="64"/>
      <c r="B391" s="64"/>
      <c r="C391" s="64"/>
      <c r="D391" s="64"/>
      <c r="E391" s="75"/>
      <c r="F391" s="64"/>
      <c r="G391" s="64"/>
      <c r="H391" s="64"/>
      <c r="I391" s="64"/>
      <c r="J391" s="64"/>
      <c r="K391" s="68">
        <f t="shared" si="15"/>
        <v>0</v>
      </c>
      <c r="L391" s="64"/>
      <c r="M391" s="64"/>
      <c r="N391" s="64"/>
      <c r="O391" s="64"/>
      <c r="P391" s="64"/>
      <c r="Q391" s="68">
        <f t="shared" si="14"/>
        <v>0</v>
      </c>
      <c r="R391" s="64"/>
      <c r="S391" s="64"/>
      <c r="T391" s="64"/>
      <c r="U391" s="64"/>
      <c r="V391" s="64"/>
      <c r="W391" s="64"/>
      <c r="X391" s="64"/>
      <c r="Y391" s="64"/>
    </row>
    <row r="392" spans="1:25" x14ac:dyDescent="0.25">
      <c r="A392" s="64"/>
      <c r="B392" s="64"/>
      <c r="C392" s="64"/>
      <c r="D392" s="64"/>
      <c r="E392" s="75"/>
      <c r="F392" s="64"/>
      <c r="G392" s="64"/>
      <c r="H392" s="64"/>
      <c r="I392" s="64"/>
      <c r="J392" s="64"/>
      <c r="K392" s="68">
        <f t="shared" si="15"/>
        <v>0</v>
      </c>
      <c r="L392" s="64"/>
      <c r="M392" s="64"/>
      <c r="N392" s="64"/>
      <c r="O392" s="64"/>
      <c r="P392" s="64"/>
      <c r="Q392" s="68">
        <f t="shared" si="14"/>
        <v>0</v>
      </c>
      <c r="R392" s="64"/>
      <c r="S392" s="64"/>
      <c r="T392" s="64"/>
      <c r="U392" s="64"/>
      <c r="V392" s="64"/>
      <c r="W392" s="64"/>
      <c r="X392" s="64"/>
      <c r="Y392" s="64"/>
    </row>
    <row r="393" spans="1:25" x14ac:dyDescent="0.25">
      <c r="A393" s="64"/>
      <c r="B393" s="64"/>
      <c r="C393" s="64"/>
      <c r="D393" s="64"/>
      <c r="E393" s="75"/>
      <c r="F393" s="64"/>
      <c r="G393" s="64"/>
      <c r="H393" s="64"/>
      <c r="I393" s="64"/>
      <c r="J393" s="64"/>
      <c r="K393" s="68">
        <f t="shared" si="15"/>
        <v>0</v>
      </c>
      <c r="L393" s="64"/>
      <c r="M393" s="64"/>
      <c r="N393" s="64"/>
      <c r="O393" s="64"/>
      <c r="P393" s="64"/>
      <c r="Q393" s="68">
        <f t="shared" si="14"/>
        <v>0</v>
      </c>
      <c r="R393" s="64"/>
      <c r="S393" s="64"/>
      <c r="T393" s="64"/>
      <c r="U393" s="64"/>
      <c r="V393" s="64"/>
      <c r="W393" s="64"/>
      <c r="X393" s="64"/>
      <c r="Y393" s="64"/>
    </row>
    <row r="394" spans="1:25" x14ac:dyDescent="0.25">
      <c r="A394" s="64"/>
      <c r="B394" s="64"/>
      <c r="C394" s="64"/>
      <c r="D394" s="64"/>
      <c r="E394" s="75"/>
      <c r="F394" s="64"/>
      <c r="G394" s="64"/>
      <c r="H394" s="64"/>
      <c r="I394" s="64"/>
      <c r="J394" s="64"/>
      <c r="K394" s="68">
        <f t="shared" si="15"/>
        <v>0</v>
      </c>
      <c r="L394" s="64"/>
      <c r="M394" s="64"/>
      <c r="N394" s="64"/>
      <c r="O394" s="64"/>
      <c r="P394" s="64"/>
      <c r="Q394" s="68">
        <f t="shared" si="14"/>
        <v>0</v>
      </c>
      <c r="R394" s="64"/>
      <c r="S394" s="64"/>
      <c r="T394" s="64"/>
      <c r="U394" s="64"/>
      <c r="V394" s="64"/>
      <c r="W394" s="64"/>
      <c r="X394" s="64"/>
      <c r="Y394" s="64"/>
    </row>
    <row r="395" spans="1:25" x14ac:dyDescent="0.25">
      <c r="A395" s="64"/>
      <c r="B395" s="64"/>
      <c r="C395" s="64"/>
      <c r="D395" s="64"/>
      <c r="E395" s="75"/>
      <c r="F395" s="64"/>
      <c r="G395" s="64"/>
      <c r="H395" s="64"/>
      <c r="I395" s="64"/>
      <c r="J395" s="64"/>
      <c r="K395" s="68">
        <f t="shared" si="15"/>
        <v>0</v>
      </c>
      <c r="L395" s="64"/>
      <c r="M395" s="64"/>
      <c r="N395" s="64"/>
      <c r="O395" s="64"/>
      <c r="P395" s="64"/>
      <c r="Q395" s="68">
        <f t="shared" si="14"/>
        <v>0</v>
      </c>
      <c r="R395" s="64"/>
      <c r="S395" s="64"/>
      <c r="T395" s="64"/>
      <c r="U395" s="64"/>
      <c r="V395" s="64"/>
      <c r="W395" s="64"/>
      <c r="X395" s="64"/>
      <c r="Y395" s="64"/>
    </row>
    <row r="396" spans="1:25" x14ac:dyDescent="0.25">
      <c r="A396" s="64"/>
      <c r="B396" s="64"/>
      <c r="C396" s="64"/>
      <c r="D396" s="64"/>
      <c r="E396" s="75"/>
      <c r="F396" s="64"/>
      <c r="G396" s="64"/>
      <c r="H396" s="64"/>
      <c r="I396" s="64"/>
      <c r="J396" s="64"/>
      <c r="K396" s="68">
        <f t="shared" si="15"/>
        <v>0</v>
      </c>
      <c r="L396" s="64"/>
      <c r="M396" s="64"/>
      <c r="N396" s="64"/>
      <c r="O396" s="64"/>
      <c r="P396" s="64"/>
      <c r="Q396" s="68">
        <f t="shared" si="14"/>
        <v>0</v>
      </c>
      <c r="R396" s="64"/>
      <c r="S396" s="64"/>
      <c r="T396" s="64"/>
      <c r="U396" s="64"/>
      <c r="V396" s="64"/>
      <c r="W396" s="64"/>
      <c r="X396" s="64"/>
      <c r="Y396" s="64"/>
    </row>
    <row r="397" spans="1:25" x14ac:dyDescent="0.25">
      <c r="A397" s="64"/>
      <c r="B397" s="64"/>
      <c r="C397" s="64"/>
      <c r="D397" s="64"/>
      <c r="E397" s="75"/>
      <c r="F397" s="64"/>
      <c r="G397" s="64"/>
      <c r="H397" s="64"/>
      <c r="I397" s="64"/>
      <c r="J397" s="64"/>
      <c r="K397" s="68">
        <f t="shared" si="15"/>
        <v>0</v>
      </c>
      <c r="L397" s="64"/>
      <c r="M397" s="64"/>
      <c r="N397" s="64"/>
      <c r="O397" s="64"/>
      <c r="P397" s="64"/>
      <c r="Q397" s="68">
        <f t="shared" si="14"/>
        <v>0</v>
      </c>
      <c r="R397" s="64"/>
      <c r="S397" s="64"/>
      <c r="T397" s="64"/>
      <c r="U397" s="64"/>
      <c r="V397" s="64"/>
      <c r="W397" s="64"/>
      <c r="X397" s="64"/>
      <c r="Y397" s="64"/>
    </row>
    <row r="398" spans="1:25" x14ac:dyDescent="0.25">
      <c r="A398" s="64"/>
      <c r="B398" s="64"/>
      <c r="C398" s="64"/>
      <c r="D398" s="64"/>
      <c r="E398" s="75"/>
      <c r="F398" s="64"/>
      <c r="G398" s="64"/>
      <c r="H398" s="64"/>
      <c r="I398" s="64"/>
      <c r="J398" s="64"/>
      <c r="K398" s="68">
        <f t="shared" si="15"/>
        <v>0</v>
      </c>
      <c r="L398" s="64"/>
      <c r="M398" s="64"/>
      <c r="N398" s="64"/>
      <c r="O398" s="64"/>
      <c r="P398" s="64"/>
      <c r="Q398" s="68">
        <f t="shared" si="14"/>
        <v>0</v>
      </c>
      <c r="R398" s="64"/>
      <c r="S398" s="64"/>
      <c r="T398" s="64"/>
      <c r="U398" s="64"/>
      <c r="V398" s="64"/>
      <c r="W398" s="64"/>
      <c r="X398" s="64"/>
      <c r="Y398" s="64"/>
    </row>
    <row r="399" spans="1:25" x14ac:dyDescent="0.25">
      <c r="A399" s="64"/>
      <c r="B399" s="64"/>
      <c r="C399" s="64"/>
      <c r="D399" s="64"/>
      <c r="E399" s="75"/>
      <c r="F399" s="64"/>
      <c r="G399" s="64"/>
      <c r="H399" s="64"/>
      <c r="I399" s="64"/>
      <c r="J399" s="64"/>
      <c r="K399" s="68">
        <f t="shared" si="15"/>
        <v>0</v>
      </c>
      <c r="L399" s="64"/>
      <c r="M399" s="64"/>
      <c r="N399" s="64"/>
      <c r="O399" s="64"/>
      <c r="P399" s="64"/>
      <c r="Q399" s="68">
        <f t="shared" si="14"/>
        <v>0</v>
      </c>
      <c r="R399" s="64"/>
      <c r="S399" s="64"/>
      <c r="T399" s="64"/>
      <c r="U399" s="64"/>
      <c r="V399" s="64"/>
      <c r="W399" s="64"/>
      <c r="X399" s="64"/>
      <c r="Y399" s="64"/>
    </row>
    <row r="400" spans="1:25" x14ac:dyDescent="0.25">
      <c r="A400" s="64"/>
      <c r="B400" s="64"/>
      <c r="C400" s="64"/>
      <c r="D400" s="64"/>
      <c r="E400" s="75"/>
      <c r="F400" s="64"/>
      <c r="G400" s="64"/>
      <c r="H400" s="64"/>
      <c r="I400" s="64"/>
      <c r="J400" s="64"/>
      <c r="K400" s="68">
        <f t="shared" si="15"/>
        <v>0</v>
      </c>
      <c r="L400" s="64"/>
      <c r="M400" s="64"/>
      <c r="N400" s="64"/>
      <c r="O400" s="64"/>
      <c r="P400" s="64"/>
      <c r="Q400" s="68">
        <f t="shared" si="14"/>
        <v>0</v>
      </c>
      <c r="R400" s="64"/>
      <c r="S400" s="64"/>
      <c r="T400" s="64"/>
      <c r="U400" s="64"/>
      <c r="V400" s="64"/>
      <c r="W400" s="64"/>
      <c r="X400" s="64"/>
      <c r="Y400" s="64"/>
    </row>
    <row r="401" spans="1:25" x14ac:dyDescent="0.25">
      <c r="A401" s="64"/>
      <c r="B401" s="64"/>
      <c r="C401" s="64"/>
      <c r="D401" s="64"/>
      <c r="E401" s="75"/>
      <c r="F401" s="64"/>
      <c r="G401" s="64"/>
      <c r="H401" s="64"/>
      <c r="I401" s="64"/>
      <c r="J401" s="64"/>
      <c r="K401" s="68">
        <f t="shared" si="15"/>
        <v>0</v>
      </c>
      <c r="L401" s="64"/>
      <c r="M401" s="64"/>
      <c r="N401" s="64"/>
      <c r="O401" s="64"/>
      <c r="P401" s="64"/>
      <c r="Q401" s="68">
        <f t="shared" ref="Q401:Q464" si="16">L401-M401-N401+O401+P401</f>
        <v>0</v>
      </c>
      <c r="R401" s="64"/>
      <c r="S401" s="64"/>
      <c r="T401" s="64"/>
      <c r="U401" s="64"/>
      <c r="V401" s="64"/>
      <c r="W401" s="64"/>
      <c r="X401" s="64"/>
      <c r="Y401" s="64"/>
    </row>
    <row r="402" spans="1:25" x14ac:dyDescent="0.25">
      <c r="A402" s="64"/>
      <c r="B402" s="64"/>
      <c r="C402" s="64"/>
      <c r="D402" s="64"/>
      <c r="E402" s="75"/>
      <c r="F402" s="64"/>
      <c r="G402" s="64"/>
      <c r="H402" s="64"/>
      <c r="I402" s="64"/>
      <c r="J402" s="64"/>
      <c r="K402" s="68">
        <f t="shared" si="15"/>
        <v>0</v>
      </c>
      <c r="L402" s="64"/>
      <c r="M402" s="64"/>
      <c r="N402" s="64"/>
      <c r="O402" s="64"/>
      <c r="P402" s="64"/>
      <c r="Q402" s="68">
        <f t="shared" si="16"/>
        <v>0</v>
      </c>
      <c r="R402" s="64"/>
      <c r="S402" s="64"/>
      <c r="T402" s="64"/>
      <c r="U402" s="64"/>
      <c r="V402" s="64"/>
      <c r="W402" s="64"/>
      <c r="X402" s="64"/>
      <c r="Y402" s="64"/>
    </row>
    <row r="403" spans="1:25" x14ac:dyDescent="0.25">
      <c r="A403" s="64"/>
      <c r="B403" s="64"/>
      <c r="C403" s="64"/>
      <c r="D403" s="64"/>
      <c r="E403" s="75"/>
      <c r="F403" s="64"/>
      <c r="G403" s="64"/>
      <c r="H403" s="64"/>
      <c r="I403" s="64"/>
      <c r="J403" s="64"/>
      <c r="K403" s="68">
        <f t="shared" si="15"/>
        <v>0</v>
      </c>
      <c r="L403" s="64"/>
      <c r="M403" s="64"/>
      <c r="N403" s="64"/>
      <c r="O403" s="64"/>
      <c r="P403" s="64"/>
      <c r="Q403" s="68">
        <f t="shared" si="16"/>
        <v>0</v>
      </c>
      <c r="R403" s="64"/>
      <c r="S403" s="64"/>
      <c r="T403" s="64"/>
      <c r="U403" s="64"/>
      <c r="V403" s="64"/>
      <c r="W403" s="64"/>
      <c r="X403" s="64"/>
      <c r="Y403" s="64"/>
    </row>
    <row r="404" spans="1:25" x14ac:dyDescent="0.25">
      <c r="A404" s="64"/>
      <c r="B404" s="64"/>
      <c r="C404" s="64"/>
      <c r="D404" s="64"/>
      <c r="E404" s="75"/>
      <c r="F404" s="64"/>
      <c r="G404" s="64"/>
      <c r="H404" s="64"/>
      <c r="I404" s="64"/>
      <c r="J404" s="64"/>
      <c r="K404" s="68">
        <f t="shared" si="15"/>
        <v>0</v>
      </c>
      <c r="L404" s="64"/>
      <c r="M404" s="64"/>
      <c r="N404" s="64"/>
      <c r="O404" s="64"/>
      <c r="P404" s="64"/>
      <c r="Q404" s="68">
        <f t="shared" si="16"/>
        <v>0</v>
      </c>
      <c r="R404" s="64"/>
      <c r="S404" s="64"/>
      <c r="T404" s="64"/>
      <c r="U404" s="64"/>
      <c r="V404" s="64"/>
      <c r="W404" s="64"/>
      <c r="X404" s="64"/>
      <c r="Y404" s="64"/>
    </row>
    <row r="405" spans="1:25" x14ac:dyDescent="0.25">
      <c r="A405" s="64"/>
      <c r="B405" s="64"/>
      <c r="C405" s="64"/>
      <c r="D405" s="64"/>
      <c r="E405" s="75"/>
      <c r="F405" s="64"/>
      <c r="G405" s="64"/>
      <c r="H405" s="64"/>
      <c r="I405" s="64"/>
      <c r="J405" s="64"/>
      <c r="K405" s="68">
        <f t="shared" si="15"/>
        <v>0</v>
      </c>
      <c r="L405" s="64"/>
      <c r="M405" s="64"/>
      <c r="N405" s="64"/>
      <c r="O405" s="64"/>
      <c r="P405" s="64"/>
      <c r="Q405" s="68">
        <f t="shared" si="16"/>
        <v>0</v>
      </c>
      <c r="R405" s="64"/>
      <c r="S405" s="64"/>
      <c r="T405" s="64"/>
      <c r="U405" s="64"/>
      <c r="V405" s="64"/>
      <c r="W405" s="64"/>
      <c r="X405" s="64"/>
      <c r="Y405" s="64"/>
    </row>
    <row r="406" spans="1:25" x14ac:dyDescent="0.25">
      <c r="A406" s="64"/>
      <c r="B406" s="64"/>
      <c r="C406" s="64"/>
      <c r="D406" s="64"/>
      <c r="E406" s="75"/>
      <c r="F406" s="64"/>
      <c r="G406" s="64"/>
      <c r="H406" s="64"/>
      <c r="I406" s="64"/>
      <c r="J406" s="64"/>
      <c r="K406" s="68">
        <f t="shared" si="15"/>
        <v>0</v>
      </c>
      <c r="L406" s="64"/>
      <c r="M406" s="64"/>
      <c r="N406" s="64"/>
      <c r="O406" s="64"/>
      <c r="P406" s="64"/>
      <c r="Q406" s="68">
        <f t="shared" si="16"/>
        <v>0</v>
      </c>
      <c r="R406" s="64"/>
      <c r="S406" s="64"/>
      <c r="T406" s="64"/>
      <c r="U406" s="64"/>
      <c r="V406" s="64"/>
      <c r="W406" s="64"/>
      <c r="X406" s="64"/>
      <c r="Y406" s="64"/>
    </row>
    <row r="407" spans="1:25" x14ac:dyDescent="0.25">
      <c r="A407" s="64"/>
      <c r="B407" s="64"/>
      <c r="C407" s="64"/>
      <c r="D407" s="64"/>
      <c r="E407" s="75"/>
      <c r="F407" s="64"/>
      <c r="G407" s="64"/>
      <c r="H407" s="64"/>
      <c r="I407" s="64"/>
      <c r="J407" s="64"/>
      <c r="K407" s="68">
        <f t="shared" si="15"/>
        <v>0</v>
      </c>
      <c r="L407" s="64"/>
      <c r="M407" s="64"/>
      <c r="N407" s="64"/>
      <c r="O407" s="64"/>
      <c r="P407" s="64"/>
      <c r="Q407" s="68">
        <f t="shared" si="16"/>
        <v>0</v>
      </c>
      <c r="R407" s="64"/>
      <c r="S407" s="64"/>
      <c r="T407" s="64"/>
      <c r="U407" s="64"/>
      <c r="V407" s="64"/>
      <c r="W407" s="64"/>
      <c r="X407" s="64"/>
      <c r="Y407" s="64"/>
    </row>
    <row r="408" spans="1:25" x14ac:dyDescent="0.25">
      <c r="A408" s="64"/>
      <c r="B408" s="64"/>
      <c r="C408" s="64"/>
      <c r="D408" s="64"/>
      <c r="E408" s="75"/>
      <c r="F408" s="64"/>
      <c r="G408" s="64"/>
      <c r="H408" s="64"/>
      <c r="I408" s="64"/>
      <c r="J408" s="64"/>
      <c r="K408" s="68">
        <f t="shared" si="15"/>
        <v>0</v>
      </c>
      <c r="L408" s="64"/>
      <c r="M408" s="64"/>
      <c r="N408" s="64"/>
      <c r="O408" s="64"/>
      <c r="P408" s="64"/>
      <c r="Q408" s="68">
        <f t="shared" si="16"/>
        <v>0</v>
      </c>
      <c r="R408" s="64"/>
      <c r="S408" s="64"/>
      <c r="T408" s="64"/>
      <c r="U408" s="64"/>
      <c r="V408" s="64"/>
      <c r="W408" s="64"/>
      <c r="X408" s="64"/>
      <c r="Y408" s="64"/>
    </row>
    <row r="409" spans="1:25" x14ac:dyDescent="0.25">
      <c r="A409" s="64"/>
      <c r="B409" s="64"/>
      <c r="C409" s="64"/>
      <c r="D409" s="64"/>
      <c r="E409" s="75"/>
      <c r="F409" s="64"/>
      <c r="G409" s="64"/>
      <c r="H409" s="64"/>
      <c r="I409" s="64"/>
      <c r="J409" s="64"/>
      <c r="K409" s="68">
        <f t="shared" si="15"/>
        <v>0</v>
      </c>
      <c r="L409" s="64"/>
      <c r="M409" s="64"/>
      <c r="N409" s="64"/>
      <c r="O409" s="64"/>
      <c r="P409" s="64"/>
      <c r="Q409" s="68">
        <f t="shared" si="16"/>
        <v>0</v>
      </c>
      <c r="R409" s="64"/>
      <c r="S409" s="64"/>
      <c r="T409" s="64"/>
      <c r="U409" s="64"/>
      <c r="V409" s="64"/>
      <c r="W409" s="64"/>
      <c r="X409" s="64"/>
      <c r="Y409" s="64"/>
    </row>
    <row r="410" spans="1:25" x14ac:dyDescent="0.25">
      <c r="A410" s="64"/>
      <c r="B410" s="64"/>
      <c r="C410" s="64"/>
      <c r="D410" s="64"/>
      <c r="E410" s="75"/>
      <c r="F410" s="64"/>
      <c r="G410" s="64"/>
      <c r="H410" s="64"/>
      <c r="I410" s="64"/>
      <c r="J410" s="64"/>
      <c r="K410" s="68">
        <f t="shared" si="15"/>
        <v>0</v>
      </c>
      <c r="L410" s="64"/>
      <c r="M410" s="64"/>
      <c r="N410" s="64"/>
      <c r="O410" s="64"/>
      <c r="P410" s="64"/>
      <c r="Q410" s="68">
        <f t="shared" si="16"/>
        <v>0</v>
      </c>
      <c r="R410" s="64"/>
      <c r="S410" s="64"/>
      <c r="T410" s="64"/>
      <c r="U410" s="64"/>
      <c r="V410" s="64"/>
      <c r="W410" s="64"/>
      <c r="X410" s="64"/>
      <c r="Y410" s="64"/>
    </row>
    <row r="411" spans="1:25" x14ac:dyDescent="0.25">
      <c r="A411" s="64"/>
      <c r="B411" s="64"/>
      <c r="C411" s="64"/>
      <c r="D411" s="64"/>
      <c r="E411" s="75"/>
      <c r="F411" s="64"/>
      <c r="G411" s="64"/>
      <c r="H411" s="64"/>
      <c r="I411" s="64"/>
      <c r="J411" s="64"/>
      <c r="K411" s="68">
        <f t="shared" si="15"/>
        <v>0</v>
      </c>
      <c r="L411" s="64"/>
      <c r="M411" s="64"/>
      <c r="N411" s="64"/>
      <c r="O411" s="64"/>
      <c r="P411" s="64"/>
      <c r="Q411" s="68">
        <f t="shared" si="16"/>
        <v>0</v>
      </c>
      <c r="R411" s="64"/>
      <c r="S411" s="64"/>
      <c r="T411" s="64"/>
      <c r="U411" s="64"/>
      <c r="V411" s="64"/>
      <c r="W411" s="64"/>
      <c r="X411" s="64"/>
      <c r="Y411" s="64"/>
    </row>
    <row r="412" spans="1:25" x14ac:dyDescent="0.25">
      <c r="A412" s="64"/>
      <c r="B412" s="64"/>
      <c r="C412" s="64"/>
      <c r="D412" s="64"/>
      <c r="E412" s="75"/>
      <c r="F412" s="64"/>
      <c r="G412" s="64"/>
      <c r="H412" s="64"/>
      <c r="I412" s="64"/>
      <c r="J412" s="64"/>
      <c r="K412" s="68">
        <f t="shared" si="15"/>
        <v>0</v>
      </c>
      <c r="L412" s="64"/>
      <c r="M412" s="64"/>
      <c r="N412" s="64"/>
      <c r="O412" s="64"/>
      <c r="P412" s="64"/>
      <c r="Q412" s="68">
        <f t="shared" si="16"/>
        <v>0</v>
      </c>
      <c r="R412" s="64"/>
      <c r="S412" s="64"/>
      <c r="T412" s="64"/>
      <c r="U412" s="64"/>
      <c r="V412" s="64"/>
      <c r="W412" s="64"/>
      <c r="X412" s="64"/>
      <c r="Y412" s="64"/>
    </row>
    <row r="413" spans="1:25" x14ac:dyDescent="0.25">
      <c r="A413" s="64"/>
      <c r="B413" s="64"/>
      <c r="C413" s="64"/>
      <c r="D413" s="64"/>
      <c r="E413" s="75"/>
      <c r="F413" s="64"/>
      <c r="G413" s="64"/>
      <c r="H413" s="64"/>
      <c r="I413" s="64"/>
      <c r="J413" s="64"/>
      <c r="K413" s="68">
        <f t="shared" si="15"/>
        <v>0</v>
      </c>
      <c r="L413" s="64"/>
      <c r="M413" s="64"/>
      <c r="N413" s="64"/>
      <c r="O413" s="64"/>
      <c r="P413" s="64"/>
      <c r="Q413" s="68">
        <f t="shared" si="16"/>
        <v>0</v>
      </c>
      <c r="R413" s="64"/>
      <c r="S413" s="64"/>
      <c r="T413" s="64"/>
      <c r="U413" s="64"/>
      <c r="V413" s="64"/>
      <c r="W413" s="64"/>
      <c r="X413" s="64"/>
      <c r="Y413" s="64"/>
    </row>
    <row r="414" spans="1:25" x14ac:dyDescent="0.25">
      <c r="A414" s="64"/>
      <c r="B414" s="64"/>
      <c r="C414" s="64"/>
      <c r="D414" s="64"/>
      <c r="E414" s="75"/>
      <c r="F414" s="64"/>
      <c r="G414" s="64"/>
      <c r="H414" s="64"/>
      <c r="I414" s="64"/>
      <c r="J414" s="64"/>
      <c r="K414" s="68">
        <f t="shared" si="15"/>
        <v>0</v>
      </c>
      <c r="L414" s="64"/>
      <c r="M414" s="64"/>
      <c r="N414" s="64"/>
      <c r="O414" s="64"/>
      <c r="P414" s="64"/>
      <c r="Q414" s="68">
        <f t="shared" si="16"/>
        <v>0</v>
      </c>
      <c r="R414" s="64"/>
      <c r="S414" s="64"/>
      <c r="T414" s="64"/>
      <c r="U414" s="64"/>
      <c r="V414" s="64"/>
      <c r="W414" s="64"/>
      <c r="X414" s="64"/>
      <c r="Y414" s="64"/>
    </row>
    <row r="415" spans="1:25" x14ac:dyDescent="0.25">
      <c r="A415" s="64"/>
      <c r="B415" s="64"/>
      <c r="C415" s="64"/>
      <c r="D415" s="64"/>
      <c r="E415" s="75"/>
      <c r="F415" s="64"/>
      <c r="G415" s="64"/>
      <c r="H415" s="64"/>
      <c r="I415" s="64"/>
      <c r="J415" s="64"/>
      <c r="K415" s="68">
        <f t="shared" si="15"/>
        <v>0</v>
      </c>
      <c r="L415" s="64"/>
      <c r="M415" s="64"/>
      <c r="N415" s="64"/>
      <c r="O415" s="64"/>
      <c r="P415" s="64"/>
      <c r="Q415" s="68">
        <f t="shared" si="16"/>
        <v>0</v>
      </c>
      <c r="R415" s="64"/>
      <c r="S415" s="64"/>
      <c r="T415" s="64"/>
      <c r="U415" s="64"/>
      <c r="V415" s="64"/>
      <c r="W415" s="64"/>
      <c r="X415" s="64"/>
      <c r="Y415" s="64"/>
    </row>
    <row r="416" spans="1:25" x14ac:dyDescent="0.25">
      <c r="A416" s="64"/>
      <c r="B416" s="64"/>
      <c r="C416" s="64"/>
      <c r="D416" s="64"/>
      <c r="E416" s="75"/>
      <c r="F416" s="64"/>
      <c r="G416" s="64"/>
      <c r="H416" s="64"/>
      <c r="I416" s="64"/>
      <c r="J416" s="64"/>
      <c r="K416" s="68">
        <f t="shared" si="15"/>
        <v>0</v>
      </c>
      <c r="L416" s="64"/>
      <c r="M416" s="64"/>
      <c r="N416" s="64"/>
      <c r="O416" s="64"/>
      <c r="P416" s="64"/>
      <c r="Q416" s="68">
        <f t="shared" si="16"/>
        <v>0</v>
      </c>
      <c r="R416" s="64"/>
      <c r="S416" s="64"/>
      <c r="T416" s="64"/>
      <c r="U416" s="64"/>
      <c r="V416" s="64"/>
      <c r="W416" s="64"/>
      <c r="X416" s="64"/>
      <c r="Y416" s="64"/>
    </row>
    <row r="417" spans="1:25" x14ac:dyDescent="0.25">
      <c r="A417" s="64"/>
      <c r="B417" s="64"/>
      <c r="C417" s="64"/>
      <c r="D417" s="64"/>
      <c r="E417" s="75"/>
      <c r="F417" s="64"/>
      <c r="G417" s="64"/>
      <c r="H417" s="64"/>
      <c r="I417" s="64"/>
      <c r="J417" s="64"/>
      <c r="K417" s="68">
        <f t="shared" si="15"/>
        <v>0</v>
      </c>
      <c r="L417" s="64"/>
      <c r="M417" s="64"/>
      <c r="N417" s="64"/>
      <c r="O417" s="64"/>
      <c r="P417" s="64"/>
      <c r="Q417" s="68">
        <f t="shared" si="16"/>
        <v>0</v>
      </c>
      <c r="R417" s="64"/>
      <c r="S417" s="64"/>
      <c r="T417" s="64"/>
      <c r="U417" s="64"/>
      <c r="V417" s="64"/>
      <c r="W417" s="64"/>
      <c r="X417" s="64"/>
      <c r="Y417" s="64"/>
    </row>
    <row r="418" spans="1:25" x14ac:dyDescent="0.25">
      <c r="A418" s="64"/>
      <c r="B418" s="64"/>
      <c r="C418" s="64"/>
      <c r="D418" s="64"/>
      <c r="E418" s="75"/>
      <c r="F418" s="64"/>
      <c r="G418" s="64"/>
      <c r="H418" s="64"/>
      <c r="I418" s="64"/>
      <c r="J418" s="64"/>
      <c r="K418" s="68">
        <f t="shared" si="15"/>
        <v>0</v>
      </c>
      <c r="L418" s="64"/>
      <c r="M418" s="64"/>
      <c r="N418" s="64"/>
      <c r="O418" s="64"/>
      <c r="P418" s="64"/>
      <c r="Q418" s="68">
        <f t="shared" si="16"/>
        <v>0</v>
      </c>
      <c r="R418" s="64"/>
      <c r="S418" s="64"/>
      <c r="T418" s="64"/>
      <c r="U418" s="64"/>
      <c r="V418" s="64"/>
      <c r="W418" s="64"/>
      <c r="X418" s="64"/>
      <c r="Y418" s="64"/>
    </row>
    <row r="419" spans="1:25" x14ac:dyDescent="0.25">
      <c r="A419" s="64"/>
      <c r="B419" s="64"/>
      <c r="C419" s="64"/>
      <c r="D419" s="64"/>
      <c r="E419" s="75"/>
      <c r="F419" s="64"/>
      <c r="G419" s="64"/>
      <c r="H419" s="64"/>
      <c r="I419" s="64"/>
      <c r="J419" s="64"/>
      <c r="K419" s="68">
        <f t="shared" si="15"/>
        <v>0</v>
      </c>
      <c r="L419" s="64"/>
      <c r="M419" s="64"/>
      <c r="N419" s="64"/>
      <c r="O419" s="64"/>
      <c r="P419" s="64"/>
      <c r="Q419" s="68">
        <f t="shared" si="16"/>
        <v>0</v>
      </c>
      <c r="R419" s="64"/>
      <c r="S419" s="64"/>
      <c r="T419" s="64"/>
      <c r="U419" s="64"/>
      <c r="V419" s="64"/>
      <c r="W419" s="64"/>
      <c r="X419" s="64"/>
      <c r="Y419" s="64"/>
    </row>
    <row r="420" spans="1:25" x14ac:dyDescent="0.25">
      <c r="A420" s="64"/>
      <c r="B420" s="64"/>
      <c r="C420" s="64"/>
      <c r="D420" s="64"/>
      <c r="E420" s="75"/>
      <c r="F420" s="64"/>
      <c r="G420" s="64"/>
      <c r="H420" s="64"/>
      <c r="I420" s="64"/>
      <c r="J420" s="64"/>
      <c r="K420" s="68">
        <f t="shared" si="15"/>
        <v>0</v>
      </c>
      <c r="L420" s="64"/>
      <c r="M420" s="64"/>
      <c r="N420" s="64"/>
      <c r="O420" s="64"/>
      <c r="P420" s="64"/>
      <c r="Q420" s="68">
        <f t="shared" si="16"/>
        <v>0</v>
      </c>
      <c r="R420" s="64"/>
      <c r="S420" s="64"/>
      <c r="T420" s="64"/>
      <c r="U420" s="64"/>
      <c r="V420" s="64"/>
      <c r="W420" s="64"/>
      <c r="X420" s="64"/>
      <c r="Y420" s="64"/>
    </row>
    <row r="421" spans="1:25" x14ac:dyDescent="0.25">
      <c r="A421" s="64"/>
      <c r="B421" s="64"/>
      <c r="C421" s="64"/>
      <c r="D421" s="64"/>
      <c r="E421" s="75"/>
      <c r="F421" s="64"/>
      <c r="G421" s="64"/>
      <c r="H421" s="64"/>
      <c r="I421" s="64"/>
      <c r="J421" s="64"/>
      <c r="K421" s="68">
        <f t="shared" si="15"/>
        <v>0</v>
      </c>
      <c r="L421" s="64"/>
      <c r="M421" s="64"/>
      <c r="N421" s="64"/>
      <c r="O421" s="64"/>
      <c r="P421" s="64"/>
      <c r="Q421" s="68">
        <f t="shared" si="16"/>
        <v>0</v>
      </c>
      <c r="R421" s="64"/>
      <c r="S421" s="64"/>
      <c r="T421" s="64"/>
      <c r="U421" s="64"/>
      <c r="V421" s="64"/>
      <c r="W421" s="64"/>
      <c r="X421" s="64"/>
      <c r="Y421" s="64"/>
    </row>
    <row r="422" spans="1:25" x14ac:dyDescent="0.25">
      <c r="A422" s="64"/>
      <c r="B422" s="64"/>
      <c r="C422" s="64"/>
      <c r="D422" s="64"/>
      <c r="E422" s="75"/>
      <c r="F422" s="64"/>
      <c r="G422" s="64"/>
      <c r="H422" s="64"/>
      <c r="I422" s="64"/>
      <c r="J422" s="64"/>
      <c r="K422" s="68">
        <f t="shared" si="15"/>
        <v>0</v>
      </c>
      <c r="L422" s="64"/>
      <c r="M422" s="64"/>
      <c r="N422" s="64"/>
      <c r="O422" s="64"/>
      <c r="P422" s="64"/>
      <c r="Q422" s="68">
        <f t="shared" si="16"/>
        <v>0</v>
      </c>
      <c r="R422" s="64"/>
      <c r="S422" s="64"/>
      <c r="T422" s="64"/>
      <c r="U422" s="64"/>
      <c r="V422" s="64"/>
      <c r="W422" s="64"/>
      <c r="X422" s="64"/>
      <c r="Y422" s="64"/>
    </row>
    <row r="423" spans="1:25" x14ac:dyDescent="0.25">
      <c r="A423" s="64"/>
      <c r="B423" s="64"/>
      <c r="C423" s="64"/>
      <c r="D423" s="64"/>
      <c r="E423" s="75"/>
      <c r="F423" s="64"/>
      <c r="G423" s="64"/>
      <c r="H423" s="64"/>
      <c r="I423" s="64"/>
      <c r="J423" s="64"/>
      <c r="K423" s="68">
        <f t="shared" si="15"/>
        <v>0</v>
      </c>
      <c r="L423" s="64"/>
      <c r="M423" s="64"/>
      <c r="N423" s="64"/>
      <c r="O423" s="64"/>
      <c r="P423" s="64"/>
      <c r="Q423" s="68">
        <f t="shared" si="16"/>
        <v>0</v>
      </c>
      <c r="R423" s="64"/>
      <c r="S423" s="64"/>
      <c r="T423" s="64"/>
      <c r="U423" s="64"/>
      <c r="V423" s="64"/>
      <c r="W423" s="64"/>
      <c r="X423" s="64"/>
      <c r="Y423" s="64"/>
    </row>
    <row r="424" spans="1:25" x14ac:dyDescent="0.25">
      <c r="A424" s="64"/>
      <c r="B424" s="64"/>
      <c r="C424" s="64"/>
      <c r="D424" s="64"/>
      <c r="E424" s="75"/>
      <c r="F424" s="64"/>
      <c r="G424" s="64"/>
      <c r="H424" s="64"/>
      <c r="I424" s="64"/>
      <c r="J424" s="64"/>
      <c r="K424" s="68">
        <f t="shared" si="15"/>
        <v>0</v>
      </c>
      <c r="L424" s="64"/>
      <c r="M424" s="64"/>
      <c r="N424" s="64"/>
      <c r="O424" s="64"/>
      <c r="P424" s="64"/>
      <c r="Q424" s="68">
        <f t="shared" si="16"/>
        <v>0</v>
      </c>
      <c r="R424" s="64"/>
      <c r="S424" s="64"/>
      <c r="T424" s="64"/>
      <c r="U424" s="64"/>
      <c r="V424" s="64"/>
      <c r="W424" s="64"/>
      <c r="X424" s="64"/>
      <c r="Y424" s="64"/>
    </row>
    <row r="425" spans="1:25" x14ac:dyDescent="0.25">
      <c r="A425" s="64"/>
      <c r="B425" s="64"/>
      <c r="C425" s="64"/>
      <c r="D425" s="64"/>
      <c r="E425" s="75"/>
      <c r="F425" s="64"/>
      <c r="G425" s="64"/>
      <c r="H425" s="64"/>
      <c r="I425" s="64"/>
      <c r="J425" s="64"/>
      <c r="K425" s="68">
        <f t="shared" si="15"/>
        <v>0</v>
      </c>
      <c r="L425" s="64"/>
      <c r="M425" s="64"/>
      <c r="N425" s="64"/>
      <c r="O425" s="64"/>
      <c r="P425" s="64"/>
      <c r="Q425" s="68">
        <f t="shared" si="16"/>
        <v>0</v>
      </c>
      <c r="R425" s="64"/>
      <c r="S425" s="64"/>
      <c r="T425" s="64"/>
      <c r="U425" s="64"/>
      <c r="V425" s="64"/>
      <c r="W425" s="64"/>
      <c r="X425" s="64"/>
      <c r="Y425" s="64"/>
    </row>
    <row r="426" spans="1:25" x14ac:dyDescent="0.25">
      <c r="A426" s="64"/>
      <c r="B426" s="64"/>
      <c r="C426" s="64"/>
      <c r="D426" s="64"/>
      <c r="E426" s="75"/>
      <c r="F426" s="64"/>
      <c r="G426" s="64"/>
      <c r="H426" s="64"/>
      <c r="I426" s="64"/>
      <c r="J426" s="64"/>
      <c r="K426" s="68">
        <f t="shared" si="15"/>
        <v>0</v>
      </c>
      <c r="L426" s="64"/>
      <c r="M426" s="64"/>
      <c r="N426" s="64"/>
      <c r="O426" s="64"/>
      <c r="P426" s="64"/>
      <c r="Q426" s="68">
        <f t="shared" si="16"/>
        <v>0</v>
      </c>
      <c r="R426" s="64"/>
      <c r="S426" s="64"/>
      <c r="T426" s="64"/>
      <c r="U426" s="64"/>
      <c r="V426" s="64"/>
      <c r="W426" s="64"/>
      <c r="X426" s="64"/>
      <c r="Y426" s="64"/>
    </row>
    <row r="427" spans="1:25" x14ac:dyDescent="0.25">
      <c r="A427" s="64"/>
      <c r="B427" s="64"/>
      <c r="C427" s="64"/>
      <c r="D427" s="64"/>
      <c r="E427" s="75"/>
      <c r="F427" s="64"/>
      <c r="G427" s="64"/>
      <c r="H427" s="64"/>
      <c r="I427" s="64"/>
      <c r="J427" s="64"/>
      <c r="K427" s="68">
        <f t="shared" si="15"/>
        <v>0</v>
      </c>
      <c r="L427" s="64"/>
      <c r="M427" s="64"/>
      <c r="N427" s="64"/>
      <c r="O427" s="64"/>
      <c r="P427" s="64"/>
      <c r="Q427" s="68">
        <f t="shared" si="16"/>
        <v>0</v>
      </c>
      <c r="R427" s="64"/>
      <c r="S427" s="64"/>
      <c r="T427" s="64"/>
      <c r="U427" s="64"/>
      <c r="V427" s="64"/>
      <c r="W427" s="64"/>
      <c r="X427" s="64"/>
      <c r="Y427" s="64"/>
    </row>
    <row r="428" spans="1:25" x14ac:dyDescent="0.25">
      <c r="A428" s="64"/>
      <c r="B428" s="64"/>
      <c r="C428" s="64"/>
      <c r="D428" s="64"/>
      <c r="E428" s="75"/>
      <c r="F428" s="64"/>
      <c r="G428" s="64"/>
      <c r="H428" s="64"/>
      <c r="I428" s="64"/>
      <c r="J428" s="64"/>
      <c r="K428" s="68">
        <f t="shared" si="15"/>
        <v>0</v>
      </c>
      <c r="L428" s="64"/>
      <c r="M428" s="64"/>
      <c r="N428" s="64"/>
      <c r="O428" s="64"/>
      <c r="P428" s="64"/>
      <c r="Q428" s="68">
        <f t="shared" si="16"/>
        <v>0</v>
      </c>
      <c r="R428" s="64"/>
      <c r="S428" s="64"/>
      <c r="T428" s="64"/>
      <c r="U428" s="64"/>
      <c r="V428" s="64"/>
      <c r="W428" s="64"/>
      <c r="X428" s="64"/>
      <c r="Y428" s="64"/>
    </row>
    <row r="429" spans="1:25" x14ac:dyDescent="0.25">
      <c r="A429" s="64"/>
      <c r="B429" s="64"/>
      <c r="C429" s="64"/>
      <c r="D429" s="64"/>
      <c r="E429" s="75"/>
      <c r="F429" s="64"/>
      <c r="G429" s="64"/>
      <c r="H429" s="64"/>
      <c r="I429" s="64"/>
      <c r="J429" s="64"/>
      <c r="K429" s="68">
        <f t="shared" si="15"/>
        <v>0</v>
      </c>
      <c r="L429" s="64"/>
      <c r="M429" s="64"/>
      <c r="N429" s="64"/>
      <c r="O429" s="64"/>
      <c r="P429" s="64"/>
      <c r="Q429" s="68">
        <f t="shared" si="16"/>
        <v>0</v>
      </c>
      <c r="R429" s="64"/>
      <c r="S429" s="64"/>
      <c r="T429" s="64"/>
      <c r="U429" s="64"/>
      <c r="V429" s="64"/>
      <c r="W429" s="64"/>
      <c r="X429" s="64"/>
      <c r="Y429" s="64"/>
    </row>
    <row r="430" spans="1:25" x14ac:dyDescent="0.25">
      <c r="A430" s="64"/>
      <c r="B430" s="64"/>
      <c r="C430" s="64"/>
      <c r="D430" s="64"/>
      <c r="E430" s="75"/>
      <c r="F430" s="64"/>
      <c r="G430" s="64"/>
      <c r="H430" s="64"/>
      <c r="I430" s="64"/>
      <c r="J430" s="64"/>
      <c r="K430" s="68">
        <f t="shared" si="15"/>
        <v>0</v>
      </c>
      <c r="L430" s="64"/>
      <c r="M430" s="64"/>
      <c r="N430" s="64"/>
      <c r="O430" s="64"/>
      <c r="P430" s="64"/>
      <c r="Q430" s="68">
        <f t="shared" si="16"/>
        <v>0</v>
      </c>
      <c r="R430" s="64"/>
      <c r="S430" s="64"/>
      <c r="T430" s="64"/>
      <c r="U430" s="64"/>
      <c r="V430" s="64"/>
      <c r="W430" s="64"/>
      <c r="X430" s="64"/>
      <c r="Y430" s="64"/>
    </row>
    <row r="431" spans="1:25" x14ac:dyDescent="0.25">
      <c r="A431" s="64"/>
      <c r="B431" s="64"/>
      <c r="C431" s="64"/>
      <c r="D431" s="64"/>
      <c r="E431" s="75"/>
      <c r="F431" s="64"/>
      <c r="G431" s="64"/>
      <c r="H431" s="64"/>
      <c r="I431" s="64"/>
      <c r="J431" s="64"/>
      <c r="K431" s="68">
        <f t="shared" si="15"/>
        <v>0</v>
      </c>
      <c r="L431" s="64"/>
      <c r="M431" s="64"/>
      <c r="N431" s="64"/>
      <c r="O431" s="64"/>
      <c r="P431" s="64"/>
      <c r="Q431" s="68">
        <f t="shared" si="16"/>
        <v>0</v>
      </c>
      <c r="R431" s="64"/>
      <c r="S431" s="64"/>
      <c r="T431" s="64"/>
      <c r="U431" s="64"/>
      <c r="V431" s="64"/>
      <c r="W431" s="64"/>
      <c r="X431" s="64"/>
      <c r="Y431" s="64"/>
    </row>
    <row r="432" spans="1:25" x14ac:dyDescent="0.25">
      <c r="A432" s="64"/>
      <c r="B432" s="64"/>
      <c r="C432" s="64"/>
      <c r="D432" s="64"/>
      <c r="E432" s="75"/>
      <c r="F432" s="64"/>
      <c r="G432" s="64"/>
      <c r="H432" s="64"/>
      <c r="I432" s="64"/>
      <c r="J432" s="64"/>
      <c r="K432" s="68">
        <f t="shared" si="15"/>
        <v>0</v>
      </c>
      <c r="L432" s="64"/>
      <c r="M432" s="64"/>
      <c r="N432" s="64"/>
      <c r="O432" s="64"/>
      <c r="P432" s="64"/>
      <c r="Q432" s="68">
        <f t="shared" si="16"/>
        <v>0</v>
      </c>
      <c r="R432" s="64"/>
      <c r="S432" s="64"/>
      <c r="T432" s="64"/>
      <c r="U432" s="64"/>
      <c r="V432" s="64"/>
      <c r="W432" s="64"/>
      <c r="X432" s="64"/>
      <c r="Y432" s="64"/>
    </row>
    <row r="433" spans="1:25" x14ac:dyDescent="0.25">
      <c r="A433" s="64"/>
      <c r="B433" s="64"/>
      <c r="C433" s="64"/>
      <c r="D433" s="64"/>
      <c r="E433" s="75"/>
      <c r="F433" s="64"/>
      <c r="G433" s="64"/>
      <c r="H433" s="64"/>
      <c r="I433" s="64"/>
      <c r="J433" s="64"/>
      <c r="K433" s="68">
        <f t="shared" si="15"/>
        <v>0</v>
      </c>
      <c r="L433" s="64"/>
      <c r="M433" s="64"/>
      <c r="N433" s="64"/>
      <c r="O433" s="64"/>
      <c r="P433" s="64"/>
      <c r="Q433" s="68">
        <f t="shared" si="16"/>
        <v>0</v>
      </c>
      <c r="R433" s="64"/>
      <c r="S433" s="64"/>
      <c r="T433" s="64"/>
      <c r="U433" s="64"/>
      <c r="V433" s="64"/>
      <c r="W433" s="64"/>
      <c r="X433" s="64"/>
      <c r="Y433" s="64"/>
    </row>
    <row r="434" spans="1:25" x14ac:dyDescent="0.25">
      <c r="A434" s="64"/>
      <c r="B434" s="64"/>
      <c r="C434" s="64"/>
      <c r="D434" s="64"/>
      <c r="E434" s="75"/>
      <c r="F434" s="64"/>
      <c r="G434" s="64"/>
      <c r="H434" s="64"/>
      <c r="I434" s="64"/>
      <c r="J434" s="64"/>
      <c r="K434" s="68">
        <f t="shared" si="15"/>
        <v>0</v>
      </c>
      <c r="L434" s="64"/>
      <c r="M434" s="64"/>
      <c r="N434" s="64"/>
      <c r="O434" s="64"/>
      <c r="P434" s="64"/>
      <c r="Q434" s="68">
        <f t="shared" si="16"/>
        <v>0</v>
      </c>
      <c r="R434" s="64"/>
      <c r="S434" s="64"/>
      <c r="T434" s="64"/>
      <c r="U434" s="64"/>
      <c r="V434" s="64"/>
      <c r="W434" s="64"/>
      <c r="X434" s="64"/>
      <c r="Y434" s="64"/>
    </row>
    <row r="435" spans="1:25" x14ac:dyDescent="0.25">
      <c r="A435" s="64"/>
      <c r="B435" s="64"/>
      <c r="C435" s="64"/>
      <c r="D435" s="64"/>
      <c r="E435" s="75"/>
      <c r="F435" s="64"/>
      <c r="G435" s="64"/>
      <c r="H435" s="64"/>
      <c r="I435" s="64"/>
      <c r="J435" s="64"/>
      <c r="K435" s="68">
        <f t="shared" si="15"/>
        <v>0</v>
      </c>
      <c r="L435" s="64"/>
      <c r="M435" s="64"/>
      <c r="N435" s="64"/>
      <c r="O435" s="64"/>
      <c r="P435" s="64"/>
      <c r="Q435" s="68">
        <f t="shared" si="16"/>
        <v>0</v>
      </c>
      <c r="R435" s="64"/>
      <c r="S435" s="64"/>
      <c r="T435" s="64"/>
      <c r="U435" s="64"/>
      <c r="V435" s="64"/>
      <c r="W435" s="64"/>
      <c r="X435" s="64"/>
      <c r="Y435" s="64"/>
    </row>
    <row r="436" spans="1:25" x14ac:dyDescent="0.25">
      <c r="A436" s="64"/>
      <c r="B436" s="64"/>
      <c r="C436" s="64"/>
      <c r="D436" s="64"/>
      <c r="E436" s="75"/>
      <c r="F436" s="64"/>
      <c r="G436" s="64"/>
      <c r="H436" s="64"/>
      <c r="I436" s="64"/>
      <c r="J436" s="64"/>
      <c r="K436" s="68">
        <f t="shared" si="15"/>
        <v>0</v>
      </c>
      <c r="L436" s="64"/>
      <c r="M436" s="64"/>
      <c r="N436" s="64"/>
      <c r="O436" s="64"/>
      <c r="P436" s="64"/>
      <c r="Q436" s="68">
        <f t="shared" si="16"/>
        <v>0</v>
      </c>
      <c r="R436" s="64"/>
      <c r="S436" s="64"/>
      <c r="T436" s="64"/>
      <c r="U436" s="64"/>
      <c r="V436" s="64"/>
      <c r="W436" s="64"/>
      <c r="X436" s="64"/>
      <c r="Y436" s="64"/>
    </row>
    <row r="437" spans="1:25" x14ac:dyDescent="0.25">
      <c r="A437" s="64"/>
      <c r="B437" s="64"/>
      <c r="C437" s="64"/>
      <c r="D437" s="64"/>
      <c r="E437" s="75"/>
      <c r="F437" s="64"/>
      <c r="G437" s="64"/>
      <c r="H437" s="64"/>
      <c r="I437" s="64"/>
      <c r="J437" s="64"/>
      <c r="K437" s="68">
        <f t="shared" si="15"/>
        <v>0</v>
      </c>
      <c r="L437" s="64"/>
      <c r="M437" s="64"/>
      <c r="N437" s="64"/>
      <c r="O437" s="64"/>
      <c r="P437" s="64"/>
      <c r="Q437" s="68">
        <f t="shared" si="16"/>
        <v>0</v>
      </c>
      <c r="R437" s="64"/>
      <c r="S437" s="64"/>
      <c r="T437" s="64"/>
      <c r="U437" s="64"/>
      <c r="V437" s="64"/>
      <c r="W437" s="64"/>
      <c r="X437" s="64"/>
      <c r="Y437" s="64"/>
    </row>
    <row r="438" spans="1:25" x14ac:dyDescent="0.25">
      <c r="A438" s="64"/>
      <c r="B438" s="64"/>
      <c r="C438" s="64"/>
      <c r="D438" s="64"/>
      <c r="E438" s="75"/>
      <c r="F438" s="64"/>
      <c r="G438" s="64"/>
      <c r="H438" s="64"/>
      <c r="I438" s="64"/>
      <c r="J438" s="64"/>
      <c r="K438" s="68">
        <f t="shared" si="15"/>
        <v>0</v>
      </c>
      <c r="L438" s="64"/>
      <c r="M438" s="64"/>
      <c r="N438" s="64"/>
      <c r="O438" s="64"/>
      <c r="P438" s="64"/>
      <c r="Q438" s="68">
        <f t="shared" si="16"/>
        <v>0</v>
      </c>
      <c r="R438" s="64"/>
      <c r="S438" s="64"/>
      <c r="T438" s="64"/>
      <c r="U438" s="64"/>
      <c r="V438" s="64"/>
      <c r="W438" s="64"/>
      <c r="X438" s="64"/>
      <c r="Y438" s="64"/>
    </row>
    <row r="439" spans="1:25" x14ac:dyDescent="0.25">
      <c r="A439" s="64"/>
      <c r="B439" s="64"/>
      <c r="C439" s="64"/>
      <c r="D439" s="64"/>
      <c r="E439" s="75"/>
      <c r="F439" s="64"/>
      <c r="G439" s="64"/>
      <c r="H439" s="64"/>
      <c r="I439" s="64"/>
      <c r="J439" s="64"/>
      <c r="K439" s="68">
        <f t="shared" si="15"/>
        <v>0</v>
      </c>
      <c r="L439" s="64"/>
      <c r="M439" s="64"/>
      <c r="N439" s="64"/>
      <c r="O439" s="64"/>
      <c r="P439" s="64"/>
      <c r="Q439" s="68">
        <f t="shared" si="16"/>
        <v>0</v>
      </c>
      <c r="R439" s="64"/>
      <c r="S439" s="64"/>
      <c r="T439" s="64"/>
      <c r="U439" s="64"/>
      <c r="V439" s="64"/>
      <c r="W439" s="64"/>
      <c r="X439" s="64"/>
      <c r="Y439" s="64"/>
    </row>
    <row r="440" spans="1:25" x14ac:dyDescent="0.25">
      <c r="A440" s="64"/>
      <c r="B440" s="64"/>
      <c r="C440" s="64"/>
      <c r="D440" s="64"/>
      <c r="E440" s="75"/>
      <c r="F440" s="64"/>
      <c r="G440" s="64"/>
      <c r="H440" s="64"/>
      <c r="I440" s="64"/>
      <c r="J440" s="64"/>
      <c r="K440" s="68">
        <f t="shared" si="15"/>
        <v>0</v>
      </c>
      <c r="L440" s="64"/>
      <c r="M440" s="64"/>
      <c r="N440" s="64"/>
      <c r="O440" s="64"/>
      <c r="P440" s="64"/>
      <c r="Q440" s="68">
        <f t="shared" si="16"/>
        <v>0</v>
      </c>
      <c r="R440" s="64"/>
      <c r="S440" s="64"/>
      <c r="T440" s="64"/>
      <c r="U440" s="64"/>
      <c r="V440" s="64"/>
      <c r="W440" s="64"/>
      <c r="X440" s="64"/>
      <c r="Y440" s="64"/>
    </row>
    <row r="441" spans="1:25" x14ac:dyDescent="0.25">
      <c r="A441" s="64"/>
      <c r="B441" s="64"/>
      <c r="C441" s="64"/>
      <c r="D441" s="64"/>
      <c r="E441" s="75"/>
      <c r="F441" s="64"/>
      <c r="G441" s="64"/>
      <c r="H441" s="64"/>
      <c r="I441" s="64"/>
      <c r="J441" s="64"/>
      <c r="K441" s="68">
        <f t="shared" si="15"/>
        <v>0</v>
      </c>
      <c r="L441" s="64"/>
      <c r="M441" s="64"/>
      <c r="N441" s="64"/>
      <c r="O441" s="64"/>
      <c r="P441" s="64"/>
      <c r="Q441" s="68">
        <f t="shared" si="16"/>
        <v>0</v>
      </c>
      <c r="R441" s="64"/>
      <c r="S441" s="64"/>
      <c r="T441" s="64"/>
      <c r="U441" s="64"/>
      <c r="V441" s="64"/>
      <c r="W441" s="64"/>
      <c r="X441" s="64"/>
      <c r="Y441" s="64"/>
    </row>
    <row r="442" spans="1:25" x14ac:dyDescent="0.25">
      <c r="A442" s="64"/>
      <c r="B442" s="64"/>
      <c r="C442" s="64"/>
      <c r="D442" s="64"/>
      <c r="E442" s="75"/>
      <c r="F442" s="64"/>
      <c r="G442" s="64"/>
      <c r="H442" s="64"/>
      <c r="I442" s="64"/>
      <c r="J442" s="64"/>
      <c r="K442" s="68">
        <f t="shared" si="15"/>
        <v>0</v>
      </c>
      <c r="L442" s="64"/>
      <c r="M442" s="64"/>
      <c r="N442" s="64"/>
      <c r="O442" s="64"/>
      <c r="P442" s="64"/>
      <c r="Q442" s="68">
        <f t="shared" si="16"/>
        <v>0</v>
      </c>
      <c r="R442" s="64"/>
      <c r="S442" s="64"/>
      <c r="T442" s="64"/>
      <c r="U442" s="64"/>
      <c r="V442" s="64"/>
      <c r="W442" s="64"/>
      <c r="X442" s="64"/>
      <c r="Y442" s="64"/>
    </row>
    <row r="443" spans="1:25" x14ac:dyDescent="0.25">
      <c r="A443" s="64"/>
      <c r="B443" s="64"/>
      <c r="C443" s="64"/>
      <c r="D443" s="64"/>
      <c r="E443" s="75"/>
      <c r="F443" s="64"/>
      <c r="G443" s="64"/>
      <c r="H443" s="64"/>
      <c r="I443" s="64"/>
      <c r="J443" s="64"/>
      <c r="K443" s="68">
        <f t="shared" si="15"/>
        <v>0</v>
      </c>
      <c r="L443" s="64"/>
      <c r="M443" s="64"/>
      <c r="N443" s="64"/>
      <c r="O443" s="64"/>
      <c r="P443" s="64"/>
      <c r="Q443" s="68">
        <f t="shared" si="16"/>
        <v>0</v>
      </c>
      <c r="R443" s="64"/>
      <c r="S443" s="64"/>
      <c r="T443" s="64"/>
      <c r="U443" s="64"/>
      <c r="V443" s="64"/>
      <c r="W443" s="64"/>
      <c r="X443" s="64"/>
      <c r="Y443" s="64"/>
    </row>
    <row r="444" spans="1:25" x14ac:dyDescent="0.25">
      <c r="A444" s="64"/>
      <c r="B444" s="64"/>
      <c r="C444" s="64"/>
      <c r="D444" s="64"/>
      <c r="E444" s="75"/>
      <c r="F444" s="64"/>
      <c r="G444" s="64"/>
      <c r="H444" s="64"/>
      <c r="I444" s="64"/>
      <c r="J444" s="64"/>
      <c r="K444" s="68">
        <f t="shared" si="15"/>
        <v>0</v>
      </c>
      <c r="L444" s="64"/>
      <c r="M444" s="64"/>
      <c r="N444" s="64"/>
      <c r="O444" s="64"/>
      <c r="P444" s="64"/>
      <c r="Q444" s="68">
        <f t="shared" si="16"/>
        <v>0</v>
      </c>
      <c r="R444" s="64"/>
      <c r="S444" s="64"/>
      <c r="T444" s="64"/>
      <c r="U444" s="64"/>
      <c r="V444" s="64"/>
      <c r="W444" s="64"/>
      <c r="X444" s="64"/>
      <c r="Y444" s="64"/>
    </row>
    <row r="445" spans="1:25" x14ac:dyDescent="0.25">
      <c r="A445" s="64"/>
      <c r="B445" s="64"/>
      <c r="C445" s="64"/>
      <c r="D445" s="64"/>
      <c r="E445" s="75"/>
      <c r="F445" s="64"/>
      <c r="G445" s="64"/>
      <c r="H445" s="64"/>
      <c r="I445" s="64"/>
      <c r="J445" s="64"/>
      <c r="K445" s="68">
        <f t="shared" si="15"/>
        <v>0</v>
      </c>
      <c r="L445" s="64"/>
      <c r="M445" s="64"/>
      <c r="N445" s="64"/>
      <c r="O445" s="64"/>
      <c r="P445" s="64"/>
      <c r="Q445" s="68">
        <f t="shared" si="16"/>
        <v>0</v>
      </c>
      <c r="R445" s="64"/>
      <c r="S445" s="64"/>
      <c r="T445" s="64"/>
      <c r="U445" s="64"/>
      <c r="V445" s="64"/>
      <c r="W445" s="64"/>
      <c r="X445" s="64"/>
      <c r="Y445" s="64"/>
    </row>
    <row r="446" spans="1:25" x14ac:dyDescent="0.25">
      <c r="A446" s="64"/>
      <c r="B446" s="64"/>
      <c r="C446" s="64"/>
      <c r="D446" s="64"/>
      <c r="E446" s="75"/>
      <c r="F446" s="64"/>
      <c r="G446" s="64"/>
      <c r="H446" s="64"/>
      <c r="I446" s="64"/>
      <c r="J446" s="64"/>
      <c r="K446" s="68">
        <f t="shared" si="15"/>
        <v>0</v>
      </c>
      <c r="L446" s="64"/>
      <c r="M446" s="64"/>
      <c r="N446" s="64"/>
      <c r="O446" s="64"/>
      <c r="P446" s="64"/>
      <c r="Q446" s="68">
        <f t="shared" si="16"/>
        <v>0</v>
      </c>
      <c r="R446" s="64"/>
      <c r="S446" s="64"/>
      <c r="T446" s="64"/>
      <c r="U446" s="64"/>
      <c r="V446" s="64"/>
      <c r="W446" s="64"/>
      <c r="X446" s="64"/>
      <c r="Y446" s="64"/>
    </row>
    <row r="447" spans="1:25" x14ac:dyDescent="0.25">
      <c r="A447" s="64"/>
      <c r="B447" s="64"/>
      <c r="C447" s="64"/>
      <c r="D447" s="64"/>
      <c r="E447" s="75"/>
      <c r="F447" s="64"/>
      <c r="G447" s="64"/>
      <c r="H447" s="64"/>
      <c r="I447" s="64"/>
      <c r="J447" s="64"/>
      <c r="K447" s="68">
        <f t="shared" si="15"/>
        <v>0</v>
      </c>
      <c r="L447" s="64"/>
      <c r="M447" s="64"/>
      <c r="N447" s="64"/>
      <c r="O447" s="64"/>
      <c r="P447" s="64"/>
      <c r="Q447" s="68">
        <f t="shared" si="16"/>
        <v>0</v>
      </c>
      <c r="R447" s="64"/>
      <c r="S447" s="64"/>
      <c r="T447" s="64"/>
      <c r="U447" s="64"/>
      <c r="V447" s="64"/>
      <c r="W447" s="64"/>
      <c r="X447" s="64"/>
      <c r="Y447" s="64"/>
    </row>
    <row r="448" spans="1:25" x14ac:dyDescent="0.25">
      <c r="A448" s="64"/>
      <c r="B448" s="64"/>
      <c r="C448" s="64"/>
      <c r="D448" s="64"/>
      <c r="E448" s="75"/>
      <c r="F448" s="64"/>
      <c r="G448" s="64"/>
      <c r="H448" s="64"/>
      <c r="I448" s="64"/>
      <c r="J448" s="64"/>
      <c r="K448" s="68">
        <f t="shared" si="15"/>
        <v>0</v>
      </c>
      <c r="L448" s="64"/>
      <c r="M448" s="64"/>
      <c r="N448" s="64"/>
      <c r="O448" s="64"/>
      <c r="P448" s="64"/>
      <c r="Q448" s="68">
        <f t="shared" si="16"/>
        <v>0</v>
      </c>
      <c r="R448" s="64"/>
      <c r="S448" s="64"/>
      <c r="T448" s="64"/>
      <c r="U448" s="64"/>
      <c r="V448" s="64"/>
      <c r="W448" s="64"/>
      <c r="X448" s="64"/>
      <c r="Y448" s="64"/>
    </row>
    <row r="449" spans="1:25" x14ac:dyDescent="0.25">
      <c r="A449" s="64"/>
      <c r="B449" s="64"/>
      <c r="C449" s="64"/>
      <c r="D449" s="64"/>
      <c r="E449" s="75"/>
      <c r="F449" s="64"/>
      <c r="G449" s="64"/>
      <c r="H449" s="64"/>
      <c r="I449" s="64"/>
      <c r="J449" s="64"/>
      <c r="K449" s="68">
        <f t="shared" si="15"/>
        <v>0</v>
      </c>
      <c r="L449" s="64"/>
      <c r="M449" s="64"/>
      <c r="N449" s="64"/>
      <c r="O449" s="64"/>
      <c r="P449" s="64"/>
      <c r="Q449" s="68">
        <f t="shared" si="16"/>
        <v>0</v>
      </c>
      <c r="R449" s="64"/>
      <c r="S449" s="64"/>
      <c r="T449" s="64"/>
      <c r="U449" s="64"/>
      <c r="V449" s="64"/>
      <c r="W449" s="64"/>
      <c r="X449" s="64"/>
      <c r="Y449" s="64"/>
    </row>
    <row r="450" spans="1:25" x14ac:dyDescent="0.25">
      <c r="A450" s="64"/>
      <c r="B450" s="64"/>
      <c r="C450" s="64"/>
      <c r="D450" s="64"/>
      <c r="E450" s="75"/>
      <c r="F450" s="64"/>
      <c r="G450" s="64"/>
      <c r="H450" s="64"/>
      <c r="I450" s="64"/>
      <c r="J450" s="64"/>
      <c r="K450" s="68">
        <f t="shared" si="15"/>
        <v>0</v>
      </c>
      <c r="L450" s="64"/>
      <c r="M450" s="64"/>
      <c r="N450" s="64"/>
      <c r="O450" s="64"/>
      <c r="P450" s="64"/>
      <c r="Q450" s="68">
        <f t="shared" si="16"/>
        <v>0</v>
      </c>
      <c r="R450" s="64"/>
      <c r="S450" s="64"/>
      <c r="T450" s="64"/>
      <c r="U450" s="64"/>
      <c r="V450" s="64"/>
      <c r="W450" s="64"/>
      <c r="X450" s="64"/>
      <c r="Y450" s="64"/>
    </row>
    <row r="451" spans="1:25" x14ac:dyDescent="0.25">
      <c r="A451" s="64"/>
      <c r="B451" s="64"/>
      <c r="C451" s="64"/>
      <c r="D451" s="64"/>
      <c r="E451" s="75"/>
      <c r="F451" s="64"/>
      <c r="G451" s="64"/>
      <c r="H451" s="64"/>
      <c r="I451" s="64"/>
      <c r="J451" s="64"/>
      <c r="K451" s="68">
        <f t="shared" si="15"/>
        <v>0</v>
      </c>
      <c r="L451" s="64"/>
      <c r="M451" s="64"/>
      <c r="N451" s="64"/>
      <c r="O451" s="64"/>
      <c r="P451" s="64"/>
      <c r="Q451" s="68">
        <f t="shared" si="16"/>
        <v>0</v>
      </c>
      <c r="R451" s="64"/>
      <c r="S451" s="64"/>
      <c r="T451" s="64"/>
      <c r="U451" s="64"/>
      <c r="V451" s="64"/>
      <c r="W451" s="64"/>
      <c r="X451" s="64"/>
      <c r="Y451" s="64"/>
    </row>
    <row r="452" spans="1:25" x14ac:dyDescent="0.25">
      <c r="A452" s="64"/>
      <c r="B452" s="64"/>
      <c r="C452" s="64"/>
      <c r="D452" s="64"/>
      <c r="E452" s="75"/>
      <c r="F452" s="64"/>
      <c r="G452" s="64"/>
      <c r="H452" s="64"/>
      <c r="I452" s="64"/>
      <c r="J452" s="64"/>
      <c r="K452" s="68">
        <f t="shared" si="15"/>
        <v>0</v>
      </c>
      <c r="L452" s="64"/>
      <c r="M452" s="64"/>
      <c r="N452" s="64"/>
      <c r="O452" s="64"/>
      <c r="P452" s="64"/>
      <c r="Q452" s="68">
        <f t="shared" si="16"/>
        <v>0</v>
      </c>
      <c r="R452" s="64"/>
      <c r="S452" s="64"/>
      <c r="T452" s="64"/>
      <c r="U452" s="64"/>
      <c r="V452" s="64"/>
      <c r="W452" s="64"/>
      <c r="X452" s="64"/>
      <c r="Y452" s="64"/>
    </row>
    <row r="453" spans="1:25" x14ac:dyDescent="0.25">
      <c r="A453" s="64"/>
      <c r="B453" s="64"/>
      <c r="C453" s="64"/>
      <c r="D453" s="64"/>
      <c r="E453" s="75"/>
      <c r="F453" s="64"/>
      <c r="G453" s="64"/>
      <c r="H453" s="64"/>
      <c r="I453" s="64"/>
      <c r="J453" s="64"/>
      <c r="K453" s="68">
        <f t="shared" si="15"/>
        <v>0</v>
      </c>
      <c r="L453" s="64"/>
      <c r="M453" s="64"/>
      <c r="N453" s="64"/>
      <c r="O453" s="64"/>
      <c r="P453" s="64"/>
      <c r="Q453" s="68">
        <f t="shared" si="16"/>
        <v>0</v>
      </c>
      <c r="R453" s="64"/>
      <c r="S453" s="64"/>
      <c r="T453" s="64"/>
      <c r="U453" s="64"/>
      <c r="V453" s="64"/>
      <c r="W453" s="64"/>
      <c r="X453" s="64"/>
      <c r="Y453" s="64"/>
    </row>
    <row r="454" spans="1:25" x14ac:dyDescent="0.25">
      <c r="A454" s="64"/>
      <c r="B454" s="64"/>
      <c r="C454" s="64"/>
      <c r="D454" s="64"/>
      <c r="E454" s="75"/>
      <c r="F454" s="64"/>
      <c r="G454" s="64"/>
      <c r="H454" s="64"/>
      <c r="I454" s="64"/>
      <c r="J454" s="64"/>
      <c r="K454" s="68">
        <f t="shared" ref="K454:K505" si="17">F454-G454-H454+I454+J454</f>
        <v>0</v>
      </c>
      <c r="L454" s="64"/>
      <c r="M454" s="64"/>
      <c r="N454" s="64"/>
      <c r="O454" s="64"/>
      <c r="P454" s="64"/>
      <c r="Q454" s="68">
        <f t="shared" si="16"/>
        <v>0</v>
      </c>
      <c r="R454" s="64"/>
      <c r="S454" s="64"/>
      <c r="T454" s="64"/>
      <c r="U454" s="64"/>
      <c r="V454" s="64"/>
      <c r="W454" s="64"/>
      <c r="X454" s="64"/>
      <c r="Y454" s="64"/>
    </row>
    <row r="455" spans="1:25" x14ac:dyDescent="0.25">
      <c r="A455" s="64"/>
      <c r="B455" s="64"/>
      <c r="C455" s="64"/>
      <c r="D455" s="64"/>
      <c r="E455" s="75"/>
      <c r="F455" s="64"/>
      <c r="G455" s="64"/>
      <c r="H455" s="64"/>
      <c r="I455" s="64"/>
      <c r="J455" s="64"/>
      <c r="K455" s="68">
        <f t="shared" si="17"/>
        <v>0</v>
      </c>
      <c r="L455" s="64"/>
      <c r="M455" s="64"/>
      <c r="N455" s="64"/>
      <c r="O455" s="64"/>
      <c r="P455" s="64"/>
      <c r="Q455" s="68">
        <f t="shared" si="16"/>
        <v>0</v>
      </c>
      <c r="R455" s="64"/>
      <c r="S455" s="64"/>
      <c r="T455" s="64"/>
      <c r="U455" s="64"/>
      <c r="V455" s="64"/>
      <c r="W455" s="64"/>
      <c r="X455" s="64"/>
      <c r="Y455" s="64"/>
    </row>
    <row r="456" spans="1:25" x14ac:dyDescent="0.25">
      <c r="A456" s="64"/>
      <c r="B456" s="64"/>
      <c r="C456" s="64"/>
      <c r="D456" s="64"/>
      <c r="E456" s="75"/>
      <c r="F456" s="64"/>
      <c r="G456" s="64"/>
      <c r="H456" s="64"/>
      <c r="I456" s="64"/>
      <c r="J456" s="64"/>
      <c r="K456" s="68">
        <f t="shared" si="17"/>
        <v>0</v>
      </c>
      <c r="L456" s="64"/>
      <c r="M456" s="64"/>
      <c r="N456" s="64"/>
      <c r="O456" s="64"/>
      <c r="P456" s="64"/>
      <c r="Q456" s="68">
        <f t="shared" si="16"/>
        <v>0</v>
      </c>
      <c r="R456" s="64"/>
      <c r="S456" s="64"/>
      <c r="T456" s="64"/>
      <c r="U456" s="64"/>
      <c r="V456" s="64"/>
      <c r="W456" s="64"/>
      <c r="X456" s="64"/>
      <c r="Y456" s="64"/>
    </row>
    <row r="457" spans="1:25" x14ac:dyDescent="0.25">
      <c r="A457" s="64"/>
      <c r="B457" s="64"/>
      <c r="C457" s="64"/>
      <c r="D457" s="64"/>
      <c r="E457" s="75"/>
      <c r="F457" s="64"/>
      <c r="G457" s="64"/>
      <c r="H457" s="64"/>
      <c r="I457" s="64"/>
      <c r="J457" s="64"/>
      <c r="K457" s="68">
        <f t="shared" si="17"/>
        <v>0</v>
      </c>
      <c r="L457" s="64"/>
      <c r="M457" s="64"/>
      <c r="N457" s="64"/>
      <c r="O457" s="64"/>
      <c r="P457" s="64"/>
      <c r="Q457" s="68">
        <f t="shared" si="16"/>
        <v>0</v>
      </c>
      <c r="R457" s="64"/>
      <c r="S457" s="64"/>
      <c r="T457" s="64"/>
      <c r="U457" s="64"/>
      <c r="V457" s="64"/>
      <c r="W457" s="64"/>
      <c r="X457" s="64"/>
      <c r="Y457" s="64"/>
    </row>
    <row r="458" spans="1:25" x14ac:dyDescent="0.25">
      <c r="A458" s="64"/>
      <c r="B458" s="64"/>
      <c r="C458" s="64"/>
      <c r="D458" s="64"/>
      <c r="E458" s="75"/>
      <c r="F458" s="64"/>
      <c r="G458" s="64"/>
      <c r="H458" s="64"/>
      <c r="I458" s="64"/>
      <c r="J458" s="64"/>
      <c r="K458" s="68">
        <f t="shared" si="17"/>
        <v>0</v>
      </c>
      <c r="L458" s="64"/>
      <c r="M458" s="64"/>
      <c r="N458" s="64"/>
      <c r="O458" s="64"/>
      <c r="P458" s="64"/>
      <c r="Q458" s="68">
        <f t="shared" si="16"/>
        <v>0</v>
      </c>
      <c r="R458" s="64"/>
      <c r="S458" s="64"/>
      <c r="T458" s="64"/>
      <c r="U458" s="64"/>
      <c r="V458" s="64"/>
      <c r="W458" s="64"/>
      <c r="X458" s="64"/>
      <c r="Y458" s="64"/>
    </row>
    <row r="459" spans="1:25" x14ac:dyDescent="0.25">
      <c r="A459" s="64"/>
      <c r="B459" s="64"/>
      <c r="C459" s="64"/>
      <c r="D459" s="64"/>
      <c r="E459" s="75"/>
      <c r="F459" s="64"/>
      <c r="G459" s="64"/>
      <c r="H459" s="64"/>
      <c r="I459" s="64"/>
      <c r="J459" s="64"/>
      <c r="K459" s="68">
        <f t="shared" si="17"/>
        <v>0</v>
      </c>
      <c r="L459" s="64"/>
      <c r="M459" s="64"/>
      <c r="N459" s="64"/>
      <c r="O459" s="64"/>
      <c r="P459" s="64"/>
      <c r="Q459" s="68">
        <f t="shared" si="16"/>
        <v>0</v>
      </c>
      <c r="R459" s="64"/>
      <c r="S459" s="64"/>
      <c r="T459" s="64"/>
      <c r="U459" s="64"/>
      <c r="V459" s="64"/>
      <c r="W459" s="64"/>
      <c r="X459" s="64"/>
      <c r="Y459" s="64"/>
    </row>
    <row r="460" spans="1:25" x14ac:dyDescent="0.25">
      <c r="A460" s="64"/>
      <c r="B460" s="64"/>
      <c r="C460" s="64"/>
      <c r="D460" s="64"/>
      <c r="E460" s="75"/>
      <c r="F460" s="64"/>
      <c r="G460" s="64"/>
      <c r="H460" s="64"/>
      <c r="I460" s="64"/>
      <c r="J460" s="64"/>
      <c r="K460" s="68">
        <f t="shared" si="17"/>
        <v>0</v>
      </c>
      <c r="L460" s="64"/>
      <c r="M460" s="64"/>
      <c r="N460" s="64"/>
      <c r="O460" s="64"/>
      <c r="P460" s="64"/>
      <c r="Q460" s="68">
        <f t="shared" si="16"/>
        <v>0</v>
      </c>
      <c r="R460" s="64"/>
      <c r="S460" s="64"/>
      <c r="T460" s="64"/>
      <c r="U460" s="64"/>
      <c r="V460" s="64"/>
      <c r="W460" s="64"/>
      <c r="X460" s="64"/>
      <c r="Y460" s="64"/>
    </row>
    <row r="461" spans="1:25" x14ac:dyDescent="0.25">
      <c r="A461" s="64"/>
      <c r="B461" s="64"/>
      <c r="C461" s="64"/>
      <c r="D461" s="64"/>
      <c r="E461" s="75"/>
      <c r="F461" s="64"/>
      <c r="G461" s="64"/>
      <c r="H461" s="64"/>
      <c r="I461" s="64"/>
      <c r="J461" s="64"/>
      <c r="K461" s="68">
        <f t="shared" si="17"/>
        <v>0</v>
      </c>
      <c r="L461" s="64"/>
      <c r="M461" s="64"/>
      <c r="N461" s="64"/>
      <c r="O461" s="64"/>
      <c r="P461" s="64"/>
      <c r="Q461" s="68">
        <f t="shared" si="16"/>
        <v>0</v>
      </c>
      <c r="R461" s="64"/>
      <c r="S461" s="64"/>
      <c r="T461" s="64"/>
      <c r="U461" s="64"/>
      <c r="V461" s="64"/>
      <c r="W461" s="64"/>
      <c r="X461" s="64"/>
      <c r="Y461" s="64"/>
    </row>
    <row r="462" spans="1:25" x14ac:dyDescent="0.25">
      <c r="A462" s="64"/>
      <c r="B462" s="64"/>
      <c r="C462" s="64"/>
      <c r="D462" s="64"/>
      <c r="E462" s="75"/>
      <c r="F462" s="64"/>
      <c r="G462" s="64"/>
      <c r="H462" s="64"/>
      <c r="I462" s="64"/>
      <c r="J462" s="64"/>
      <c r="K462" s="68">
        <f t="shared" si="17"/>
        <v>0</v>
      </c>
      <c r="L462" s="64"/>
      <c r="M462" s="64"/>
      <c r="N462" s="64"/>
      <c r="O462" s="64"/>
      <c r="P462" s="64"/>
      <c r="Q462" s="68">
        <f t="shared" si="16"/>
        <v>0</v>
      </c>
      <c r="R462" s="64"/>
      <c r="S462" s="64"/>
      <c r="T462" s="64"/>
      <c r="U462" s="64"/>
      <c r="V462" s="64"/>
      <c r="W462" s="64"/>
      <c r="X462" s="64"/>
      <c r="Y462" s="64"/>
    </row>
    <row r="463" spans="1:25" x14ac:dyDescent="0.25">
      <c r="A463" s="64"/>
      <c r="B463" s="64"/>
      <c r="C463" s="64"/>
      <c r="D463" s="64"/>
      <c r="E463" s="75"/>
      <c r="F463" s="64"/>
      <c r="G463" s="64"/>
      <c r="H463" s="64"/>
      <c r="I463" s="64"/>
      <c r="J463" s="64"/>
      <c r="K463" s="68">
        <f t="shared" si="17"/>
        <v>0</v>
      </c>
      <c r="L463" s="64"/>
      <c r="M463" s="64"/>
      <c r="N463" s="64"/>
      <c r="O463" s="64"/>
      <c r="P463" s="64"/>
      <c r="Q463" s="68">
        <f t="shared" si="16"/>
        <v>0</v>
      </c>
      <c r="R463" s="64"/>
      <c r="S463" s="64"/>
      <c r="T463" s="64"/>
      <c r="U463" s="64"/>
      <c r="V463" s="64"/>
      <c r="W463" s="64"/>
      <c r="X463" s="64"/>
      <c r="Y463" s="64"/>
    </row>
    <row r="464" spans="1:25" x14ac:dyDescent="0.25">
      <c r="A464" s="64"/>
      <c r="B464" s="64"/>
      <c r="C464" s="64"/>
      <c r="D464" s="64"/>
      <c r="E464" s="75"/>
      <c r="F464" s="64"/>
      <c r="G464" s="64"/>
      <c r="H464" s="64"/>
      <c r="I464" s="64"/>
      <c r="J464" s="64"/>
      <c r="K464" s="68">
        <f t="shared" si="17"/>
        <v>0</v>
      </c>
      <c r="L464" s="64"/>
      <c r="M464" s="64"/>
      <c r="N464" s="64"/>
      <c r="O464" s="64"/>
      <c r="P464" s="64"/>
      <c r="Q464" s="68">
        <f t="shared" si="16"/>
        <v>0</v>
      </c>
      <c r="R464" s="64"/>
      <c r="S464" s="64"/>
      <c r="T464" s="64"/>
      <c r="U464" s="64"/>
      <c r="V464" s="64"/>
      <c r="W464" s="64"/>
      <c r="X464" s="64"/>
      <c r="Y464" s="64"/>
    </row>
    <row r="465" spans="1:25" x14ac:dyDescent="0.25">
      <c r="A465" s="64"/>
      <c r="B465" s="64"/>
      <c r="C465" s="64"/>
      <c r="D465" s="64"/>
      <c r="E465" s="75"/>
      <c r="F465" s="64"/>
      <c r="G465" s="64"/>
      <c r="H465" s="64"/>
      <c r="I465" s="64"/>
      <c r="J465" s="64"/>
      <c r="K465" s="68">
        <f t="shared" si="17"/>
        <v>0</v>
      </c>
      <c r="L465" s="64"/>
      <c r="M465" s="64"/>
      <c r="N465" s="64"/>
      <c r="O465" s="64"/>
      <c r="P465" s="64"/>
      <c r="Q465" s="68">
        <f t="shared" ref="Q465:Q505" si="18">L465-M465-N465+O465+P465</f>
        <v>0</v>
      </c>
      <c r="R465" s="64"/>
      <c r="S465" s="64"/>
      <c r="T465" s="64"/>
      <c r="U465" s="64"/>
      <c r="V465" s="64"/>
      <c r="W465" s="64"/>
      <c r="X465" s="64"/>
      <c r="Y465" s="64"/>
    </row>
    <row r="466" spans="1:25" x14ac:dyDescent="0.25">
      <c r="A466" s="64"/>
      <c r="B466" s="64"/>
      <c r="C466" s="64"/>
      <c r="D466" s="64"/>
      <c r="E466" s="75"/>
      <c r="F466" s="64"/>
      <c r="G466" s="64"/>
      <c r="H466" s="64"/>
      <c r="I466" s="64"/>
      <c r="J466" s="64"/>
      <c r="K466" s="68">
        <f t="shared" si="17"/>
        <v>0</v>
      </c>
      <c r="L466" s="64"/>
      <c r="M466" s="64"/>
      <c r="N466" s="64"/>
      <c r="O466" s="64"/>
      <c r="P466" s="64"/>
      <c r="Q466" s="68">
        <f t="shared" si="18"/>
        <v>0</v>
      </c>
      <c r="R466" s="64"/>
      <c r="S466" s="64"/>
      <c r="T466" s="64"/>
      <c r="U466" s="64"/>
      <c r="V466" s="64"/>
      <c r="W466" s="64"/>
      <c r="X466" s="64"/>
      <c r="Y466" s="64"/>
    </row>
    <row r="467" spans="1:25" x14ac:dyDescent="0.25">
      <c r="A467" s="64"/>
      <c r="B467" s="64"/>
      <c r="C467" s="64"/>
      <c r="D467" s="64"/>
      <c r="E467" s="75"/>
      <c r="F467" s="64"/>
      <c r="G467" s="64"/>
      <c r="H467" s="64"/>
      <c r="I467" s="64"/>
      <c r="J467" s="64"/>
      <c r="K467" s="68">
        <f t="shared" si="17"/>
        <v>0</v>
      </c>
      <c r="L467" s="64"/>
      <c r="M467" s="64"/>
      <c r="N467" s="64"/>
      <c r="O467" s="64"/>
      <c r="P467" s="64"/>
      <c r="Q467" s="68">
        <f t="shared" si="18"/>
        <v>0</v>
      </c>
      <c r="R467" s="64"/>
      <c r="S467" s="64"/>
      <c r="T467" s="64"/>
      <c r="U467" s="64"/>
      <c r="V467" s="64"/>
      <c r="W467" s="64"/>
      <c r="X467" s="64"/>
      <c r="Y467" s="64"/>
    </row>
    <row r="468" spans="1:25" x14ac:dyDescent="0.25">
      <c r="A468" s="64"/>
      <c r="B468" s="64"/>
      <c r="C468" s="64"/>
      <c r="D468" s="64"/>
      <c r="E468" s="75"/>
      <c r="F468" s="64"/>
      <c r="G468" s="64"/>
      <c r="H468" s="64"/>
      <c r="I468" s="64"/>
      <c r="J468" s="64"/>
      <c r="K468" s="68">
        <f t="shared" si="17"/>
        <v>0</v>
      </c>
      <c r="L468" s="64"/>
      <c r="M468" s="64"/>
      <c r="N468" s="64"/>
      <c r="O468" s="64"/>
      <c r="P468" s="64"/>
      <c r="Q468" s="68">
        <f t="shared" si="18"/>
        <v>0</v>
      </c>
      <c r="R468" s="64"/>
      <c r="S468" s="64"/>
      <c r="T468" s="64"/>
      <c r="U468" s="64"/>
      <c r="V468" s="64"/>
      <c r="W468" s="64"/>
      <c r="X468" s="64"/>
      <c r="Y468" s="64"/>
    </row>
    <row r="469" spans="1:25" x14ac:dyDescent="0.25">
      <c r="A469" s="64"/>
      <c r="B469" s="64"/>
      <c r="C469" s="64"/>
      <c r="D469" s="64"/>
      <c r="E469" s="75"/>
      <c r="F469" s="64"/>
      <c r="G469" s="64"/>
      <c r="H469" s="64"/>
      <c r="I469" s="64"/>
      <c r="J469" s="64"/>
      <c r="K469" s="68">
        <f t="shared" si="17"/>
        <v>0</v>
      </c>
      <c r="L469" s="64"/>
      <c r="M469" s="64"/>
      <c r="N469" s="64"/>
      <c r="O469" s="64"/>
      <c r="P469" s="64"/>
      <c r="Q469" s="68">
        <f t="shared" si="18"/>
        <v>0</v>
      </c>
      <c r="R469" s="64"/>
      <c r="S469" s="64"/>
      <c r="T469" s="64"/>
      <c r="U469" s="64"/>
      <c r="V469" s="64"/>
      <c r="W469" s="64"/>
      <c r="X469" s="64"/>
      <c r="Y469" s="64"/>
    </row>
    <row r="470" spans="1:25" x14ac:dyDescent="0.25">
      <c r="A470" s="64"/>
      <c r="B470" s="64"/>
      <c r="C470" s="64"/>
      <c r="D470" s="64"/>
      <c r="E470" s="75"/>
      <c r="F470" s="64"/>
      <c r="G470" s="64"/>
      <c r="H470" s="64"/>
      <c r="I470" s="64"/>
      <c r="J470" s="64"/>
      <c r="K470" s="68">
        <f t="shared" si="17"/>
        <v>0</v>
      </c>
      <c r="L470" s="64"/>
      <c r="M470" s="64"/>
      <c r="N470" s="64"/>
      <c r="O470" s="64"/>
      <c r="P470" s="64"/>
      <c r="Q470" s="68">
        <f t="shared" si="18"/>
        <v>0</v>
      </c>
      <c r="R470" s="64"/>
      <c r="S470" s="64"/>
      <c r="T470" s="64"/>
      <c r="U470" s="64"/>
      <c r="V470" s="64"/>
      <c r="W470" s="64"/>
      <c r="X470" s="64"/>
      <c r="Y470" s="64"/>
    </row>
    <row r="471" spans="1:25" x14ac:dyDescent="0.25">
      <c r="A471" s="64"/>
      <c r="B471" s="64"/>
      <c r="C471" s="64"/>
      <c r="D471" s="64"/>
      <c r="E471" s="75"/>
      <c r="F471" s="64"/>
      <c r="G471" s="64"/>
      <c r="H471" s="64"/>
      <c r="I471" s="64"/>
      <c r="J471" s="64"/>
      <c r="K471" s="68">
        <f t="shared" si="17"/>
        <v>0</v>
      </c>
      <c r="L471" s="64"/>
      <c r="M471" s="64"/>
      <c r="N471" s="64"/>
      <c r="O471" s="64"/>
      <c r="P471" s="64"/>
      <c r="Q471" s="68">
        <f t="shared" si="18"/>
        <v>0</v>
      </c>
      <c r="R471" s="64"/>
      <c r="S471" s="64"/>
      <c r="T471" s="64"/>
      <c r="U471" s="64"/>
      <c r="V471" s="64"/>
      <c r="W471" s="64"/>
      <c r="X471" s="64"/>
      <c r="Y471" s="64"/>
    </row>
    <row r="472" spans="1:25" x14ac:dyDescent="0.25">
      <c r="A472" s="64"/>
      <c r="B472" s="64"/>
      <c r="C472" s="64"/>
      <c r="D472" s="64"/>
      <c r="E472" s="75"/>
      <c r="F472" s="64"/>
      <c r="G472" s="64"/>
      <c r="H472" s="64"/>
      <c r="I472" s="64"/>
      <c r="J472" s="64"/>
      <c r="K472" s="68">
        <f t="shared" si="17"/>
        <v>0</v>
      </c>
      <c r="L472" s="64"/>
      <c r="M472" s="64"/>
      <c r="N472" s="64"/>
      <c r="O472" s="64"/>
      <c r="P472" s="64"/>
      <c r="Q472" s="68">
        <f t="shared" si="18"/>
        <v>0</v>
      </c>
      <c r="R472" s="64"/>
      <c r="S472" s="64"/>
      <c r="T472" s="64"/>
      <c r="U472" s="64"/>
      <c r="V472" s="64"/>
      <c r="W472" s="64"/>
      <c r="X472" s="64"/>
      <c r="Y472" s="64"/>
    </row>
    <row r="473" spans="1:25" x14ac:dyDescent="0.25">
      <c r="A473" s="64"/>
      <c r="B473" s="64"/>
      <c r="C473" s="64"/>
      <c r="D473" s="64"/>
      <c r="E473" s="75"/>
      <c r="F473" s="64"/>
      <c r="G473" s="64"/>
      <c r="H473" s="64"/>
      <c r="I473" s="64"/>
      <c r="J473" s="64"/>
      <c r="K473" s="68">
        <f t="shared" si="17"/>
        <v>0</v>
      </c>
      <c r="L473" s="64"/>
      <c r="M473" s="64"/>
      <c r="N473" s="64"/>
      <c r="O473" s="64"/>
      <c r="P473" s="64"/>
      <c r="Q473" s="68">
        <f t="shared" si="18"/>
        <v>0</v>
      </c>
      <c r="R473" s="64"/>
      <c r="S473" s="64"/>
      <c r="T473" s="64"/>
      <c r="U473" s="64"/>
      <c r="V473" s="64"/>
      <c r="W473" s="64"/>
      <c r="X473" s="64"/>
      <c r="Y473" s="64"/>
    </row>
    <row r="474" spans="1:25" x14ac:dyDescent="0.25">
      <c r="A474" s="64"/>
      <c r="B474" s="64"/>
      <c r="C474" s="64"/>
      <c r="D474" s="64"/>
      <c r="E474" s="75"/>
      <c r="F474" s="64"/>
      <c r="G474" s="64"/>
      <c r="H474" s="64"/>
      <c r="I474" s="64"/>
      <c r="J474" s="64"/>
      <c r="K474" s="68">
        <f t="shared" si="17"/>
        <v>0</v>
      </c>
      <c r="L474" s="64"/>
      <c r="M474" s="64"/>
      <c r="N474" s="64"/>
      <c r="O474" s="64"/>
      <c r="P474" s="64"/>
      <c r="Q474" s="68">
        <f t="shared" si="18"/>
        <v>0</v>
      </c>
      <c r="R474" s="64"/>
      <c r="S474" s="64"/>
      <c r="T474" s="64"/>
      <c r="U474" s="64"/>
      <c r="V474" s="64"/>
      <c r="W474" s="64"/>
      <c r="X474" s="64"/>
      <c r="Y474" s="64"/>
    </row>
    <row r="475" spans="1:25" x14ac:dyDescent="0.25">
      <c r="A475" s="64"/>
      <c r="B475" s="64"/>
      <c r="C475" s="64"/>
      <c r="D475" s="64"/>
      <c r="E475" s="75"/>
      <c r="F475" s="64"/>
      <c r="G475" s="64"/>
      <c r="H475" s="64"/>
      <c r="I475" s="64"/>
      <c r="J475" s="64"/>
      <c r="K475" s="68">
        <f t="shared" si="17"/>
        <v>0</v>
      </c>
      <c r="L475" s="64"/>
      <c r="M475" s="64"/>
      <c r="N475" s="64"/>
      <c r="O475" s="64"/>
      <c r="P475" s="64"/>
      <c r="Q475" s="68">
        <f t="shared" si="18"/>
        <v>0</v>
      </c>
      <c r="R475" s="64"/>
      <c r="S475" s="64"/>
      <c r="T475" s="64"/>
      <c r="U475" s="64"/>
      <c r="V475" s="64"/>
      <c r="W475" s="64"/>
      <c r="X475" s="64"/>
      <c r="Y475" s="64"/>
    </row>
    <row r="476" spans="1:25" x14ac:dyDescent="0.25">
      <c r="A476" s="64"/>
      <c r="B476" s="64"/>
      <c r="C476" s="64"/>
      <c r="D476" s="64"/>
      <c r="E476" s="75"/>
      <c r="F476" s="64"/>
      <c r="G476" s="64"/>
      <c r="H476" s="64"/>
      <c r="I476" s="64"/>
      <c r="J476" s="64"/>
      <c r="K476" s="68">
        <f t="shared" si="17"/>
        <v>0</v>
      </c>
      <c r="L476" s="64"/>
      <c r="M476" s="64"/>
      <c r="N476" s="64"/>
      <c r="O476" s="64"/>
      <c r="P476" s="64"/>
      <c r="Q476" s="68">
        <f t="shared" si="18"/>
        <v>0</v>
      </c>
      <c r="R476" s="64"/>
      <c r="S476" s="64"/>
      <c r="T476" s="64"/>
      <c r="U476" s="64"/>
      <c r="V476" s="64"/>
      <c r="W476" s="64"/>
      <c r="X476" s="64"/>
      <c r="Y476" s="64"/>
    </row>
    <row r="477" spans="1:25" x14ac:dyDescent="0.25">
      <c r="A477" s="64"/>
      <c r="B477" s="64"/>
      <c r="C477" s="64"/>
      <c r="D477" s="64"/>
      <c r="E477" s="75"/>
      <c r="F477" s="64"/>
      <c r="G477" s="64"/>
      <c r="H477" s="64"/>
      <c r="I477" s="64"/>
      <c r="J477" s="64"/>
      <c r="K477" s="68">
        <f t="shared" si="17"/>
        <v>0</v>
      </c>
      <c r="L477" s="64"/>
      <c r="M477" s="64"/>
      <c r="N477" s="64"/>
      <c r="O477" s="64"/>
      <c r="P477" s="64"/>
      <c r="Q477" s="68">
        <f t="shared" si="18"/>
        <v>0</v>
      </c>
      <c r="R477" s="64"/>
      <c r="S477" s="64"/>
      <c r="T477" s="64"/>
      <c r="U477" s="64"/>
      <c r="V477" s="64"/>
      <c r="W477" s="64"/>
      <c r="X477" s="64"/>
      <c r="Y477" s="64"/>
    </row>
    <row r="478" spans="1:25" x14ac:dyDescent="0.25">
      <c r="A478" s="64"/>
      <c r="B478" s="64"/>
      <c r="C478" s="64"/>
      <c r="D478" s="64"/>
      <c r="E478" s="75"/>
      <c r="F478" s="64"/>
      <c r="G478" s="64"/>
      <c r="H478" s="64"/>
      <c r="I478" s="64"/>
      <c r="J478" s="64"/>
      <c r="K478" s="68">
        <f t="shared" si="17"/>
        <v>0</v>
      </c>
      <c r="L478" s="64"/>
      <c r="M478" s="64"/>
      <c r="N478" s="64"/>
      <c r="O478" s="64"/>
      <c r="P478" s="64"/>
      <c r="Q478" s="68">
        <f t="shared" si="18"/>
        <v>0</v>
      </c>
      <c r="R478" s="64"/>
      <c r="S478" s="64"/>
      <c r="T478" s="64"/>
      <c r="U478" s="64"/>
      <c r="V478" s="64"/>
      <c r="W478" s="64"/>
      <c r="X478" s="64"/>
      <c r="Y478" s="64"/>
    </row>
    <row r="479" spans="1:25" x14ac:dyDescent="0.25">
      <c r="A479" s="64"/>
      <c r="B479" s="64"/>
      <c r="C479" s="64"/>
      <c r="D479" s="64"/>
      <c r="E479" s="75"/>
      <c r="F479" s="64"/>
      <c r="G479" s="64"/>
      <c r="H479" s="64"/>
      <c r="I479" s="64"/>
      <c r="J479" s="64"/>
      <c r="K479" s="68">
        <f t="shared" si="17"/>
        <v>0</v>
      </c>
      <c r="L479" s="64"/>
      <c r="M479" s="64"/>
      <c r="N479" s="64"/>
      <c r="O479" s="64"/>
      <c r="P479" s="64"/>
      <c r="Q479" s="68">
        <f t="shared" si="18"/>
        <v>0</v>
      </c>
      <c r="R479" s="64"/>
      <c r="S479" s="64"/>
      <c r="T479" s="64"/>
      <c r="U479" s="64"/>
      <c r="V479" s="64"/>
      <c r="W479" s="64"/>
      <c r="X479" s="64"/>
      <c r="Y479" s="64"/>
    </row>
    <row r="480" spans="1:25" x14ac:dyDescent="0.25">
      <c r="A480" s="64"/>
      <c r="B480" s="64"/>
      <c r="C480" s="64"/>
      <c r="D480" s="64"/>
      <c r="E480" s="75"/>
      <c r="F480" s="64"/>
      <c r="G480" s="64"/>
      <c r="H480" s="64"/>
      <c r="I480" s="64"/>
      <c r="J480" s="64"/>
      <c r="K480" s="68">
        <f t="shared" si="17"/>
        <v>0</v>
      </c>
      <c r="L480" s="64"/>
      <c r="M480" s="64"/>
      <c r="N480" s="64"/>
      <c r="O480" s="64"/>
      <c r="P480" s="64"/>
      <c r="Q480" s="68">
        <f t="shared" si="18"/>
        <v>0</v>
      </c>
      <c r="R480" s="64"/>
      <c r="S480" s="64"/>
      <c r="T480" s="64"/>
      <c r="U480" s="64"/>
      <c r="V480" s="64"/>
      <c r="W480" s="64"/>
      <c r="X480" s="64"/>
      <c r="Y480" s="64"/>
    </row>
    <row r="481" spans="1:25" x14ac:dyDescent="0.25">
      <c r="A481" s="64"/>
      <c r="B481" s="64"/>
      <c r="C481" s="64"/>
      <c r="D481" s="64"/>
      <c r="E481" s="75"/>
      <c r="F481" s="64"/>
      <c r="G481" s="64"/>
      <c r="H481" s="64"/>
      <c r="I481" s="64"/>
      <c r="J481" s="64"/>
      <c r="K481" s="68">
        <f t="shared" si="17"/>
        <v>0</v>
      </c>
      <c r="L481" s="64"/>
      <c r="M481" s="64"/>
      <c r="N481" s="64"/>
      <c r="O481" s="64"/>
      <c r="P481" s="64"/>
      <c r="Q481" s="68">
        <f t="shared" si="18"/>
        <v>0</v>
      </c>
      <c r="R481" s="64"/>
      <c r="S481" s="64"/>
      <c r="T481" s="64"/>
      <c r="U481" s="64"/>
      <c r="V481" s="64"/>
      <c r="W481" s="64"/>
      <c r="X481" s="64"/>
      <c r="Y481" s="64"/>
    </row>
    <row r="482" spans="1:25" x14ac:dyDescent="0.25">
      <c r="A482" s="64"/>
      <c r="B482" s="64"/>
      <c r="C482" s="64"/>
      <c r="D482" s="64"/>
      <c r="E482" s="75"/>
      <c r="F482" s="64"/>
      <c r="G482" s="64"/>
      <c r="H482" s="64"/>
      <c r="I482" s="64"/>
      <c r="J482" s="64"/>
      <c r="K482" s="68">
        <f t="shared" si="17"/>
        <v>0</v>
      </c>
      <c r="L482" s="64"/>
      <c r="M482" s="64"/>
      <c r="N482" s="64"/>
      <c r="O482" s="64"/>
      <c r="P482" s="64"/>
      <c r="Q482" s="68">
        <f t="shared" si="18"/>
        <v>0</v>
      </c>
      <c r="R482" s="64"/>
      <c r="S482" s="64"/>
      <c r="T482" s="64"/>
      <c r="U482" s="64"/>
      <c r="V482" s="64"/>
      <c r="W482" s="64"/>
      <c r="X482" s="64"/>
      <c r="Y482" s="64"/>
    </row>
    <row r="483" spans="1:25" x14ac:dyDescent="0.25">
      <c r="A483" s="64"/>
      <c r="B483" s="64"/>
      <c r="C483" s="64"/>
      <c r="D483" s="64"/>
      <c r="E483" s="75"/>
      <c r="F483" s="64"/>
      <c r="G483" s="64"/>
      <c r="H483" s="64"/>
      <c r="I483" s="64"/>
      <c r="J483" s="64"/>
      <c r="K483" s="68">
        <f t="shared" si="17"/>
        <v>0</v>
      </c>
      <c r="L483" s="64"/>
      <c r="M483" s="64"/>
      <c r="N483" s="64"/>
      <c r="O483" s="64"/>
      <c r="P483" s="64"/>
      <c r="Q483" s="68">
        <f t="shared" si="18"/>
        <v>0</v>
      </c>
      <c r="R483" s="64"/>
      <c r="S483" s="64"/>
      <c r="T483" s="64"/>
      <c r="U483" s="64"/>
      <c r="V483" s="64"/>
      <c r="W483" s="64"/>
      <c r="X483" s="64"/>
      <c r="Y483" s="64"/>
    </row>
    <row r="484" spans="1:25" x14ac:dyDescent="0.25">
      <c r="A484" s="64"/>
      <c r="B484" s="64"/>
      <c r="C484" s="64"/>
      <c r="D484" s="64"/>
      <c r="E484" s="75"/>
      <c r="F484" s="64"/>
      <c r="G484" s="64"/>
      <c r="H484" s="64"/>
      <c r="I484" s="64"/>
      <c r="J484" s="64"/>
      <c r="K484" s="68">
        <f t="shared" si="17"/>
        <v>0</v>
      </c>
      <c r="L484" s="64"/>
      <c r="M484" s="64"/>
      <c r="N484" s="64"/>
      <c r="O484" s="64"/>
      <c r="P484" s="64"/>
      <c r="Q484" s="68">
        <f t="shared" si="18"/>
        <v>0</v>
      </c>
      <c r="R484" s="64"/>
      <c r="S484" s="64"/>
      <c r="T484" s="64"/>
      <c r="U484" s="64"/>
      <c r="V484" s="64"/>
      <c r="W484" s="64"/>
      <c r="X484" s="64"/>
      <c r="Y484" s="64"/>
    </row>
    <row r="485" spans="1:25" x14ac:dyDescent="0.25">
      <c r="A485" s="64"/>
      <c r="B485" s="64"/>
      <c r="C485" s="64"/>
      <c r="D485" s="64"/>
      <c r="E485" s="75"/>
      <c r="F485" s="64"/>
      <c r="G485" s="64"/>
      <c r="H485" s="64"/>
      <c r="I485" s="64"/>
      <c r="J485" s="64"/>
      <c r="K485" s="68">
        <f t="shared" si="17"/>
        <v>0</v>
      </c>
      <c r="L485" s="64"/>
      <c r="M485" s="64"/>
      <c r="N485" s="64"/>
      <c r="O485" s="64"/>
      <c r="P485" s="64"/>
      <c r="Q485" s="68">
        <f t="shared" si="18"/>
        <v>0</v>
      </c>
      <c r="R485" s="64"/>
      <c r="S485" s="64"/>
      <c r="T485" s="64"/>
      <c r="U485" s="64"/>
      <c r="V485" s="64"/>
      <c r="W485" s="64"/>
      <c r="X485" s="64"/>
      <c r="Y485" s="64"/>
    </row>
    <row r="486" spans="1:25" x14ac:dyDescent="0.25">
      <c r="A486" s="64"/>
      <c r="B486" s="64"/>
      <c r="C486" s="64"/>
      <c r="D486" s="64"/>
      <c r="E486" s="75"/>
      <c r="F486" s="64"/>
      <c r="G486" s="64"/>
      <c r="H486" s="64"/>
      <c r="I486" s="64"/>
      <c r="J486" s="64"/>
      <c r="K486" s="68">
        <f t="shared" si="17"/>
        <v>0</v>
      </c>
      <c r="L486" s="64"/>
      <c r="M486" s="64"/>
      <c r="N486" s="64"/>
      <c r="O486" s="64"/>
      <c r="P486" s="64"/>
      <c r="Q486" s="68">
        <f t="shared" si="18"/>
        <v>0</v>
      </c>
      <c r="R486" s="64"/>
      <c r="S486" s="64"/>
      <c r="T486" s="64"/>
      <c r="U486" s="64"/>
      <c r="V486" s="64"/>
      <c r="W486" s="64"/>
      <c r="X486" s="64"/>
      <c r="Y486" s="64"/>
    </row>
    <row r="487" spans="1:25" x14ac:dyDescent="0.25">
      <c r="A487" s="64"/>
      <c r="B487" s="64"/>
      <c r="C487" s="64"/>
      <c r="D487" s="64"/>
      <c r="E487" s="75"/>
      <c r="F487" s="64"/>
      <c r="G487" s="64"/>
      <c r="H487" s="64"/>
      <c r="I487" s="64"/>
      <c r="J487" s="64"/>
      <c r="K487" s="68">
        <f t="shared" si="17"/>
        <v>0</v>
      </c>
      <c r="L487" s="64"/>
      <c r="M487" s="64"/>
      <c r="N487" s="64"/>
      <c r="O487" s="64"/>
      <c r="P487" s="64"/>
      <c r="Q487" s="68">
        <f t="shared" si="18"/>
        <v>0</v>
      </c>
      <c r="R487" s="64"/>
      <c r="S487" s="64"/>
      <c r="T487" s="64"/>
      <c r="U487" s="64"/>
      <c r="V487" s="64"/>
      <c r="W487" s="64"/>
      <c r="X487" s="64"/>
      <c r="Y487" s="64"/>
    </row>
    <row r="488" spans="1:25" x14ac:dyDescent="0.25">
      <c r="A488" s="64"/>
      <c r="B488" s="64"/>
      <c r="C488" s="64"/>
      <c r="D488" s="64"/>
      <c r="E488" s="75"/>
      <c r="F488" s="64"/>
      <c r="G488" s="64"/>
      <c r="H488" s="64"/>
      <c r="I488" s="64"/>
      <c r="J488" s="64"/>
      <c r="K488" s="68">
        <f t="shared" si="17"/>
        <v>0</v>
      </c>
      <c r="L488" s="64"/>
      <c r="M488" s="64"/>
      <c r="N488" s="64"/>
      <c r="O488" s="64"/>
      <c r="P488" s="64"/>
      <c r="Q488" s="68">
        <f t="shared" si="18"/>
        <v>0</v>
      </c>
      <c r="R488" s="64"/>
      <c r="S488" s="64"/>
      <c r="T488" s="64"/>
      <c r="U488" s="64"/>
      <c r="V488" s="64"/>
      <c r="W488" s="64"/>
      <c r="X488" s="64"/>
      <c r="Y488" s="64"/>
    </row>
    <row r="489" spans="1:25" x14ac:dyDescent="0.25">
      <c r="A489" s="64"/>
      <c r="B489" s="64"/>
      <c r="C489" s="64"/>
      <c r="D489" s="64"/>
      <c r="E489" s="75"/>
      <c r="F489" s="64"/>
      <c r="G489" s="64"/>
      <c r="H489" s="64"/>
      <c r="I489" s="64"/>
      <c r="J489" s="64"/>
      <c r="K489" s="68">
        <f t="shared" si="17"/>
        <v>0</v>
      </c>
      <c r="L489" s="64"/>
      <c r="M489" s="64"/>
      <c r="N489" s="64"/>
      <c r="O489" s="64"/>
      <c r="P489" s="64"/>
      <c r="Q489" s="68">
        <f t="shared" si="18"/>
        <v>0</v>
      </c>
      <c r="R489" s="64"/>
      <c r="S489" s="64"/>
      <c r="T489" s="64"/>
      <c r="U489" s="64"/>
      <c r="V489" s="64"/>
      <c r="W489" s="64"/>
      <c r="X489" s="64"/>
      <c r="Y489" s="64"/>
    </row>
    <row r="490" spans="1:25" x14ac:dyDescent="0.25">
      <c r="A490" s="64"/>
      <c r="B490" s="64"/>
      <c r="C490" s="64"/>
      <c r="D490" s="64"/>
      <c r="E490" s="75"/>
      <c r="F490" s="64"/>
      <c r="G490" s="64"/>
      <c r="H490" s="64"/>
      <c r="I490" s="64"/>
      <c r="J490" s="64"/>
      <c r="K490" s="68">
        <f t="shared" si="17"/>
        <v>0</v>
      </c>
      <c r="L490" s="64"/>
      <c r="M490" s="64"/>
      <c r="N490" s="64"/>
      <c r="O490" s="64"/>
      <c r="P490" s="64"/>
      <c r="Q490" s="68">
        <f t="shared" si="18"/>
        <v>0</v>
      </c>
      <c r="R490" s="64"/>
      <c r="S490" s="64"/>
      <c r="T490" s="64"/>
      <c r="U490" s="64"/>
      <c r="V490" s="64"/>
      <c r="W490" s="64"/>
      <c r="X490" s="64"/>
      <c r="Y490" s="64"/>
    </row>
    <row r="491" spans="1:25" x14ac:dyDescent="0.25">
      <c r="A491" s="64"/>
      <c r="B491" s="64"/>
      <c r="C491" s="64"/>
      <c r="D491" s="64"/>
      <c r="E491" s="75"/>
      <c r="F491" s="64"/>
      <c r="G491" s="64"/>
      <c r="H491" s="64"/>
      <c r="I491" s="64"/>
      <c r="J491" s="64"/>
      <c r="K491" s="68">
        <f t="shared" si="17"/>
        <v>0</v>
      </c>
      <c r="L491" s="64"/>
      <c r="M491" s="64"/>
      <c r="N491" s="64"/>
      <c r="O491" s="64"/>
      <c r="P491" s="64"/>
      <c r="Q491" s="68">
        <f t="shared" si="18"/>
        <v>0</v>
      </c>
      <c r="R491" s="64"/>
      <c r="S491" s="64"/>
      <c r="T491" s="64"/>
      <c r="U491" s="64"/>
      <c r="V491" s="64"/>
      <c r="W491" s="64"/>
      <c r="X491" s="64"/>
      <c r="Y491" s="64"/>
    </row>
    <row r="492" spans="1:25" x14ac:dyDescent="0.25">
      <c r="A492" s="64"/>
      <c r="B492" s="64"/>
      <c r="C492" s="64"/>
      <c r="D492" s="64"/>
      <c r="E492" s="75"/>
      <c r="F492" s="64"/>
      <c r="G492" s="64"/>
      <c r="H492" s="64"/>
      <c r="I492" s="64"/>
      <c r="J492" s="64"/>
      <c r="K492" s="68">
        <f t="shared" si="17"/>
        <v>0</v>
      </c>
      <c r="L492" s="64"/>
      <c r="M492" s="64"/>
      <c r="N492" s="64"/>
      <c r="O492" s="64"/>
      <c r="P492" s="64"/>
      <c r="Q492" s="68">
        <f t="shared" si="18"/>
        <v>0</v>
      </c>
      <c r="R492" s="64"/>
      <c r="S492" s="64"/>
      <c r="T492" s="64"/>
      <c r="U492" s="64"/>
      <c r="V492" s="64"/>
      <c r="W492" s="64"/>
      <c r="X492" s="64"/>
      <c r="Y492" s="64"/>
    </row>
    <row r="493" spans="1:25" x14ac:dyDescent="0.25">
      <c r="A493" s="64"/>
      <c r="B493" s="64"/>
      <c r="C493" s="64"/>
      <c r="D493" s="64"/>
      <c r="E493" s="75"/>
      <c r="F493" s="64"/>
      <c r="G493" s="64"/>
      <c r="H493" s="64"/>
      <c r="I493" s="64"/>
      <c r="J493" s="64"/>
      <c r="K493" s="68">
        <f t="shared" si="17"/>
        <v>0</v>
      </c>
      <c r="L493" s="64"/>
      <c r="M493" s="64"/>
      <c r="N493" s="64"/>
      <c r="O493" s="64"/>
      <c r="P493" s="64"/>
      <c r="Q493" s="68">
        <f t="shared" si="18"/>
        <v>0</v>
      </c>
      <c r="R493" s="64"/>
      <c r="S493" s="64"/>
      <c r="T493" s="64"/>
      <c r="U493" s="64"/>
      <c r="V493" s="64"/>
      <c r="W493" s="64"/>
      <c r="X493" s="64"/>
      <c r="Y493" s="64"/>
    </row>
    <row r="494" spans="1:25" x14ac:dyDescent="0.25">
      <c r="A494" s="64"/>
      <c r="B494" s="64"/>
      <c r="C494" s="64"/>
      <c r="D494" s="64"/>
      <c r="E494" s="75"/>
      <c r="F494" s="64"/>
      <c r="G494" s="64"/>
      <c r="H494" s="64"/>
      <c r="I494" s="64"/>
      <c r="J494" s="64"/>
      <c r="K494" s="68">
        <f t="shared" si="17"/>
        <v>0</v>
      </c>
      <c r="L494" s="64"/>
      <c r="M494" s="64"/>
      <c r="N494" s="64"/>
      <c r="O494" s="64"/>
      <c r="P494" s="64"/>
      <c r="Q494" s="68">
        <f t="shared" si="18"/>
        <v>0</v>
      </c>
      <c r="R494" s="64"/>
      <c r="S494" s="64"/>
      <c r="T494" s="64"/>
      <c r="U494" s="64"/>
      <c r="V494" s="64"/>
      <c r="W494" s="64"/>
      <c r="X494" s="64"/>
      <c r="Y494" s="64"/>
    </row>
    <row r="495" spans="1:25" x14ac:dyDescent="0.25">
      <c r="A495" s="64"/>
      <c r="B495" s="64"/>
      <c r="C495" s="64"/>
      <c r="D495" s="64"/>
      <c r="E495" s="75"/>
      <c r="F495" s="64"/>
      <c r="G495" s="64"/>
      <c r="H495" s="64"/>
      <c r="I495" s="64"/>
      <c r="J495" s="64"/>
      <c r="K495" s="68">
        <f t="shared" si="17"/>
        <v>0</v>
      </c>
      <c r="L495" s="64"/>
      <c r="M495" s="64"/>
      <c r="N495" s="64"/>
      <c r="O495" s="64"/>
      <c r="P495" s="64"/>
      <c r="Q495" s="68">
        <f t="shared" si="18"/>
        <v>0</v>
      </c>
      <c r="R495" s="64"/>
      <c r="S495" s="64"/>
      <c r="T495" s="64"/>
      <c r="U495" s="64"/>
      <c r="V495" s="64"/>
      <c r="W495" s="64"/>
      <c r="X495" s="64"/>
      <c r="Y495" s="64"/>
    </row>
    <row r="496" spans="1:25" x14ac:dyDescent="0.25">
      <c r="A496" s="64"/>
      <c r="B496" s="64"/>
      <c r="C496" s="64"/>
      <c r="D496" s="64"/>
      <c r="E496" s="75"/>
      <c r="F496" s="64"/>
      <c r="G496" s="64"/>
      <c r="H496" s="64"/>
      <c r="I496" s="64"/>
      <c r="J496" s="64"/>
      <c r="K496" s="68">
        <f t="shared" si="17"/>
        <v>0</v>
      </c>
      <c r="L496" s="64"/>
      <c r="M496" s="64"/>
      <c r="N496" s="64"/>
      <c r="O496" s="64"/>
      <c r="P496" s="64"/>
      <c r="Q496" s="68">
        <f t="shared" si="18"/>
        <v>0</v>
      </c>
      <c r="R496" s="64"/>
      <c r="S496" s="64"/>
      <c r="T496" s="64"/>
      <c r="U496" s="64"/>
      <c r="V496" s="64"/>
      <c r="W496" s="64"/>
      <c r="X496" s="64"/>
      <c r="Y496" s="64"/>
    </row>
    <row r="497" spans="1:25" x14ac:dyDescent="0.25">
      <c r="A497" s="64"/>
      <c r="B497" s="64"/>
      <c r="C497" s="64"/>
      <c r="D497" s="64"/>
      <c r="E497" s="75"/>
      <c r="F497" s="64"/>
      <c r="G497" s="64"/>
      <c r="H497" s="64"/>
      <c r="I497" s="64"/>
      <c r="J497" s="64"/>
      <c r="K497" s="68">
        <f t="shared" si="17"/>
        <v>0</v>
      </c>
      <c r="L497" s="64"/>
      <c r="M497" s="64"/>
      <c r="N497" s="64"/>
      <c r="O497" s="64"/>
      <c r="P497" s="64"/>
      <c r="Q497" s="68">
        <f t="shared" si="18"/>
        <v>0</v>
      </c>
      <c r="R497" s="64"/>
      <c r="S497" s="64"/>
      <c r="T497" s="64"/>
      <c r="U497" s="64"/>
      <c r="V497" s="64"/>
      <c r="W497" s="64"/>
      <c r="X497" s="64"/>
      <c r="Y497" s="64"/>
    </row>
    <row r="498" spans="1:25" x14ac:dyDescent="0.25">
      <c r="A498" s="64"/>
      <c r="B498" s="64"/>
      <c r="C498" s="64"/>
      <c r="D498" s="64"/>
      <c r="E498" s="75"/>
      <c r="F498" s="64"/>
      <c r="G498" s="64"/>
      <c r="H498" s="64"/>
      <c r="I498" s="64"/>
      <c r="J498" s="64"/>
      <c r="K498" s="68">
        <f t="shared" si="17"/>
        <v>0</v>
      </c>
      <c r="L498" s="64"/>
      <c r="M498" s="64"/>
      <c r="N498" s="64"/>
      <c r="O498" s="64"/>
      <c r="P498" s="64"/>
      <c r="Q498" s="68">
        <f t="shared" si="18"/>
        <v>0</v>
      </c>
      <c r="R498" s="64"/>
      <c r="S498" s="64"/>
      <c r="T498" s="64"/>
      <c r="U498" s="64"/>
      <c r="V498" s="64"/>
      <c r="W498" s="64"/>
      <c r="X498" s="64"/>
      <c r="Y498" s="64"/>
    </row>
    <row r="499" spans="1:25" x14ac:dyDescent="0.25">
      <c r="A499" s="64"/>
      <c r="B499" s="64"/>
      <c r="C499" s="64"/>
      <c r="D499" s="64"/>
      <c r="E499" s="75"/>
      <c r="F499" s="64"/>
      <c r="G499" s="64"/>
      <c r="H499" s="64"/>
      <c r="I499" s="64"/>
      <c r="J499" s="64"/>
      <c r="K499" s="68">
        <f t="shared" si="17"/>
        <v>0</v>
      </c>
      <c r="L499" s="64"/>
      <c r="M499" s="64"/>
      <c r="N499" s="64"/>
      <c r="O499" s="64"/>
      <c r="P499" s="64"/>
      <c r="Q499" s="68">
        <f t="shared" si="18"/>
        <v>0</v>
      </c>
      <c r="R499" s="64"/>
      <c r="S499" s="64"/>
      <c r="T499" s="64"/>
      <c r="U499" s="64"/>
      <c r="V499" s="64"/>
      <c r="W499" s="64"/>
      <c r="X499" s="64"/>
      <c r="Y499" s="64"/>
    </row>
    <row r="500" spans="1:25" x14ac:dyDescent="0.25">
      <c r="A500" s="64"/>
      <c r="B500" s="64"/>
      <c r="C500" s="64"/>
      <c r="D500" s="64"/>
      <c r="E500" s="75"/>
      <c r="F500" s="64"/>
      <c r="G500" s="64"/>
      <c r="H500" s="64"/>
      <c r="I500" s="64"/>
      <c r="J500" s="64"/>
      <c r="K500" s="68">
        <f t="shared" si="17"/>
        <v>0</v>
      </c>
      <c r="L500" s="64"/>
      <c r="M500" s="64"/>
      <c r="N500" s="64"/>
      <c r="O500" s="64"/>
      <c r="P500" s="64"/>
      <c r="Q500" s="68">
        <f t="shared" si="18"/>
        <v>0</v>
      </c>
      <c r="R500" s="64"/>
      <c r="S500" s="64"/>
      <c r="T500" s="64"/>
      <c r="U500" s="64"/>
      <c r="V500" s="64"/>
      <c r="W500" s="64"/>
      <c r="X500" s="64"/>
      <c r="Y500" s="64"/>
    </row>
    <row r="501" spans="1:25" x14ac:dyDescent="0.25">
      <c r="A501" s="64"/>
      <c r="B501" s="64"/>
      <c r="C501" s="64"/>
      <c r="D501" s="64"/>
      <c r="E501" s="75"/>
      <c r="F501" s="64"/>
      <c r="G501" s="64"/>
      <c r="H501" s="64"/>
      <c r="I501" s="64"/>
      <c r="J501" s="64"/>
      <c r="K501" s="68">
        <f t="shared" si="17"/>
        <v>0</v>
      </c>
      <c r="L501" s="64"/>
      <c r="M501" s="64"/>
      <c r="N501" s="64"/>
      <c r="O501" s="64"/>
      <c r="P501" s="64"/>
      <c r="Q501" s="68">
        <f t="shared" si="18"/>
        <v>0</v>
      </c>
      <c r="R501" s="64"/>
      <c r="S501" s="64"/>
      <c r="T501" s="64"/>
      <c r="U501" s="64"/>
      <c r="V501" s="64"/>
      <c r="W501" s="64"/>
      <c r="X501" s="64"/>
      <c r="Y501" s="64"/>
    </row>
    <row r="502" spans="1:25" x14ac:dyDescent="0.25">
      <c r="A502" s="64"/>
      <c r="B502" s="64"/>
      <c r="C502" s="64"/>
      <c r="D502" s="64"/>
      <c r="E502" s="75"/>
      <c r="F502" s="64"/>
      <c r="G502" s="64"/>
      <c r="H502" s="64"/>
      <c r="I502" s="64"/>
      <c r="J502" s="64"/>
      <c r="K502" s="68">
        <f t="shared" si="17"/>
        <v>0</v>
      </c>
      <c r="L502" s="64"/>
      <c r="M502" s="64"/>
      <c r="N502" s="64"/>
      <c r="O502" s="64"/>
      <c r="P502" s="64"/>
      <c r="Q502" s="68">
        <f t="shared" si="18"/>
        <v>0</v>
      </c>
      <c r="R502" s="64"/>
      <c r="S502" s="64"/>
      <c r="T502" s="64"/>
      <c r="U502" s="64"/>
      <c r="V502" s="64"/>
      <c r="W502" s="64"/>
      <c r="X502" s="64"/>
      <c r="Y502" s="64"/>
    </row>
    <row r="503" spans="1:25" x14ac:dyDescent="0.25">
      <c r="A503" s="64"/>
      <c r="B503" s="64"/>
      <c r="C503" s="64"/>
      <c r="D503" s="64"/>
      <c r="E503" s="75"/>
      <c r="F503" s="64"/>
      <c r="G503" s="64"/>
      <c r="H503" s="64"/>
      <c r="I503" s="64"/>
      <c r="J503" s="64"/>
      <c r="K503" s="68">
        <f t="shared" si="17"/>
        <v>0</v>
      </c>
      <c r="L503" s="64"/>
      <c r="M503" s="64"/>
      <c r="N503" s="64"/>
      <c r="O503" s="64"/>
      <c r="P503" s="64"/>
      <c r="Q503" s="68">
        <f t="shared" si="18"/>
        <v>0</v>
      </c>
      <c r="R503" s="64"/>
      <c r="S503" s="64"/>
      <c r="T503" s="64"/>
      <c r="U503" s="64"/>
      <c r="V503" s="64"/>
      <c r="W503" s="64"/>
      <c r="X503" s="64"/>
      <c r="Y503" s="64"/>
    </row>
    <row r="504" spans="1:25" x14ac:dyDescent="0.25">
      <c r="A504" s="64"/>
      <c r="B504" s="64"/>
      <c r="C504" s="64"/>
      <c r="D504" s="64"/>
      <c r="E504" s="75"/>
      <c r="F504" s="64"/>
      <c r="G504" s="64"/>
      <c r="H504" s="64"/>
      <c r="I504" s="64"/>
      <c r="J504" s="64"/>
      <c r="K504" s="68">
        <f t="shared" si="17"/>
        <v>0</v>
      </c>
      <c r="L504" s="64"/>
      <c r="M504" s="64"/>
      <c r="N504" s="64"/>
      <c r="O504" s="64"/>
      <c r="P504" s="64"/>
      <c r="Q504" s="68">
        <f t="shared" si="18"/>
        <v>0</v>
      </c>
      <c r="R504" s="64"/>
      <c r="S504" s="64"/>
      <c r="T504" s="64"/>
      <c r="U504" s="64"/>
      <c r="V504" s="64"/>
      <c r="W504" s="64"/>
      <c r="X504" s="64"/>
      <c r="Y504" s="64"/>
    </row>
    <row r="505" spans="1:25" x14ac:dyDescent="0.25">
      <c r="A505" s="64"/>
      <c r="B505" s="64"/>
      <c r="C505" s="64"/>
      <c r="D505" s="64"/>
      <c r="E505" s="75"/>
      <c r="F505" s="64"/>
      <c r="G505" s="64"/>
      <c r="H505" s="64"/>
      <c r="I505" s="64"/>
      <c r="J505" s="64"/>
      <c r="K505" s="68">
        <f t="shared" si="17"/>
        <v>0</v>
      </c>
      <c r="L505" s="64"/>
      <c r="M505" s="64"/>
      <c r="N505" s="64"/>
      <c r="O505" s="64"/>
      <c r="P505" s="64"/>
      <c r="Q505" s="68">
        <f t="shared" si="18"/>
        <v>0</v>
      </c>
      <c r="R505" s="64"/>
      <c r="S505" s="64"/>
      <c r="T505" s="64"/>
      <c r="U505" s="64"/>
      <c r="V505" s="64"/>
      <c r="W505" s="64"/>
      <c r="X505" s="64"/>
      <c r="Y505" s="64"/>
    </row>
  </sheetData>
  <sheetProtection formatCells="0" formatColumns="0" formatRows="0"/>
  <customSheetViews>
    <customSheetView guid="{88C7CD93-4C5C-45F9-8E10-23D17A25DE06}" showAutoFilter="1" topLeftCell="B1">
      <pane ySplit="4" topLeftCell="A5" activePane="bottomLeft" state="frozen"/>
      <selection pane="bottomLeft" activeCell="P6" sqref="P6"/>
      <colBreaks count="1" manualBreakCount="1">
        <brk id="11" max="197" man="1"/>
      </colBreaks>
      <pageMargins left="0.39370078740157483" right="0.39370078740157483" top="0.72" bottom="0.33" header="0.25" footer="0.17"/>
      <pageSetup paperSize="9" scale="53" fitToWidth="3" fitToHeight="4" pageOrder="overThenDown" orientation="landscape" r:id="rId1"/>
      <headerFooter alignWithMargins="0">
        <oddHeader>&amp;L&amp;8EHB Gas 2010&amp;C&amp;8A4.1 Rückstellungsspiegel 2010</oddHeader>
        <oddFooter xml:space="preserve">&amp;L&amp;8&amp;D&amp;C&amp;8&amp;F/&amp;A &amp;R&amp;8&amp;P/&amp;N </oddFooter>
      </headerFooter>
      <autoFilter ref="A4:X304">
        <sortState ref="A5:X304">
          <sortCondition ref="D4:D304"/>
        </sortState>
      </autoFilter>
    </customSheetView>
  </customSheetViews>
  <mergeCells count="3">
    <mergeCell ref="F2:K2"/>
    <mergeCell ref="L2:Q2"/>
    <mergeCell ref="R2:Y2"/>
  </mergeCells>
  <dataValidations count="4">
    <dataValidation showInputMessage="1" showErrorMessage="1" sqref="C6:D505"/>
    <dataValidation type="list" allowBlank="1" showInputMessage="1" showErrorMessage="1" sqref="B6:B505">
      <formula1>Rückstellungsarten</formula1>
    </dataValidation>
    <dataValidation type="list" allowBlank="1" showInputMessage="1" showErrorMessage="1" sqref="V6:V505 T6:T505 R6:R505 X6:X505">
      <formula1>GuV_Nummern_Namen</formula1>
    </dataValidation>
    <dataValidation type="list" allowBlank="1" showInputMessage="1" showErrorMessage="1" sqref="E6:E505">
      <formula1>Jahre</formula1>
    </dataValidation>
  </dataValidations>
  <pageMargins left="0.39370078740157483" right="0.39370078740157483" top="0.72" bottom="0.33" header="0.25" footer="0.17"/>
  <pageSetup paperSize="9" scale="53" fitToWidth="3" fitToHeight="4" pageOrder="overThenDown" orientation="landscape" r:id="rId2"/>
  <headerFooter alignWithMargins="0">
    <oddFooter xml:space="preserve">&amp;L&amp;8&amp;D&amp;C&amp;8&amp;F/&amp;A &amp;R&amp;8&amp;P/&amp;N </oddFooter>
  </headerFooter>
  <colBreaks count="1" manualBreakCount="1">
    <brk id="12" max="19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tabColor theme="5" tint="-0.249977111117893"/>
    <outlinePr summaryRight="0"/>
    <pageSetUpPr fitToPage="1"/>
  </sheetPr>
  <dimension ref="A1:X104"/>
  <sheetViews>
    <sheetView workbookViewId="0">
      <pane xSplit="4" ySplit="3" topLeftCell="O4" activePane="bottomRight" state="frozen"/>
      <selection activeCell="C13" sqref="C13"/>
      <selection pane="topRight" activeCell="C13" sqref="C13"/>
      <selection pane="bottomLeft" activeCell="C13" sqref="C13"/>
      <selection pane="bottomRight" activeCell="Q12" sqref="Q12"/>
    </sheetView>
  </sheetViews>
  <sheetFormatPr baseColWidth="10" defaultColWidth="11.42578125" defaultRowHeight="15" x14ac:dyDescent="0.25"/>
  <cols>
    <col min="1" max="1" width="23.5703125" style="181" customWidth="1"/>
    <col min="2" max="2" width="20.42578125" style="181" customWidth="1"/>
    <col min="3" max="3" width="29.140625" style="181" customWidth="1"/>
    <col min="4" max="4" width="20.42578125" style="181" customWidth="1"/>
    <col min="5" max="5" width="14.7109375" style="181" customWidth="1"/>
    <col min="6" max="6" width="13.42578125" style="181" customWidth="1"/>
    <col min="7" max="7" width="10.7109375" style="181" customWidth="1"/>
    <col min="8" max="10" width="14.7109375" style="181" customWidth="1"/>
    <col min="11" max="11" width="20.7109375" style="181" customWidth="1"/>
    <col min="12" max="12" width="14.7109375" style="182" customWidth="1"/>
    <col min="13" max="13" width="14.7109375" style="181" customWidth="1"/>
    <col min="14" max="14" width="20.7109375" style="181" customWidth="1"/>
    <col min="15" max="15" width="14.7109375" style="181" customWidth="1"/>
    <col min="16" max="16" width="20.7109375" style="181" customWidth="1"/>
    <col min="17" max="17" width="33.42578125" style="181" customWidth="1"/>
    <col min="18" max="18" width="14.7109375" style="183" customWidth="1"/>
    <col min="19" max="19" width="20.7109375" style="181" customWidth="1"/>
    <col min="20" max="20" width="14.7109375" style="182" customWidth="1"/>
    <col min="21" max="21" width="14.7109375" style="181" customWidth="1"/>
    <col min="22" max="22" width="20.7109375" style="181" customWidth="1"/>
    <col min="23" max="23" width="14.7109375" style="182" customWidth="1"/>
    <col min="24" max="24" width="20.7109375" style="181" customWidth="1"/>
    <col min="25" max="16384" width="11.42578125" style="17"/>
  </cols>
  <sheetData>
    <row r="1" spans="1:24" ht="18.75" x14ac:dyDescent="0.25">
      <c r="A1" s="36" t="s">
        <v>569</v>
      </c>
      <c r="B1" s="19"/>
      <c r="C1" s="19"/>
      <c r="D1" s="18"/>
      <c r="E1" s="19"/>
      <c r="F1" s="19"/>
      <c r="G1" s="19"/>
      <c r="H1" s="19"/>
      <c r="I1" s="19"/>
      <c r="J1" s="19"/>
      <c r="K1" s="19"/>
      <c r="L1" s="25"/>
      <c r="M1" s="17"/>
      <c r="N1" s="17"/>
      <c r="O1" s="17"/>
      <c r="P1" s="17"/>
      <c r="Q1" s="17"/>
      <c r="R1" s="26"/>
      <c r="S1" s="17"/>
      <c r="T1" s="24"/>
      <c r="U1" s="24"/>
      <c r="V1" s="17"/>
      <c r="W1" s="24"/>
      <c r="X1" s="17"/>
    </row>
    <row r="2" spans="1:24" s="20" customFormat="1" ht="18.75" x14ac:dyDescent="0.3">
      <c r="A2" s="77" t="s">
        <v>288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78"/>
      <c r="R2" s="81" t="s">
        <v>436</v>
      </c>
      <c r="S2" s="82"/>
      <c r="T2" s="82"/>
      <c r="U2" s="82"/>
      <c r="V2" s="82"/>
      <c r="W2" s="82"/>
      <c r="X2" s="82"/>
    </row>
    <row r="3" spans="1:24" s="24" customFormat="1" ht="60" x14ac:dyDescent="0.25">
      <c r="A3" s="80" t="s">
        <v>289</v>
      </c>
      <c r="B3" s="80" t="s">
        <v>290</v>
      </c>
      <c r="C3" s="80" t="s">
        <v>291</v>
      </c>
      <c r="D3" s="80" t="s">
        <v>292</v>
      </c>
      <c r="E3" s="80" t="s">
        <v>134</v>
      </c>
      <c r="F3" s="80" t="s">
        <v>409</v>
      </c>
      <c r="G3" s="80" t="s">
        <v>294</v>
      </c>
      <c r="H3" s="80" t="s">
        <v>293</v>
      </c>
      <c r="I3" s="80" t="s">
        <v>570</v>
      </c>
      <c r="J3" s="80" t="s">
        <v>571</v>
      </c>
      <c r="K3" s="80" t="s">
        <v>295</v>
      </c>
      <c r="L3" s="80" t="s">
        <v>572</v>
      </c>
      <c r="M3" s="80" t="s">
        <v>573</v>
      </c>
      <c r="N3" s="80" t="s">
        <v>295</v>
      </c>
      <c r="O3" s="80" t="s">
        <v>574</v>
      </c>
      <c r="P3" s="80" t="s">
        <v>297</v>
      </c>
      <c r="Q3" s="80" t="s">
        <v>296</v>
      </c>
      <c r="R3" s="80" t="s">
        <v>575</v>
      </c>
      <c r="S3" s="80" t="s">
        <v>322</v>
      </c>
      <c r="T3" s="80" t="s">
        <v>572</v>
      </c>
      <c r="U3" s="80" t="s">
        <v>576</v>
      </c>
      <c r="V3" s="80" t="s">
        <v>295</v>
      </c>
      <c r="W3" s="80" t="s">
        <v>574</v>
      </c>
      <c r="X3" s="80" t="s">
        <v>297</v>
      </c>
    </row>
    <row r="4" spans="1:24" s="76" customFormat="1" x14ac:dyDescent="0.25">
      <c r="A4" s="97"/>
      <c r="B4" s="98"/>
      <c r="C4" s="98"/>
      <c r="D4" s="98"/>
      <c r="E4" s="100">
        <f>SUM(E5:E104)</f>
        <v>0</v>
      </c>
      <c r="F4" s="98"/>
      <c r="G4" s="98"/>
      <c r="H4" s="98"/>
      <c r="I4" s="98"/>
      <c r="J4" s="100">
        <f>SUM(J5:J104)</f>
        <v>0</v>
      </c>
      <c r="K4" s="98"/>
      <c r="L4" s="100">
        <f>SUM(L5:L104)</f>
        <v>0</v>
      </c>
      <c r="M4" s="100">
        <f>SUM(M5:M104)</f>
        <v>0</v>
      </c>
      <c r="N4" s="98"/>
      <c r="O4" s="100">
        <f>SUM(O5:O104)</f>
        <v>0</v>
      </c>
      <c r="P4" s="98"/>
      <c r="Q4" s="98"/>
      <c r="R4" s="100">
        <f>SUM(R5:R104)</f>
        <v>0</v>
      </c>
      <c r="S4" s="98"/>
      <c r="T4" s="100">
        <f>SUM(T5:T104)</f>
        <v>0</v>
      </c>
      <c r="U4" s="100">
        <f>SUM(U5:U104)</f>
        <v>0</v>
      </c>
      <c r="V4" s="98"/>
      <c r="W4" s="101">
        <f>SUM(W5:W104)</f>
        <v>0</v>
      </c>
      <c r="X4" s="97"/>
    </row>
    <row r="5" spans="1:24" x14ac:dyDescent="0.25">
      <c r="A5" s="66"/>
      <c r="B5" s="64"/>
      <c r="C5" s="66"/>
      <c r="D5" s="64"/>
      <c r="E5" s="64"/>
      <c r="F5" s="74"/>
      <c r="G5" s="64"/>
      <c r="H5" s="67"/>
      <c r="I5" s="67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</row>
    <row r="6" spans="1:24" x14ac:dyDescent="0.25">
      <c r="A6" s="64"/>
      <c r="B6" s="64"/>
      <c r="C6" s="64"/>
      <c r="D6" s="64"/>
      <c r="E6" s="64"/>
      <c r="F6" s="74"/>
      <c r="G6" s="64"/>
      <c r="H6" s="67"/>
      <c r="I6" s="73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</row>
    <row r="7" spans="1:24" x14ac:dyDescent="0.25">
      <c r="A7" s="64"/>
      <c r="B7" s="64"/>
      <c r="C7" s="64"/>
      <c r="D7" s="64"/>
      <c r="E7" s="64"/>
      <c r="F7" s="74"/>
      <c r="G7" s="64"/>
      <c r="H7" s="67"/>
      <c r="I7" s="73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</row>
    <row r="8" spans="1:24" x14ac:dyDescent="0.25">
      <c r="A8" s="64"/>
      <c r="B8" s="64"/>
      <c r="C8" s="64"/>
      <c r="D8" s="64"/>
      <c r="E8" s="64"/>
      <c r="F8" s="74"/>
      <c r="G8" s="64"/>
      <c r="H8" s="67"/>
      <c r="I8" s="73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</row>
    <row r="9" spans="1:24" x14ac:dyDescent="0.25">
      <c r="A9" s="64"/>
      <c r="B9" s="64"/>
      <c r="C9" s="64"/>
      <c r="D9" s="64"/>
      <c r="E9" s="64"/>
      <c r="F9" s="74"/>
      <c r="G9" s="64"/>
      <c r="H9" s="67"/>
      <c r="I9" s="73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</row>
    <row r="10" spans="1:24" x14ac:dyDescent="0.25">
      <c r="A10" s="64"/>
      <c r="B10" s="64"/>
      <c r="C10" s="64"/>
      <c r="D10" s="64"/>
      <c r="E10" s="64"/>
      <c r="F10" s="74"/>
      <c r="G10" s="64"/>
      <c r="H10" s="67"/>
      <c r="I10" s="73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</row>
    <row r="11" spans="1:24" x14ac:dyDescent="0.25">
      <c r="A11" s="64"/>
      <c r="B11" s="64"/>
      <c r="C11" s="64"/>
      <c r="D11" s="64"/>
      <c r="E11" s="64"/>
      <c r="F11" s="74"/>
      <c r="G11" s="64"/>
      <c r="H11" s="67"/>
      <c r="I11" s="73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 x14ac:dyDescent="0.25">
      <c r="A12" s="64"/>
      <c r="B12" s="64"/>
      <c r="C12" s="64"/>
      <c r="D12" s="64"/>
      <c r="E12" s="64"/>
      <c r="F12" s="74"/>
      <c r="G12" s="64"/>
      <c r="H12" s="67"/>
      <c r="I12" s="73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</row>
    <row r="13" spans="1:24" x14ac:dyDescent="0.25">
      <c r="A13" s="64"/>
      <c r="B13" s="64"/>
      <c r="C13" s="64"/>
      <c r="D13" s="64"/>
      <c r="E13" s="64"/>
      <c r="F13" s="74"/>
      <c r="G13" s="64"/>
      <c r="H13" s="67"/>
      <c r="I13" s="73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24" x14ac:dyDescent="0.25">
      <c r="A14" s="64"/>
      <c r="B14" s="64"/>
      <c r="C14" s="64"/>
      <c r="D14" s="64"/>
      <c r="E14" s="64"/>
      <c r="F14" s="74"/>
      <c r="G14" s="64"/>
      <c r="H14" s="67"/>
      <c r="I14" s="73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24" x14ac:dyDescent="0.25">
      <c r="A15" s="64"/>
      <c r="B15" s="64"/>
      <c r="C15" s="64"/>
      <c r="D15" s="64"/>
      <c r="E15" s="64"/>
      <c r="F15" s="74"/>
      <c r="G15" s="64"/>
      <c r="H15" s="67"/>
      <c r="I15" s="73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x14ac:dyDescent="0.25">
      <c r="A16" s="64"/>
      <c r="B16" s="64"/>
      <c r="C16" s="64"/>
      <c r="D16" s="64"/>
      <c r="E16" s="64"/>
      <c r="F16" s="74"/>
      <c r="G16" s="64"/>
      <c r="H16" s="67"/>
      <c r="I16" s="73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x14ac:dyDescent="0.25">
      <c r="A17" s="64"/>
      <c r="B17" s="64"/>
      <c r="C17" s="64"/>
      <c r="D17" s="64"/>
      <c r="E17" s="64"/>
      <c r="F17" s="74"/>
      <c r="G17" s="64"/>
      <c r="H17" s="67"/>
      <c r="I17" s="73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</row>
    <row r="18" spans="1:24" x14ac:dyDescent="0.25">
      <c r="A18" s="64"/>
      <c r="B18" s="64"/>
      <c r="C18" s="64"/>
      <c r="D18" s="64"/>
      <c r="E18" s="64"/>
      <c r="F18" s="74"/>
      <c r="G18" s="64"/>
      <c r="H18" s="67"/>
      <c r="I18" s="73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</row>
    <row r="19" spans="1:24" x14ac:dyDescent="0.25">
      <c r="A19" s="64"/>
      <c r="B19" s="64"/>
      <c r="C19" s="64"/>
      <c r="D19" s="64"/>
      <c r="E19" s="64"/>
      <c r="F19" s="74"/>
      <c r="G19" s="64"/>
      <c r="H19" s="67"/>
      <c r="I19" s="73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</row>
    <row r="20" spans="1:24" x14ac:dyDescent="0.25">
      <c r="A20" s="64"/>
      <c r="B20" s="64"/>
      <c r="C20" s="64"/>
      <c r="D20" s="64"/>
      <c r="E20" s="64"/>
      <c r="F20" s="74"/>
      <c r="G20" s="64"/>
      <c r="H20" s="67"/>
      <c r="I20" s="73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</row>
    <row r="21" spans="1:24" x14ac:dyDescent="0.25">
      <c r="A21" s="64"/>
      <c r="B21" s="64"/>
      <c r="C21" s="64"/>
      <c r="D21" s="64"/>
      <c r="E21" s="64"/>
      <c r="F21" s="74"/>
      <c r="G21" s="64"/>
      <c r="H21" s="67"/>
      <c r="I21" s="73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</row>
    <row r="22" spans="1:24" x14ac:dyDescent="0.25">
      <c r="A22" s="64"/>
      <c r="B22" s="64"/>
      <c r="C22" s="64"/>
      <c r="D22" s="64"/>
      <c r="E22" s="64"/>
      <c r="F22" s="74"/>
      <c r="G22" s="64"/>
      <c r="H22" s="67"/>
      <c r="I22" s="73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</row>
    <row r="23" spans="1:24" x14ac:dyDescent="0.25">
      <c r="A23" s="64"/>
      <c r="B23" s="64"/>
      <c r="C23" s="64"/>
      <c r="D23" s="64"/>
      <c r="E23" s="64"/>
      <c r="F23" s="74"/>
      <c r="G23" s="64"/>
      <c r="H23" s="67"/>
      <c r="I23" s="73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</row>
    <row r="24" spans="1:24" x14ac:dyDescent="0.25">
      <c r="A24" s="64"/>
      <c r="B24" s="64"/>
      <c r="C24" s="64"/>
      <c r="D24" s="64"/>
      <c r="E24" s="64"/>
      <c r="F24" s="74"/>
      <c r="G24" s="64"/>
      <c r="H24" s="67"/>
      <c r="I24" s="73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</row>
    <row r="25" spans="1:24" x14ac:dyDescent="0.25">
      <c r="A25" s="64"/>
      <c r="B25" s="64"/>
      <c r="C25" s="64"/>
      <c r="D25" s="64"/>
      <c r="E25" s="64"/>
      <c r="F25" s="74"/>
      <c r="G25" s="64"/>
      <c r="H25" s="67"/>
      <c r="I25" s="73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</row>
    <row r="26" spans="1:24" x14ac:dyDescent="0.25">
      <c r="A26" s="64"/>
      <c r="B26" s="64"/>
      <c r="C26" s="64"/>
      <c r="D26" s="64"/>
      <c r="E26" s="64"/>
      <c r="F26" s="74"/>
      <c r="G26" s="64"/>
      <c r="H26" s="67"/>
      <c r="I26" s="73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</row>
    <row r="27" spans="1:24" x14ac:dyDescent="0.25">
      <c r="A27" s="64"/>
      <c r="B27" s="64"/>
      <c r="C27" s="64"/>
      <c r="D27" s="64"/>
      <c r="E27" s="64"/>
      <c r="F27" s="74"/>
      <c r="G27" s="64"/>
      <c r="H27" s="67"/>
      <c r="I27" s="73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</row>
    <row r="28" spans="1:24" x14ac:dyDescent="0.25">
      <c r="A28" s="64"/>
      <c r="B28" s="64"/>
      <c r="C28" s="64"/>
      <c r="D28" s="64"/>
      <c r="E28" s="64"/>
      <c r="F28" s="74"/>
      <c r="G28" s="64"/>
      <c r="H28" s="67"/>
      <c r="I28" s="73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</row>
    <row r="29" spans="1:24" x14ac:dyDescent="0.25">
      <c r="A29" s="64"/>
      <c r="B29" s="64"/>
      <c r="C29" s="64"/>
      <c r="D29" s="64"/>
      <c r="E29" s="64"/>
      <c r="F29" s="74"/>
      <c r="G29" s="64"/>
      <c r="H29" s="67"/>
      <c r="I29" s="73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</row>
    <row r="30" spans="1:24" x14ac:dyDescent="0.25">
      <c r="A30" s="64"/>
      <c r="B30" s="64"/>
      <c r="C30" s="64"/>
      <c r="D30" s="64"/>
      <c r="E30" s="64"/>
      <c r="F30" s="74"/>
      <c r="G30" s="64"/>
      <c r="H30" s="67"/>
      <c r="I30" s="73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</row>
    <row r="31" spans="1:24" x14ac:dyDescent="0.25">
      <c r="A31" s="64"/>
      <c r="B31" s="64"/>
      <c r="C31" s="64"/>
      <c r="D31" s="64"/>
      <c r="E31" s="64"/>
      <c r="F31" s="74"/>
      <c r="G31" s="64"/>
      <c r="H31" s="67"/>
      <c r="I31" s="73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</row>
    <row r="32" spans="1:24" x14ac:dyDescent="0.25">
      <c r="A32" s="64"/>
      <c r="B32" s="64"/>
      <c r="C32" s="64"/>
      <c r="D32" s="64"/>
      <c r="E32" s="64"/>
      <c r="F32" s="74"/>
      <c r="G32" s="64"/>
      <c r="H32" s="67"/>
      <c r="I32" s="73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</row>
    <row r="33" spans="1:24" x14ac:dyDescent="0.25">
      <c r="A33" s="64"/>
      <c r="B33" s="64"/>
      <c r="C33" s="64"/>
      <c r="D33" s="64"/>
      <c r="E33" s="64"/>
      <c r="F33" s="74"/>
      <c r="G33" s="64"/>
      <c r="H33" s="67"/>
      <c r="I33" s="73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</row>
    <row r="34" spans="1:24" x14ac:dyDescent="0.25">
      <c r="A34" s="64"/>
      <c r="B34" s="64"/>
      <c r="C34" s="64"/>
      <c r="D34" s="64"/>
      <c r="E34" s="64"/>
      <c r="F34" s="74"/>
      <c r="G34" s="64"/>
      <c r="H34" s="67"/>
      <c r="I34" s="73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</row>
    <row r="35" spans="1:24" x14ac:dyDescent="0.25">
      <c r="A35" s="64"/>
      <c r="B35" s="64"/>
      <c r="C35" s="64"/>
      <c r="D35" s="64"/>
      <c r="E35" s="64"/>
      <c r="F35" s="74"/>
      <c r="G35" s="64"/>
      <c r="H35" s="67"/>
      <c r="I35" s="73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</row>
    <row r="36" spans="1:24" x14ac:dyDescent="0.25">
      <c r="A36" s="64"/>
      <c r="B36" s="64"/>
      <c r="C36" s="64"/>
      <c r="D36" s="64"/>
      <c r="E36" s="64"/>
      <c r="F36" s="74"/>
      <c r="G36" s="64"/>
      <c r="H36" s="67"/>
      <c r="I36" s="73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</row>
    <row r="37" spans="1:24" x14ac:dyDescent="0.25">
      <c r="A37" s="64"/>
      <c r="B37" s="64"/>
      <c r="C37" s="64"/>
      <c r="D37" s="64"/>
      <c r="E37" s="64"/>
      <c r="F37" s="74"/>
      <c r="G37" s="64"/>
      <c r="H37" s="67"/>
      <c r="I37" s="73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</row>
    <row r="38" spans="1:24" x14ac:dyDescent="0.25">
      <c r="A38" s="64"/>
      <c r="B38" s="64"/>
      <c r="C38" s="64"/>
      <c r="D38" s="64"/>
      <c r="E38" s="64"/>
      <c r="F38" s="74"/>
      <c r="G38" s="64"/>
      <c r="H38" s="67"/>
      <c r="I38" s="73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</row>
    <row r="39" spans="1:24" x14ac:dyDescent="0.25">
      <c r="A39" s="64"/>
      <c r="B39" s="64"/>
      <c r="C39" s="64"/>
      <c r="D39" s="64"/>
      <c r="E39" s="64"/>
      <c r="F39" s="74"/>
      <c r="G39" s="64"/>
      <c r="H39" s="67"/>
      <c r="I39" s="73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</row>
    <row r="40" spans="1:24" x14ac:dyDescent="0.25">
      <c r="A40" s="64"/>
      <c r="B40" s="64"/>
      <c r="C40" s="64"/>
      <c r="D40" s="64"/>
      <c r="E40" s="64"/>
      <c r="F40" s="74"/>
      <c r="G40" s="64"/>
      <c r="H40" s="67"/>
      <c r="I40" s="73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</row>
    <row r="41" spans="1:24" x14ac:dyDescent="0.25">
      <c r="A41" s="64"/>
      <c r="B41" s="64"/>
      <c r="C41" s="64"/>
      <c r="D41" s="64"/>
      <c r="E41" s="64"/>
      <c r="F41" s="74"/>
      <c r="G41" s="64"/>
      <c r="H41" s="67"/>
      <c r="I41" s="73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</row>
    <row r="42" spans="1:24" x14ac:dyDescent="0.25">
      <c r="A42" s="64"/>
      <c r="B42" s="64"/>
      <c r="C42" s="64"/>
      <c r="D42" s="64"/>
      <c r="E42" s="64"/>
      <c r="F42" s="74"/>
      <c r="G42" s="64"/>
      <c r="H42" s="67"/>
      <c r="I42" s="73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</row>
    <row r="43" spans="1:24" x14ac:dyDescent="0.25">
      <c r="A43" s="64"/>
      <c r="B43" s="64"/>
      <c r="C43" s="64"/>
      <c r="D43" s="64"/>
      <c r="E43" s="64"/>
      <c r="F43" s="74"/>
      <c r="G43" s="64"/>
      <c r="H43" s="67"/>
      <c r="I43" s="73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</row>
    <row r="44" spans="1:24" x14ac:dyDescent="0.25">
      <c r="A44" s="64"/>
      <c r="B44" s="64"/>
      <c r="C44" s="64"/>
      <c r="D44" s="64"/>
      <c r="E44" s="64"/>
      <c r="F44" s="74"/>
      <c r="G44" s="64"/>
      <c r="H44" s="67"/>
      <c r="I44" s="73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</row>
    <row r="45" spans="1:24" x14ac:dyDescent="0.25">
      <c r="A45" s="64"/>
      <c r="B45" s="64"/>
      <c r="C45" s="64"/>
      <c r="D45" s="64"/>
      <c r="E45" s="64"/>
      <c r="F45" s="74"/>
      <c r="G45" s="64"/>
      <c r="H45" s="67"/>
      <c r="I45" s="73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</row>
    <row r="46" spans="1:24" x14ac:dyDescent="0.25">
      <c r="A46" s="64"/>
      <c r="B46" s="64"/>
      <c r="C46" s="64"/>
      <c r="D46" s="64"/>
      <c r="E46" s="64"/>
      <c r="F46" s="74"/>
      <c r="G46" s="64"/>
      <c r="H46" s="67"/>
      <c r="I46" s="73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</row>
    <row r="47" spans="1:24" x14ac:dyDescent="0.25">
      <c r="A47" s="64"/>
      <c r="B47" s="64"/>
      <c r="C47" s="64"/>
      <c r="D47" s="64"/>
      <c r="E47" s="64"/>
      <c r="F47" s="74"/>
      <c r="G47" s="64"/>
      <c r="H47" s="67"/>
      <c r="I47" s="73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</row>
    <row r="48" spans="1:24" x14ac:dyDescent="0.25">
      <c r="A48" s="64"/>
      <c r="B48" s="64"/>
      <c r="C48" s="64"/>
      <c r="D48" s="64"/>
      <c r="E48" s="64"/>
      <c r="F48" s="74"/>
      <c r="G48" s="64"/>
      <c r="H48" s="67"/>
      <c r="I48" s="73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</row>
    <row r="49" spans="1:24" x14ac:dyDescent="0.25">
      <c r="A49" s="64"/>
      <c r="B49" s="64"/>
      <c r="C49" s="64"/>
      <c r="D49" s="64"/>
      <c r="E49" s="64"/>
      <c r="F49" s="74"/>
      <c r="G49" s="64"/>
      <c r="H49" s="67"/>
      <c r="I49" s="73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</row>
    <row r="50" spans="1:24" x14ac:dyDescent="0.25">
      <c r="A50" s="64"/>
      <c r="B50" s="64"/>
      <c r="C50" s="64"/>
      <c r="D50" s="64"/>
      <c r="E50" s="64"/>
      <c r="F50" s="74"/>
      <c r="G50" s="64"/>
      <c r="H50" s="67"/>
      <c r="I50" s="73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</row>
    <row r="51" spans="1:24" x14ac:dyDescent="0.25">
      <c r="A51" s="64"/>
      <c r="B51" s="64"/>
      <c r="C51" s="64"/>
      <c r="D51" s="64"/>
      <c r="E51" s="64"/>
      <c r="F51" s="74"/>
      <c r="G51" s="64"/>
      <c r="H51" s="67"/>
      <c r="I51" s="73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</row>
    <row r="52" spans="1:24" x14ac:dyDescent="0.25">
      <c r="A52" s="64"/>
      <c r="B52" s="64"/>
      <c r="C52" s="64"/>
      <c r="D52" s="64"/>
      <c r="E52" s="64"/>
      <c r="F52" s="74"/>
      <c r="G52" s="64"/>
      <c r="H52" s="67"/>
      <c r="I52" s="73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</row>
    <row r="53" spans="1:24" x14ac:dyDescent="0.25">
      <c r="A53" s="64"/>
      <c r="B53" s="64"/>
      <c r="C53" s="64"/>
      <c r="D53" s="64"/>
      <c r="E53" s="64"/>
      <c r="F53" s="74"/>
      <c r="G53" s="64"/>
      <c r="H53" s="67"/>
      <c r="I53" s="73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</row>
    <row r="54" spans="1:24" x14ac:dyDescent="0.25">
      <c r="A54" s="64"/>
      <c r="B54" s="64"/>
      <c r="C54" s="64"/>
      <c r="D54" s="64"/>
      <c r="E54" s="64"/>
      <c r="F54" s="74"/>
      <c r="G54" s="64"/>
      <c r="H54" s="67"/>
      <c r="I54" s="73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</row>
    <row r="55" spans="1:24" x14ac:dyDescent="0.25">
      <c r="A55" s="64"/>
      <c r="B55" s="64"/>
      <c r="C55" s="64"/>
      <c r="D55" s="64"/>
      <c r="E55" s="64"/>
      <c r="F55" s="74"/>
      <c r="G55" s="64"/>
      <c r="H55" s="67"/>
      <c r="I55" s="73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</row>
    <row r="56" spans="1:24" x14ac:dyDescent="0.25">
      <c r="A56" s="64"/>
      <c r="B56" s="64"/>
      <c r="C56" s="64"/>
      <c r="D56" s="64"/>
      <c r="E56" s="64"/>
      <c r="F56" s="74"/>
      <c r="G56" s="64"/>
      <c r="H56" s="67"/>
      <c r="I56" s="73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</row>
    <row r="57" spans="1:24" x14ac:dyDescent="0.25">
      <c r="A57" s="64"/>
      <c r="B57" s="64"/>
      <c r="C57" s="64"/>
      <c r="D57" s="64"/>
      <c r="E57" s="64"/>
      <c r="F57" s="74"/>
      <c r="G57" s="64"/>
      <c r="H57" s="67"/>
      <c r="I57" s="73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</row>
    <row r="58" spans="1:24" x14ac:dyDescent="0.25">
      <c r="A58" s="64"/>
      <c r="B58" s="64"/>
      <c r="C58" s="64"/>
      <c r="D58" s="64"/>
      <c r="E58" s="64"/>
      <c r="F58" s="74"/>
      <c r="G58" s="64"/>
      <c r="H58" s="67"/>
      <c r="I58" s="73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</row>
    <row r="59" spans="1:24" x14ac:dyDescent="0.25">
      <c r="A59" s="64"/>
      <c r="B59" s="64"/>
      <c r="C59" s="64"/>
      <c r="D59" s="64"/>
      <c r="E59" s="64"/>
      <c r="F59" s="74"/>
      <c r="G59" s="64"/>
      <c r="H59" s="67"/>
      <c r="I59" s="73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</row>
    <row r="60" spans="1:24" x14ac:dyDescent="0.25">
      <c r="A60" s="64"/>
      <c r="B60" s="64"/>
      <c r="C60" s="64"/>
      <c r="D60" s="64"/>
      <c r="E60" s="64"/>
      <c r="F60" s="74"/>
      <c r="G60" s="64"/>
      <c r="H60" s="67"/>
      <c r="I60" s="73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</row>
    <row r="61" spans="1:24" x14ac:dyDescent="0.25">
      <c r="A61" s="64"/>
      <c r="B61" s="64"/>
      <c r="C61" s="64"/>
      <c r="D61" s="64"/>
      <c r="E61" s="64"/>
      <c r="F61" s="74"/>
      <c r="G61" s="64"/>
      <c r="H61" s="67"/>
      <c r="I61" s="73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</row>
    <row r="62" spans="1:24" x14ac:dyDescent="0.25">
      <c r="A62" s="64"/>
      <c r="B62" s="64"/>
      <c r="C62" s="64"/>
      <c r="D62" s="64"/>
      <c r="E62" s="64"/>
      <c r="F62" s="74"/>
      <c r="G62" s="64"/>
      <c r="H62" s="67"/>
      <c r="I62" s="73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</row>
    <row r="63" spans="1:24" x14ac:dyDescent="0.25">
      <c r="A63" s="64"/>
      <c r="B63" s="64"/>
      <c r="C63" s="64"/>
      <c r="D63" s="64"/>
      <c r="E63" s="64"/>
      <c r="F63" s="74"/>
      <c r="G63" s="64"/>
      <c r="H63" s="67"/>
      <c r="I63" s="73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</row>
    <row r="64" spans="1:24" x14ac:dyDescent="0.25">
      <c r="A64" s="64"/>
      <c r="B64" s="64"/>
      <c r="C64" s="64"/>
      <c r="D64" s="64"/>
      <c r="E64" s="64"/>
      <c r="F64" s="74"/>
      <c r="G64" s="64"/>
      <c r="H64" s="67"/>
      <c r="I64" s="73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</row>
    <row r="65" spans="1:24" x14ac:dyDescent="0.25">
      <c r="A65" s="64"/>
      <c r="B65" s="64"/>
      <c r="C65" s="64"/>
      <c r="D65" s="64"/>
      <c r="E65" s="64"/>
      <c r="F65" s="74"/>
      <c r="G65" s="64"/>
      <c r="H65" s="67"/>
      <c r="I65" s="73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</row>
    <row r="66" spans="1:24" x14ac:dyDescent="0.25">
      <c r="A66" s="64"/>
      <c r="B66" s="64"/>
      <c r="C66" s="64"/>
      <c r="D66" s="64"/>
      <c r="E66" s="64"/>
      <c r="F66" s="74"/>
      <c r="G66" s="64"/>
      <c r="H66" s="67"/>
      <c r="I66" s="73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</row>
    <row r="67" spans="1:24" x14ac:dyDescent="0.25">
      <c r="A67" s="64"/>
      <c r="B67" s="64"/>
      <c r="C67" s="64"/>
      <c r="D67" s="64"/>
      <c r="E67" s="64"/>
      <c r="F67" s="74"/>
      <c r="G67" s="64"/>
      <c r="H67" s="67"/>
      <c r="I67" s="73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</row>
    <row r="68" spans="1:24" x14ac:dyDescent="0.25">
      <c r="A68" s="64"/>
      <c r="B68" s="64"/>
      <c r="C68" s="64"/>
      <c r="D68" s="64"/>
      <c r="E68" s="64"/>
      <c r="F68" s="74"/>
      <c r="G68" s="64"/>
      <c r="H68" s="67"/>
      <c r="I68" s="73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</row>
    <row r="69" spans="1:24" x14ac:dyDescent="0.25">
      <c r="A69" s="64"/>
      <c r="B69" s="64"/>
      <c r="C69" s="64"/>
      <c r="D69" s="64"/>
      <c r="E69" s="64"/>
      <c r="F69" s="74"/>
      <c r="G69" s="64"/>
      <c r="H69" s="67"/>
      <c r="I69" s="73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</row>
    <row r="70" spans="1:24" x14ac:dyDescent="0.25">
      <c r="A70" s="64"/>
      <c r="B70" s="64"/>
      <c r="C70" s="64"/>
      <c r="D70" s="64"/>
      <c r="E70" s="64"/>
      <c r="F70" s="74"/>
      <c r="G70" s="64"/>
      <c r="H70" s="67"/>
      <c r="I70" s="73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</row>
    <row r="71" spans="1:24" x14ac:dyDescent="0.25">
      <c r="A71" s="64"/>
      <c r="B71" s="64"/>
      <c r="C71" s="64"/>
      <c r="D71" s="64"/>
      <c r="E71" s="64"/>
      <c r="F71" s="74"/>
      <c r="G71" s="64"/>
      <c r="H71" s="67"/>
      <c r="I71" s="73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</row>
    <row r="72" spans="1:24" x14ac:dyDescent="0.25">
      <c r="A72" s="64"/>
      <c r="B72" s="64"/>
      <c r="C72" s="64"/>
      <c r="D72" s="64"/>
      <c r="E72" s="64"/>
      <c r="F72" s="74"/>
      <c r="G72" s="64"/>
      <c r="H72" s="67"/>
      <c r="I72" s="73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</row>
    <row r="73" spans="1:24" x14ac:dyDescent="0.25">
      <c r="A73" s="64"/>
      <c r="B73" s="64"/>
      <c r="C73" s="64"/>
      <c r="D73" s="64"/>
      <c r="E73" s="64"/>
      <c r="F73" s="74"/>
      <c r="G73" s="64"/>
      <c r="H73" s="67"/>
      <c r="I73" s="73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</row>
    <row r="74" spans="1:24" x14ac:dyDescent="0.25">
      <c r="A74" s="64"/>
      <c r="B74" s="64"/>
      <c r="C74" s="64"/>
      <c r="D74" s="64"/>
      <c r="E74" s="64"/>
      <c r="F74" s="74"/>
      <c r="G74" s="64"/>
      <c r="H74" s="67"/>
      <c r="I74" s="73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</row>
    <row r="75" spans="1:24" x14ac:dyDescent="0.25">
      <c r="A75" s="64"/>
      <c r="B75" s="64"/>
      <c r="C75" s="64"/>
      <c r="D75" s="64"/>
      <c r="E75" s="64"/>
      <c r="F75" s="74"/>
      <c r="G75" s="64"/>
      <c r="H75" s="67"/>
      <c r="I75" s="73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</row>
    <row r="76" spans="1:24" x14ac:dyDescent="0.25">
      <c r="A76" s="64"/>
      <c r="B76" s="64"/>
      <c r="C76" s="64"/>
      <c r="D76" s="64"/>
      <c r="E76" s="64"/>
      <c r="F76" s="74"/>
      <c r="G76" s="64"/>
      <c r="H76" s="67"/>
      <c r="I76" s="73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</row>
    <row r="77" spans="1:24" x14ac:dyDescent="0.25">
      <c r="A77" s="64"/>
      <c r="B77" s="64"/>
      <c r="C77" s="64"/>
      <c r="D77" s="64"/>
      <c r="E77" s="64"/>
      <c r="F77" s="74"/>
      <c r="G77" s="64"/>
      <c r="H77" s="67"/>
      <c r="I77" s="73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</row>
    <row r="78" spans="1:24" x14ac:dyDescent="0.25">
      <c r="A78" s="64"/>
      <c r="B78" s="64"/>
      <c r="C78" s="64"/>
      <c r="D78" s="64"/>
      <c r="E78" s="64"/>
      <c r="F78" s="74"/>
      <c r="G78" s="64"/>
      <c r="H78" s="67"/>
      <c r="I78" s="73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</row>
    <row r="79" spans="1:24" x14ac:dyDescent="0.25">
      <c r="A79" s="64"/>
      <c r="B79" s="64"/>
      <c r="C79" s="64"/>
      <c r="D79" s="64"/>
      <c r="E79" s="64"/>
      <c r="F79" s="74"/>
      <c r="G79" s="64"/>
      <c r="H79" s="67"/>
      <c r="I79" s="73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</row>
    <row r="80" spans="1:24" x14ac:dyDescent="0.25">
      <c r="A80" s="64"/>
      <c r="B80" s="64"/>
      <c r="C80" s="64"/>
      <c r="D80" s="64"/>
      <c r="E80" s="64"/>
      <c r="F80" s="74"/>
      <c r="G80" s="64"/>
      <c r="H80" s="67"/>
      <c r="I80" s="73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</row>
    <row r="81" spans="1:24" x14ac:dyDescent="0.25">
      <c r="A81" s="64"/>
      <c r="B81" s="64"/>
      <c r="C81" s="64"/>
      <c r="D81" s="64"/>
      <c r="E81" s="64"/>
      <c r="F81" s="74"/>
      <c r="G81" s="64"/>
      <c r="H81" s="67"/>
      <c r="I81" s="73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</row>
    <row r="82" spans="1:24" x14ac:dyDescent="0.25">
      <c r="A82" s="64"/>
      <c r="B82" s="64"/>
      <c r="C82" s="64"/>
      <c r="D82" s="64"/>
      <c r="E82" s="64"/>
      <c r="F82" s="74"/>
      <c r="G82" s="64"/>
      <c r="H82" s="67"/>
      <c r="I82" s="73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</row>
    <row r="83" spans="1:24" x14ac:dyDescent="0.25">
      <c r="A83" s="64"/>
      <c r="B83" s="64"/>
      <c r="C83" s="64"/>
      <c r="D83" s="64"/>
      <c r="E83" s="64"/>
      <c r="F83" s="74"/>
      <c r="G83" s="64"/>
      <c r="H83" s="67"/>
      <c r="I83" s="73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</row>
    <row r="84" spans="1:24" x14ac:dyDescent="0.25">
      <c r="A84" s="64"/>
      <c r="B84" s="64"/>
      <c r="C84" s="64"/>
      <c r="D84" s="64"/>
      <c r="E84" s="64"/>
      <c r="F84" s="74"/>
      <c r="G84" s="64"/>
      <c r="H84" s="67"/>
      <c r="I84" s="73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</row>
    <row r="85" spans="1:24" x14ac:dyDescent="0.25">
      <c r="A85" s="64"/>
      <c r="B85" s="64"/>
      <c r="C85" s="64"/>
      <c r="D85" s="64"/>
      <c r="E85" s="64"/>
      <c r="F85" s="74"/>
      <c r="G85" s="64"/>
      <c r="H85" s="67"/>
      <c r="I85" s="73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</row>
    <row r="86" spans="1:24" x14ac:dyDescent="0.25">
      <c r="A86" s="64"/>
      <c r="B86" s="64"/>
      <c r="C86" s="64"/>
      <c r="D86" s="64"/>
      <c r="E86" s="64"/>
      <c r="F86" s="74"/>
      <c r="G86" s="64"/>
      <c r="H86" s="67"/>
      <c r="I86" s="73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</row>
    <row r="87" spans="1:24" x14ac:dyDescent="0.25">
      <c r="A87" s="64"/>
      <c r="B87" s="64"/>
      <c r="C87" s="64"/>
      <c r="D87" s="64"/>
      <c r="E87" s="64"/>
      <c r="F87" s="74"/>
      <c r="G87" s="64"/>
      <c r="H87" s="67"/>
      <c r="I87" s="73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</row>
    <row r="88" spans="1:24" x14ac:dyDescent="0.25">
      <c r="A88" s="64"/>
      <c r="B88" s="64"/>
      <c r="C88" s="64"/>
      <c r="D88" s="64"/>
      <c r="E88" s="64"/>
      <c r="F88" s="74"/>
      <c r="G88" s="64"/>
      <c r="H88" s="67"/>
      <c r="I88" s="73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</row>
    <row r="89" spans="1:24" x14ac:dyDescent="0.25">
      <c r="A89" s="64"/>
      <c r="B89" s="64"/>
      <c r="C89" s="64"/>
      <c r="D89" s="64"/>
      <c r="E89" s="64"/>
      <c r="F89" s="74"/>
      <c r="G89" s="64"/>
      <c r="H89" s="67"/>
      <c r="I89" s="73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</row>
    <row r="90" spans="1:24" x14ac:dyDescent="0.25">
      <c r="A90" s="64"/>
      <c r="B90" s="64"/>
      <c r="C90" s="64"/>
      <c r="D90" s="64"/>
      <c r="E90" s="64"/>
      <c r="F90" s="74"/>
      <c r="G90" s="64"/>
      <c r="H90" s="67"/>
      <c r="I90" s="73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</row>
    <row r="91" spans="1:24" x14ac:dyDescent="0.25">
      <c r="A91" s="64"/>
      <c r="B91" s="64"/>
      <c r="C91" s="64"/>
      <c r="D91" s="64"/>
      <c r="E91" s="64"/>
      <c r="F91" s="74"/>
      <c r="G91" s="64"/>
      <c r="H91" s="67"/>
      <c r="I91" s="73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</row>
    <row r="92" spans="1:24" x14ac:dyDescent="0.25">
      <c r="A92" s="64"/>
      <c r="B92" s="64"/>
      <c r="C92" s="64"/>
      <c r="D92" s="64"/>
      <c r="E92" s="64"/>
      <c r="F92" s="74"/>
      <c r="G92" s="64"/>
      <c r="H92" s="67"/>
      <c r="I92" s="73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</row>
    <row r="93" spans="1:24" x14ac:dyDescent="0.25">
      <c r="A93" s="64"/>
      <c r="B93" s="64"/>
      <c r="C93" s="64"/>
      <c r="D93" s="64"/>
      <c r="E93" s="64"/>
      <c r="F93" s="74"/>
      <c r="G93" s="64"/>
      <c r="H93" s="67"/>
      <c r="I93" s="73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</row>
    <row r="94" spans="1:24" x14ac:dyDescent="0.25">
      <c r="A94" s="64"/>
      <c r="B94" s="64"/>
      <c r="C94" s="64"/>
      <c r="D94" s="64"/>
      <c r="E94" s="64"/>
      <c r="F94" s="74"/>
      <c r="G94" s="64"/>
      <c r="H94" s="67"/>
      <c r="I94" s="73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</row>
    <row r="95" spans="1:24" x14ac:dyDescent="0.25">
      <c r="A95" s="64"/>
      <c r="B95" s="64"/>
      <c r="C95" s="64"/>
      <c r="D95" s="64"/>
      <c r="E95" s="64"/>
      <c r="F95" s="74"/>
      <c r="G95" s="64"/>
      <c r="H95" s="67"/>
      <c r="I95" s="73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</row>
    <row r="96" spans="1:24" x14ac:dyDescent="0.25">
      <c r="A96" s="64"/>
      <c r="B96" s="64"/>
      <c r="C96" s="64"/>
      <c r="D96" s="64"/>
      <c r="E96" s="64"/>
      <c r="F96" s="74"/>
      <c r="G96" s="64"/>
      <c r="H96" s="67"/>
      <c r="I96" s="73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</row>
    <row r="97" spans="1:24" x14ac:dyDescent="0.25">
      <c r="A97" s="64"/>
      <c r="B97" s="64"/>
      <c r="C97" s="64"/>
      <c r="D97" s="64"/>
      <c r="E97" s="64"/>
      <c r="F97" s="74"/>
      <c r="G97" s="64"/>
      <c r="H97" s="67"/>
      <c r="I97" s="73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</row>
    <row r="98" spans="1:24" x14ac:dyDescent="0.25">
      <c r="A98" s="64"/>
      <c r="B98" s="64"/>
      <c r="C98" s="64"/>
      <c r="D98" s="64"/>
      <c r="E98" s="64"/>
      <c r="F98" s="74"/>
      <c r="G98" s="64"/>
      <c r="H98" s="67"/>
      <c r="I98" s="73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</row>
    <row r="99" spans="1:24" x14ac:dyDescent="0.25">
      <c r="A99" s="64"/>
      <c r="B99" s="64"/>
      <c r="C99" s="64"/>
      <c r="D99" s="64"/>
      <c r="E99" s="64"/>
      <c r="F99" s="74"/>
      <c r="G99" s="64"/>
      <c r="H99" s="67"/>
      <c r="I99" s="73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</row>
    <row r="100" spans="1:24" x14ac:dyDescent="0.25">
      <c r="A100" s="64"/>
      <c r="B100" s="64"/>
      <c r="C100" s="64"/>
      <c r="D100" s="64"/>
      <c r="E100" s="64"/>
      <c r="F100" s="74"/>
      <c r="G100" s="64"/>
      <c r="H100" s="67"/>
      <c r="I100" s="73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</row>
    <row r="101" spans="1:24" x14ac:dyDescent="0.25">
      <c r="A101" s="64"/>
      <c r="B101" s="64"/>
      <c r="C101" s="64"/>
      <c r="D101" s="64"/>
      <c r="E101" s="64"/>
      <c r="F101" s="74"/>
      <c r="G101" s="64"/>
      <c r="H101" s="67"/>
      <c r="I101" s="73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</row>
    <row r="102" spans="1:24" x14ac:dyDescent="0.25">
      <c r="A102" s="64"/>
      <c r="B102" s="64"/>
      <c r="C102" s="64"/>
      <c r="D102" s="64"/>
      <c r="E102" s="64"/>
      <c r="F102" s="74"/>
      <c r="G102" s="64"/>
      <c r="H102" s="67"/>
      <c r="I102" s="73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</row>
    <row r="103" spans="1:24" x14ac:dyDescent="0.25">
      <c r="A103" s="64"/>
      <c r="B103" s="64"/>
      <c r="C103" s="64"/>
      <c r="D103" s="64"/>
      <c r="E103" s="64"/>
      <c r="F103" s="74"/>
      <c r="G103" s="64"/>
      <c r="H103" s="67"/>
      <c r="I103" s="73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</row>
    <row r="104" spans="1:24" x14ac:dyDescent="0.25">
      <c r="A104" s="64"/>
      <c r="B104" s="64"/>
      <c r="C104" s="64"/>
      <c r="D104" s="64"/>
      <c r="E104" s="64"/>
      <c r="F104" s="74"/>
      <c r="G104" s="64"/>
      <c r="H104" s="67"/>
      <c r="I104" s="73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</row>
  </sheetData>
  <sheetProtection formatCells="0" formatColumns="0" formatRows="0"/>
  <customSheetViews>
    <customSheetView guid="{88C7CD93-4C5C-45F9-8E10-23D17A25DE06}" fitToPage="1">
      <pane ySplit="4" topLeftCell="A5" activePane="bottomLeft" state="frozen"/>
      <selection pane="bottomLeft" activeCell="A3" sqref="A3"/>
      <pageMargins left="0.7" right="0.7" top="0.78740157499999996" bottom="0.78740157499999996" header="0.3" footer="0.3"/>
      <pageSetup paperSize="9" scale="29" orientation="landscape" r:id="rId1"/>
    </customSheetView>
  </customSheetViews>
  <dataValidations count="4">
    <dataValidation type="list" allowBlank="1" showInputMessage="1" showErrorMessage="1" sqref="B5:B104">
      <formula1>"Fremder Dritter, Verbundenes Unternehmen, Unternehmen mit dem ein Beteiligungsverhältnis besteht"</formula1>
    </dataValidation>
    <dataValidation type="list" allowBlank="1" showInputMessage="1" showErrorMessage="1" sqref="K5:K104 N5:N104 S5:S104 V5:V104">
      <formula1>Bilanz_Nummern_Namen</formula1>
    </dataValidation>
    <dataValidation type="list" allowBlank="1" showInputMessage="1" showErrorMessage="1" sqref="P5:P104 X5:X104">
      <formula1>GuV_Nummern_Namen</formula1>
    </dataValidation>
    <dataValidation type="list" allowBlank="1" showInputMessage="1" showErrorMessage="1" sqref="Q5:Q104">
      <formula1>"Direkt,Geschlüsselt"</formula1>
    </dataValidation>
  </dataValidations>
  <pageMargins left="0.7" right="0.7" top="0.78740157499999996" bottom="0.78740157499999996" header="0.3" footer="0.3"/>
  <pageSetup paperSize="9" scale="22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5" tint="0.39997558519241921"/>
    <outlinePr summaryBelow="0" summaryRight="0"/>
  </sheetPr>
  <dimension ref="A1:U80"/>
  <sheetViews>
    <sheetView zoomScaleNormal="100" zoomScaleSheetLayoutView="70" workbookViewId="0">
      <pane xSplit="3" ySplit="3" topLeftCell="H4" activePane="bottomRight" state="frozen"/>
      <selection pane="topRight" activeCell="D1" sqref="D1"/>
      <selection pane="bottomLeft" activeCell="A4" sqref="A4"/>
      <selection pane="bottomRight" activeCell="B5" sqref="B5"/>
    </sheetView>
  </sheetViews>
  <sheetFormatPr baseColWidth="10" defaultColWidth="12.5703125" defaultRowHeight="15" outlineLevelCol="1" x14ac:dyDescent="0.25"/>
  <cols>
    <col min="1" max="1" width="5.85546875" style="22" customWidth="1"/>
    <col min="2" max="2" width="7.7109375" style="22" customWidth="1"/>
    <col min="3" max="3" width="73.42578125" style="22" customWidth="1"/>
    <col min="4" max="5" width="16.85546875" style="22" customWidth="1"/>
    <col min="6" max="13" width="16.85546875" style="22" customWidth="1" outlineLevel="1"/>
    <col min="14" max="17" width="16.85546875" style="22" customWidth="1"/>
    <col min="18" max="19" width="18.7109375" style="22" customWidth="1"/>
    <col min="20" max="20" width="16.85546875" style="22" customWidth="1"/>
    <col min="21" max="16384" width="12.5703125" style="22"/>
  </cols>
  <sheetData>
    <row r="1" spans="1:21" s="27" customFormat="1" ht="18.75" x14ac:dyDescent="0.25">
      <c r="A1" s="37" t="s">
        <v>363</v>
      </c>
      <c r="C1" s="40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90"/>
      <c r="R1" s="90"/>
      <c r="S1" s="90"/>
      <c r="T1" s="90"/>
    </row>
    <row r="2" spans="1:21" s="146" customFormat="1" ht="31.5" customHeight="1" x14ac:dyDescent="0.25">
      <c r="B2" s="147"/>
      <c r="C2" s="148" t="s">
        <v>203</v>
      </c>
      <c r="D2" s="81" t="s">
        <v>202</v>
      </c>
      <c r="E2" s="103"/>
      <c r="F2" s="187" t="s">
        <v>537</v>
      </c>
      <c r="G2" s="188"/>
      <c r="H2" s="188"/>
      <c r="I2" s="188"/>
      <c r="J2" s="188"/>
      <c r="K2" s="188"/>
      <c r="L2" s="262"/>
      <c r="M2" s="258"/>
      <c r="N2" s="401" t="s">
        <v>437</v>
      </c>
      <c r="O2" s="402"/>
      <c r="P2" s="402"/>
      <c r="Q2" s="403"/>
      <c r="R2" s="264" t="s">
        <v>442</v>
      </c>
      <c r="S2" s="262"/>
      <c r="T2" s="258"/>
      <c r="U2" s="93"/>
    </row>
    <row r="3" spans="1:21" ht="93" customHeight="1" x14ac:dyDescent="0.25">
      <c r="B3" s="133"/>
      <c r="C3" s="134"/>
      <c r="D3" s="102" t="s">
        <v>197</v>
      </c>
      <c r="E3" s="102" t="s">
        <v>204</v>
      </c>
      <c r="F3" s="102" t="s">
        <v>24</v>
      </c>
      <c r="G3" s="102" t="s">
        <v>25</v>
      </c>
      <c r="H3" s="102" t="s">
        <v>26</v>
      </c>
      <c r="I3" s="102" t="s">
        <v>27</v>
      </c>
      <c r="J3" s="102" t="s">
        <v>28</v>
      </c>
      <c r="K3" s="189" t="s">
        <v>29</v>
      </c>
      <c r="L3" s="102" t="s">
        <v>539</v>
      </c>
      <c r="M3" s="189" t="s">
        <v>540</v>
      </c>
      <c r="N3" s="80" t="s">
        <v>438</v>
      </c>
      <c r="O3" s="102" t="s">
        <v>439</v>
      </c>
      <c r="P3" s="102" t="s">
        <v>441</v>
      </c>
      <c r="Q3" s="102" t="s">
        <v>440</v>
      </c>
      <c r="R3" s="263" t="s">
        <v>536</v>
      </c>
      <c r="S3" s="263" t="s">
        <v>443</v>
      </c>
      <c r="T3" s="263" t="s">
        <v>444</v>
      </c>
    </row>
    <row r="4" spans="1:21" s="127" customFormat="1" ht="21" customHeight="1" thickBot="1" x14ac:dyDescent="0.3">
      <c r="B4" s="149" t="str">
        <f>CONCATENATE("GuV des Jahres ",A5)</f>
        <v>GuV des Jahres 2021</v>
      </c>
      <c r="C4" s="22"/>
      <c r="D4" s="136"/>
      <c r="T4" s="22"/>
    </row>
    <row r="5" spans="1:21" s="154" customFormat="1" ht="15.75" thickTop="1" x14ac:dyDescent="0.25">
      <c r="A5" s="297">
        <f>A_Stammdaten!B13</f>
        <v>2021</v>
      </c>
      <c r="B5" s="150" t="s">
        <v>30</v>
      </c>
      <c r="C5" s="151" t="s">
        <v>31</v>
      </c>
      <c r="D5" s="279">
        <f>SUM(D6:D9)</f>
        <v>0</v>
      </c>
      <c r="E5" s="279">
        <f t="shared" ref="E5:T5" si="0">SUM(E6:E9)</f>
        <v>0</v>
      </c>
      <c r="F5" s="279">
        <f t="shared" si="0"/>
        <v>0</v>
      </c>
      <c r="G5" s="279">
        <f t="shared" si="0"/>
        <v>0</v>
      </c>
      <c r="H5" s="279">
        <f t="shared" si="0"/>
        <v>0</v>
      </c>
      <c r="I5" s="279">
        <f t="shared" si="0"/>
        <v>0</v>
      </c>
      <c r="J5" s="279">
        <f t="shared" si="0"/>
        <v>0</v>
      </c>
      <c r="K5" s="280">
        <f t="shared" si="0"/>
        <v>0</v>
      </c>
      <c r="L5" s="281">
        <f t="shared" si="0"/>
        <v>0</v>
      </c>
      <c r="M5" s="281">
        <f t="shared" si="0"/>
        <v>0</v>
      </c>
      <c r="N5" s="282">
        <f t="shared" si="0"/>
        <v>0</v>
      </c>
      <c r="O5" s="280">
        <f t="shared" si="0"/>
        <v>0</v>
      </c>
      <c r="P5" s="158">
        <f t="shared" si="0"/>
        <v>0</v>
      </c>
      <c r="Q5" s="158">
        <f t="shared" si="0"/>
        <v>0</v>
      </c>
      <c r="R5" s="283">
        <f t="shared" si="0"/>
        <v>0</v>
      </c>
      <c r="S5" s="158">
        <f t="shared" si="0"/>
        <v>0</v>
      </c>
      <c r="T5" s="158">
        <f t="shared" si="0"/>
        <v>0</v>
      </c>
    </row>
    <row r="6" spans="1:21" x14ac:dyDescent="0.25">
      <c r="A6" s="39">
        <f>A5</f>
        <v>2021</v>
      </c>
      <c r="B6" s="294" t="s">
        <v>32</v>
      </c>
      <c r="C6" s="23" t="s">
        <v>452</v>
      </c>
      <c r="D6" s="274"/>
      <c r="E6" s="270">
        <f>SUM(G6,I6,K6,M6)</f>
        <v>0</v>
      </c>
      <c r="F6" s="152"/>
      <c r="G6" s="153"/>
      <c r="H6" s="153"/>
      <c r="I6" s="153"/>
      <c r="J6" s="274"/>
      <c r="K6" s="275"/>
      <c r="L6" s="272">
        <f>N6+P6</f>
        <v>0</v>
      </c>
      <c r="M6" s="272">
        <f>O6+Q6</f>
        <v>0</v>
      </c>
      <c r="N6" s="276"/>
      <c r="O6" s="275"/>
      <c r="P6" s="267"/>
      <c r="Q6" s="267"/>
      <c r="R6" s="268">
        <f>SUMIFS('C2_Ist_Hinzu_Kürz'!$C$3:$C$502,'C2_Ist_Hinzu_Kürz'!$B$3:$B$502,CONCATENATE(C_GuV!B6," ",C_GuV!C6))</f>
        <v>0</v>
      </c>
      <c r="S6" s="153"/>
      <c r="T6" s="267"/>
    </row>
    <row r="7" spans="1:21" s="3" customFormat="1" x14ac:dyDescent="0.25">
      <c r="A7" s="39">
        <f>A5</f>
        <v>2021</v>
      </c>
      <c r="B7" s="294" t="s">
        <v>38</v>
      </c>
      <c r="C7" s="23" t="s">
        <v>33</v>
      </c>
      <c r="D7" s="274"/>
      <c r="E7" s="270">
        <f t="shared" ref="E7:E69" si="1">SUM(G7,I7,K7,M7)</f>
        <v>0</v>
      </c>
      <c r="F7" s="152"/>
      <c r="G7" s="153"/>
      <c r="H7" s="153"/>
      <c r="I7" s="153"/>
      <c r="J7" s="274"/>
      <c r="K7" s="275"/>
      <c r="L7" s="272">
        <f t="shared" ref="L7:L11" si="2">N7+P7</f>
        <v>0</v>
      </c>
      <c r="M7" s="272">
        <f t="shared" ref="M7:M11" si="3">O7+Q7</f>
        <v>0</v>
      </c>
      <c r="N7" s="276"/>
      <c r="O7" s="275"/>
      <c r="P7" s="267"/>
      <c r="Q7" s="267"/>
      <c r="R7" s="268">
        <f>SUMIFS('C2_Ist_Hinzu_Kürz'!$C$3:$C$502,'C2_Ist_Hinzu_Kürz'!$B$3:$B$502,CONCATENATE(C_GuV!B7," ",C_GuV!C7))</f>
        <v>0</v>
      </c>
      <c r="S7" s="269">
        <f t="shared" ref="S7:S11" si="4">P7+R7</f>
        <v>0</v>
      </c>
      <c r="T7" s="267"/>
    </row>
    <row r="8" spans="1:21" s="3" customFormat="1" x14ac:dyDescent="0.25">
      <c r="A8" s="39">
        <f>A5</f>
        <v>2021</v>
      </c>
      <c r="B8" s="294" t="s">
        <v>43</v>
      </c>
      <c r="C8" s="23" t="s">
        <v>44</v>
      </c>
      <c r="D8" s="274"/>
      <c r="E8" s="270">
        <f t="shared" si="1"/>
        <v>0</v>
      </c>
      <c r="F8" s="274"/>
      <c r="G8" s="274"/>
      <c r="H8" s="274"/>
      <c r="I8" s="274"/>
      <c r="J8" s="274"/>
      <c r="K8" s="275"/>
      <c r="L8" s="272">
        <f t="shared" si="2"/>
        <v>0</v>
      </c>
      <c r="M8" s="272">
        <f t="shared" si="3"/>
        <v>0</v>
      </c>
      <c r="N8" s="276"/>
      <c r="O8" s="275"/>
      <c r="P8" s="267"/>
      <c r="Q8" s="267"/>
      <c r="R8" s="268">
        <f>SUMIFS('C2_Ist_Hinzu_Kürz'!$C$3:$C$502,'C2_Ist_Hinzu_Kürz'!$B$3:$B$502,CONCATENATE(C_GuV!B8," ",C_GuV!C8))</f>
        <v>0</v>
      </c>
      <c r="S8" s="269">
        <f t="shared" si="4"/>
        <v>0</v>
      </c>
      <c r="T8" s="267"/>
    </row>
    <row r="9" spans="1:21" s="154" customFormat="1" x14ac:dyDescent="0.25">
      <c r="A9" s="39">
        <f>A5</f>
        <v>2021</v>
      </c>
      <c r="B9" s="295" t="s">
        <v>502</v>
      </c>
      <c r="C9" s="23" t="s">
        <v>368</v>
      </c>
      <c r="D9" s="274"/>
      <c r="E9" s="270">
        <f t="shared" si="1"/>
        <v>0</v>
      </c>
      <c r="F9" s="274"/>
      <c r="G9" s="274"/>
      <c r="H9" s="274"/>
      <c r="I9" s="274"/>
      <c r="J9" s="274"/>
      <c r="K9" s="275"/>
      <c r="L9" s="272">
        <f t="shared" si="2"/>
        <v>0</v>
      </c>
      <c r="M9" s="272">
        <f t="shared" si="3"/>
        <v>0</v>
      </c>
      <c r="N9" s="276"/>
      <c r="O9" s="275"/>
      <c r="P9" s="267"/>
      <c r="Q9" s="267"/>
      <c r="R9" s="268">
        <f>SUMIFS('C2_Ist_Hinzu_Kürz'!$C$3:$C$502,'C2_Ist_Hinzu_Kürz'!$B$3:$B$502,CONCATENATE(C_GuV!B9," ",C_GuV!C9))</f>
        <v>0</v>
      </c>
      <c r="S9" s="269">
        <f t="shared" si="4"/>
        <v>0</v>
      </c>
      <c r="T9" s="267"/>
    </row>
    <row r="10" spans="1:21" s="154" customFormat="1" x14ac:dyDescent="0.25">
      <c r="A10" s="297">
        <f>A5</f>
        <v>2021</v>
      </c>
      <c r="B10" s="155" t="s">
        <v>45</v>
      </c>
      <c r="C10" s="151" t="s">
        <v>46</v>
      </c>
      <c r="D10" s="284"/>
      <c r="E10" s="279">
        <f t="shared" si="1"/>
        <v>0</v>
      </c>
      <c r="F10" s="284"/>
      <c r="G10" s="284"/>
      <c r="H10" s="284"/>
      <c r="I10" s="284"/>
      <c r="J10" s="284"/>
      <c r="K10" s="285"/>
      <c r="L10" s="281">
        <f t="shared" si="2"/>
        <v>0</v>
      </c>
      <c r="M10" s="281">
        <f t="shared" si="3"/>
        <v>0</v>
      </c>
      <c r="N10" s="286"/>
      <c r="O10" s="285"/>
      <c r="P10" s="265"/>
      <c r="Q10" s="265"/>
      <c r="R10" s="266">
        <f>SUMIFS('C2_Ist_Hinzu_Kürz'!$C$3:$C$502,'C2_Ist_Hinzu_Kürz'!$B$3:$B$502,CONCATENATE(C_GuV!B10," ",C_GuV!C10))</f>
        <v>0</v>
      </c>
      <c r="S10" s="159">
        <f t="shared" si="4"/>
        <v>0</v>
      </c>
      <c r="T10" s="265"/>
    </row>
    <row r="11" spans="1:21" s="154" customFormat="1" x14ac:dyDescent="0.25">
      <c r="A11" s="297">
        <f>A5</f>
        <v>2021</v>
      </c>
      <c r="B11" s="150" t="s">
        <v>47</v>
      </c>
      <c r="C11" s="151" t="s">
        <v>48</v>
      </c>
      <c r="D11" s="284"/>
      <c r="E11" s="279">
        <f t="shared" si="1"/>
        <v>0</v>
      </c>
      <c r="F11" s="284"/>
      <c r="G11" s="284"/>
      <c r="H11" s="284"/>
      <c r="I11" s="284"/>
      <c r="J11" s="284"/>
      <c r="K11" s="285"/>
      <c r="L11" s="281">
        <f t="shared" si="2"/>
        <v>0</v>
      </c>
      <c r="M11" s="281">
        <f t="shared" si="3"/>
        <v>0</v>
      </c>
      <c r="N11" s="286"/>
      <c r="O11" s="285"/>
      <c r="P11" s="265"/>
      <c r="Q11" s="265"/>
      <c r="R11" s="266">
        <f>SUMIFS('C2_Ist_Hinzu_Kürz'!$C$3:$C$502,'C2_Ist_Hinzu_Kürz'!$B$3:$B$502,CONCATENATE(C_GuV!B11," ",C_GuV!C11))</f>
        <v>0</v>
      </c>
      <c r="S11" s="159">
        <f t="shared" si="4"/>
        <v>0</v>
      </c>
      <c r="T11" s="265"/>
    </row>
    <row r="12" spans="1:21" s="154" customFormat="1" x14ac:dyDescent="0.25">
      <c r="A12" s="297">
        <f>A5</f>
        <v>2021</v>
      </c>
      <c r="B12" s="150" t="s">
        <v>49</v>
      </c>
      <c r="C12" s="151" t="s">
        <v>50</v>
      </c>
      <c r="D12" s="279">
        <f>SUM(D13:D17)</f>
        <v>0</v>
      </c>
      <c r="E12" s="279">
        <f t="shared" ref="E12:T12" si="5">SUM(E13:E17)</f>
        <v>0</v>
      </c>
      <c r="F12" s="279">
        <f t="shared" si="5"/>
        <v>0</v>
      </c>
      <c r="G12" s="279">
        <f t="shared" si="5"/>
        <v>0</v>
      </c>
      <c r="H12" s="279">
        <f t="shared" si="5"/>
        <v>0</v>
      </c>
      <c r="I12" s="279">
        <f t="shared" si="5"/>
        <v>0</v>
      </c>
      <c r="J12" s="279">
        <f t="shared" si="5"/>
        <v>0</v>
      </c>
      <c r="K12" s="280">
        <f t="shared" si="5"/>
        <v>0</v>
      </c>
      <c r="L12" s="281">
        <f t="shared" si="5"/>
        <v>0</v>
      </c>
      <c r="M12" s="281">
        <f t="shared" si="5"/>
        <v>0</v>
      </c>
      <c r="N12" s="282">
        <f t="shared" si="5"/>
        <v>0</v>
      </c>
      <c r="O12" s="280">
        <f t="shared" si="5"/>
        <v>0</v>
      </c>
      <c r="P12" s="287">
        <f t="shared" si="5"/>
        <v>0</v>
      </c>
      <c r="Q12" s="287">
        <f t="shared" si="5"/>
        <v>0</v>
      </c>
      <c r="R12" s="287">
        <f t="shared" si="5"/>
        <v>0</v>
      </c>
      <c r="S12" s="287">
        <f t="shared" si="5"/>
        <v>0</v>
      </c>
      <c r="T12" s="287">
        <f t="shared" si="5"/>
        <v>0</v>
      </c>
    </row>
    <row r="13" spans="1:21" s="154" customFormat="1" x14ac:dyDescent="0.25">
      <c r="A13" s="39">
        <f>A5</f>
        <v>2021</v>
      </c>
      <c r="B13" s="156" t="s">
        <v>51</v>
      </c>
      <c r="C13" s="23" t="s">
        <v>447</v>
      </c>
      <c r="D13" s="274"/>
      <c r="E13" s="270">
        <f t="shared" si="1"/>
        <v>0</v>
      </c>
      <c r="F13" s="274"/>
      <c r="G13" s="274"/>
      <c r="H13" s="274"/>
      <c r="I13" s="274"/>
      <c r="J13" s="274"/>
      <c r="K13" s="275"/>
      <c r="L13" s="272">
        <f t="shared" ref="L13:L17" si="6">N13+P13</f>
        <v>0</v>
      </c>
      <c r="M13" s="272">
        <f t="shared" ref="M13:M17" si="7">O13+Q13</f>
        <v>0</v>
      </c>
      <c r="N13" s="276"/>
      <c r="O13" s="275"/>
      <c r="P13" s="267"/>
      <c r="Q13" s="267"/>
      <c r="R13" s="268">
        <f>SUMIFS('C2_Ist_Hinzu_Kürz'!$C$3:$C$502,'C2_Ist_Hinzu_Kürz'!$B$3:$B$502,CONCATENATE(C_GuV!B13," ",C_GuV!C13))</f>
        <v>0</v>
      </c>
      <c r="S13" s="153"/>
      <c r="T13" s="267"/>
    </row>
    <row r="14" spans="1:21" s="154" customFormat="1" x14ac:dyDescent="0.25">
      <c r="A14" s="39">
        <f>A5</f>
        <v>2021</v>
      </c>
      <c r="B14" s="156" t="s">
        <v>52</v>
      </c>
      <c r="C14" s="23" t="s">
        <v>449</v>
      </c>
      <c r="D14" s="274"/>
      <c r="E14" s="270">
        <f t="shared" si="1"/>
        <v>0</v>
      </c>
      <c r="F14" s="274"/>
      <c r="G14" s="274"/>
      <c r="H14" s="274"/>
      <c r="I14" s="274"/>
      <c r="J14" s="274"/>
      <c r="K14" s="275"/>
      <c r="L14" s="272">
        <f t="shared" si="6"/>
        <v>0</v>
      </c>
      <c r="M14" s="272">
        <f t="shared" si="7"/>
        <v>0</v>
      </c>
      <c r="N14" s="276"/>
      <c r="O14" s="275"/>
      <c r="P14" s="267"/>
      <c r="Q14" s="267"/>
      <c r="R14" s="268">
        <f>SUMIFS('C2_Ist_Hinzu_Kürz'!$C$3:$C$502,'C2_Ist_Hinzu_Kürz'!$B$3:$B$502,CONCATENATE(C_GuV!B14," ",C_GuV!C14))</f>
        <v>0</v>
      </c>
      <c r="S14" s="153"/>
      <c r="T14" s="267"/>
    </row>
    <row r="15" spans="1:21" s="154" customFormat="1" x14ac:dyDescent="0.25">
      <c r="A15" s="39">
        <f>A5</f>
        <v>2021</v>
      </c>
      <c r="B15" s="156" t="s">
        <v>390</v>
      </c>
      <c r="C15" s="23" t="s">
        <v>448</v>
      </c>
      <c r="D15" s="274"/>
      <c r="E15" s="270">
        <f t="shared" si="1"/>
        <v>0</v>
      </c>
      <c r="F15" s="274"/>
      <c r="G15" s="274"/>
      <c r="H15" s="274"/>
      <c r="I15" s="274"/>
      <c r="J15" s="274"/>
      <c r="K15" s="275"/>
      <c r="L15" s="272">
        <f t="shared" si="6"/>
        <v>0</v>
      </c>
      <c r="M15" s="272">
        <f t="shared" si="7"/>
        <v>0</v>
      </c>
      <c r="N15" s="276"/>
      <c r="O15" s="275"/>
      <c r="P15" s="267"/>
      <c r="Q15" s="267"/>
      <c r="R15" s="268">
        <f>SUMIFS('C2_Ist_Hinzu_Kürz'!$C$3:$C$502,'C2_Ist_Hinzu_Kürz'!$B$3:$B$502,CONCATENATE(C_GuV!B15," ",C_GuV!C15))</f>
        <v>0</v>
      </c>
      <c r="S15" s="153"/>
      <c r="T15" s="267"/>
    </row>
    <row r="16" spans="1:21" s="154" customFormat="1" x14ac:dyDescent="0.25">
      <c r="A16" s="39">
        <f>A5</f>
        <v>2021</v>
      </c>
      <c r="B16" s="156" t="s">
        <v>450</v>
      </c>
      <c r="C16" s="23" t="s">
        <v>577</v>
      </c>
      <c r="D16" s="274"/>
      <c r="E16" s="270">
        <f t="shared" si="1"/>
        <v>0</v>
      </c>
      <c r="F16" s="274"/>
      <c r="G16" s="274"/>
      <c r="H16" s="274"/>
      <c r="I16" s="274"/>
      <c r="J16" s="274"/>
      <c r="K16" s="275"/>
      <c r="L16" s="272">
        <f t="shared" si="6"/>
        <v>0</v>
      </c>
      <c r="M16" s="272">
        <f t="shared" si="7"/>
        <v>0</v>
      </c>
      <c r="N16" s="276"/>
      <c r="O16" s="275"/>
      <c r="P16" s="267"/>
      <c r="Q16" s="267"/>
      <c r="R16" s="268">
        <f>SUMIFS('C2_Ist_Hinzu_Kürz'!$C$3:$C$502,'C2_Ist_Hinzu_Kürz'!$B$3:$B$502,CONCATENATE(C_GuV!B16," ",C_GuV!C16))</f>
        <v>0</v>
      </c>
      <c r="S16" s="269">
        <f t="shared" ref="S16:S73" si="8">P16+R16</f>
        <v>0</v>
      </c>
      <c r="T16" s="267"/>
    </row>
    <row r="17" spans="1:20" s="154" customFormat="1" x14ac:dyDescent="0.25">
      <c r="A17" s="39">
        <f>A5</f>
        <v>2021</v>
      </c>
      <c r="B17" s="156" t="s">
        <v>451</v>
      </c>
      <c r="C17" s="23" t="s">
        <v>53</v>
      </c>
      <c r="D17" s="274"/>
      <c r="E17" s="270">
        <f t="shared" si="1"/>
        <v>0</v>
      </c>
      <c r="F17" s="274"/>
      <c r="G17" s="274"/>
      <c r="H17" s="274"/>
      <c r="I17" s="274"/>
      <c r="J17" s="274"/>
      <c r="K17" s="275"/>
      <c r="L17" s="272">
        <f t="shared" si="6"/>
        <v>0</v>
      </c>
      <c r="M17" s="272">
        <f t="shared" si="7"/>
        <v>0</v>
      </c>
      <c r="N17" s="276"/>
      <c r="O17" s="275"/>
      <c r="P17" s="268">
        <f>SUMIFS('C1_Sonstiges'!$C$3:$C$502,'C1_Sonstiges'!$A$3:$A$502,CONCATENATE(C_GuV!$B17," ",C_GuV!$C17))</f>
        <v>0</v>
      </c>
      <c r="Q17" s="267"/>
      <c r="R17" s="268">
        <f>SUMIFS('C2_Ist_Hinzu_Kürz'!$C$3:$C$502,'C2_Ist_Hinzu_Kürz'!$B$3:$B$502,CONCATENATE(C_GuV!B17," ",C_GuV!C17))</f>
        <v>0</v>
      </c>
      <c r="S17" s="269">
        <f t="shared" si="8"/>
        <v>0</v>
      </c>
      <c r="T17" s="267"/>
    </row>
    <row r="18" spans="1:20" s="154" customFormat="1" x14ac:dyDescent="0.25">
      <c r="A18" s="297">
        <f>A5</f>
        <v>2021</v>
      </c>
      <c r="B18" s="150" t="s">
        <v>54</v>
      </c>
      <c r="C18" s="21" t="s">
        <v>55</v>
      </c>
      <c r="D18" s="279">
        <f>SUM(D19,D20)</f>
        <v>0</v>
      </c>
      <c r="E18" s="279">
        <f t="shared" ref="E18:T18" si="9">SUM(E19,E20)</f>
        <v>0</v>
      </c>
      <c r="F18" s="279">
        <f t="shared" si="9"/>
        <v>0</v>
      </c>
      <c r="G18" s="279">
        <f t="shared" si="9"/>
        <v>0</v>
      </c>
      <c r="H18" s="279">
        <f t="shared" si="9"/>
        <v>0</v>
      </c>
      <c r="I18" s="279">
        <f t="shared" si="9"/>
        <v>0</v>
      </c>
      <c r="J18" s="279">
        <f t="shared" si="9"/>
        <v>0</v>
      </c>
      <c r="K18" s="280">
        <f t="shared" si="9"/>
        <v>0</v>
      </c>
      <c r="L18" s="281">
        <f t="shared" si="9"/>
        <v>0</v>
      </c>
      <c r="M18" s="281">
        <f t="shared" si="9"/>
        <v>0</v>
      </c>
      <c r="N18" s="282">
        <f t="shared" si="9"/>
        <v>0</v>
      </c>
      <c r="O18" s="280">
        <f t="shared" si="9"/>
        <v>0</v>
      </c>
      <c r="P18" s="287">
        <f t="shared" si="9"/>
        <v>0</v>
      </c>
      <c r="Q18" s="287">
        <f t="shared" si="9"/>
        <v>0</v>
      </c>
      <c r="R18" s="287">
        <f t="shared" si="9"/>
        <v>0</v>
      </c>
      <c r="S18" s="287">
        <f t="shared" si="9"/>
        <v>0</v>
      </c>
      <c r="T18" s="287">
        <f t="shared" si="9"/>
        <v>0</v>
      </c>
    </row>
    <row r="19" spans="1:20" s="154" customFormat="1" x14ac:dyDescent="0.25">
      <c r="A19" s="39">
        <f>A5</f>
        <v>2021</v>
      </c>
      <c r="B19" s="156" t="s">
        <v>56</v>
      </c>
      <c r="C19" s="23" t="s">
        <v>399</v>
      </c>
      <c r="D19" s="274"/>
      <c r="E19" s="270">
        <f t="shared" si="1"/>
        <v>0</v>
      </c>
      <c r="F19" s="274"/>
      <c r="G19" s="274"/>
      <c r="H19" s="274"/>
      <c r="I19" s="274"/>
      <c r="J19" s="274"/>
      <c r="K19" s="275"/>
      <c r="L19" s="272">
        <f>N19+P19</f>
        <v>0</v>
      </c>
      <c r="M19" s="272">
        <f>O19+Q19</f>
        <v>0</v>
      </c>
      <c r="N19" s="276"/>
      <c r="O19" s="275"/>
      <c r="P19" s="268">
        <f>SUMIFS('C1_Sonstiges'!$C$3:$C$502,'C1_Sonstiges'!$A$3:$A$502,CONCATENATE(C_GuV!$B19," ",C_GuV!$C19))</f>
        <v>0</v>
      </c>
      <c r="Q19" s="267"/>
      <c r="R19" s="268">
        <f>SUMIFS('C2_Ist_Hinzu_Kürz'!$C$3:$C$502,'C2_Ist_Hinzu_Kürz'!$B$3:$B$502,CONCATENATE(C_GuV!B19," ",C_GuV!C19))</f>
        <v>0</v>
      </c>
      <c r="S19" s="269">
        <f t="shared" si="8"/>
        <v>0</v>
      </c>
      <c r="T19" s="267"/>
    </row>
    <row r="20" spans="1:20" s="154" customFormat="1" x14ac:dyDescent="0.25">
      <c r="A20" s="39">
        <f>A5</f>
        <v>2021</v>
      </c>
      <c r="B20" s="156" t="s">
        <v>58</v>
      </c>
      <c r="C20" s="23" t="s">
        <v>400</v>
      </c>
      <c r="D20" s="270">
        <f t="shared" ref="D20:T20" si="10">SUM(D21:D24)</f>
        <v>0</v>
      </c>
      <c r="E20" s="270">
        <f t="shared" si="10"/>
        <v>0</v>
      </c>
      <c r="F20" s="270">
        <f t="shared" si="10"/>
        <v>0</v>
      </c>
      <c r="G20" s="270">
        <f t="shared" si="10"/>
        <v>0</v>
      </c>
      <c r="H20" s="270">
        <f t="shared" si="10"/>
        <v>0</v>
      </c>
      <c r="I20" s="270">
        <f t="shared" si="10"/>
        <v>0</v>
      </c>
      <c r="J20" s="270">
        <f t="shared" si="10"/>
        <v>0</v>
      </c>
      <c r="K20" s="271">
        <f t="shared" si="10"/>
        <v>0</v>
      </c>
      <c r="L20" s="272">
        <f t="shared" si="10"/>
        <v>0</v>
      </c>
      <c r="M20" s="272">
        <f t="shared" si="10"/>
        <v>0</v>
      </c>
      <c r="N20" s="273">
        <f t="shared" si="10"/>
        <v>0</v>
      </c>
      <c r="O20" s="271">
        <f t="shared" si="10"/>
        <v>0</v>
      </c>
      <c r="P20" s="277">
        <f t="shared" si="10"/>
        <v>0</v>
      </c>
      <c r="Q20" s="277">
        <f t="shared" si="10"/>
        <v>0</v>
      </c>
      <c r="R20" s="277">
        <f t="shared" si="10"/>
        <v>0</v>
      </c>
      <c r="S20" s="277">
        <f t="shared" si="10"/>
        <v>0</v>
      </c>
      <c r="T20" s="277">
        <f t="shared" si="10"/>
        <v>0</v>
      </c>
    </row>
    <row r="21" spans="1:20" x14ac:dyDescent="0.25">
      <c r="A21" s="39">
        <f>A5</f>
        <v>2021</v>
      </c>
      <c r="B21" s="156" t="s">
        <v>59</v>
      </c>
      <c r="C21" s="23" t="s">
        <v>60</v>
      </c>
      <c r="D21" s="274"/>
      <c r="E21" s="270">
        <f t="shared" si="1"/>
        <v>0</v>
      </c>
      <c r="F21" s="274"/>
      <c r="G21" s="274"/>
      <c r="H21" s="274"/>
      <c r="I21" s="274"/>
      <c r="J21" s="274"/>
      <c r="K21" s="275"/>
      <c r="L21" s="272">
        <f t="shared" ref="L21:L24" si="11">N21+P21</f>
        <v>0</v>
      </c>
      <c r="M21" s="272">
        <f t="shared" ref="M21:M24" si="12">O21+Q21</f>
        <v>0</v>
      </c>
      <c r="N21" s="276"/>
      <c r="O21" s="275"/>
      <c r="P21" s="267"/>
      <c r="Q21" s="267"/>
      <c r="R21" s="268">
        <f>SUMIFS('C2_Ist_Hinzu_Kürz'!$C$3:$C$502,'C2_Ist_Hinzu_Kürz'!$B$3:$B$502,CONCATENATE(C_GuV!B21," ",C_GuV!C21))</f>
        <v>0</v>
      </c>
      <c r="S21" s="269">
        <f t="shared" si="8"/>
        <v>0</v>
      </c>
      <c r="T21" s="267"/>
    </row>
    <row r="22" spans="1:20" x14ac:dyDescent="0.25">
      <c r="A22" s="39">
        <f>A5</f>
        <v>2021</v>
      </c>
      <c r="B22" s="156" t="s">
        <v>61</v>
      </c>
      <c r="C22" s="23" t="s">
        <v>62</v>
      </c>
      <c r="D22" s="274"/>
      <c r="E22" s="270">
        <f t="shared" si="1"/>
        <v>0</v>
      </c>
      <c r="F22" s="274"/>
      <c r="G22" s="274"/>
      <c r="H22" s="274"/>
      <c r="I22" s="274"/>
      <c r="J22" s="274"/>
      <c r="K22" s="275"/>
      <c r="L22" s="272">
        <f t="shared" si="11"/>
        <v>0</v>
      </c>
      <c r="M22" s="272">
        <f t="shared" si="12"/>
        <v>0</v>
      </c>
      <c r="N22" s="276"/>
      <c r="O22" s="275"/>
      <c r="P22" s="267"/>
      <c r="Q22" s="267"/>
      <c r="R22" s="268">
        <f>SUMIFS('C2_Ist_Hinzu_Kürz'!$C$3:$C$502,'C2_Ist_Hinzu_Kürz'!$B$3:$B$502,CONCATENATE(C_GuV!B22," ",C_GuV!C22))</f>
        <v>0</v>
      </c>
      <c r="S22" s="269">
        <f t="shared" si="8"/>
        <v>0</v>
      </c>
      <c r="T22" s="267"/>
    </row>
    <row r="23" spans="1:20" ht="30" x14ac:dyDescent="0.25">
      <c r="A23" s="39">
        <f>A5</f>
        <v>2021</v>
      </c>
      <c r="B23" s="156" t="s">
        <v>63</v>
      </c>
      <c r="C23" s="23" t="s">
        <v>465</v>
      </c>
      <c r="D23" s="274"/>
      <c r="E23" s="270">
        <f t="shared" si="1"/>
        <v>0</v>
      </c>
      <c r="F23" s="274"/>
      <c r="G23" s="274"/>
      <c r="H23" s="274"/>
      <c r="I23" s="274"/>
      <c r="J23" s="274"/>
      <c r="K23" s="275"/>
      <c r="L23" s="272">
        <f t="shared" si="11"/>
        <v>0</v>
      </c>
      <c r="M23" s="272">
        <f t="shared" si="12"/>
        <v>0</v>
      </c>
      <c r="N23" s="276"/>
      <c r="O23" s="275"/>
      <c r="P23" s="267"/>
      <c r="Q23" s="267"/>
      <c r="R23" s="268">
        <f>SUMIFS('C2_Ist_Hinzu_Kürz'!$C$3:$C$502,'C2_Ist_Hinzu_Kürz'!$B$3:$B$502,CONCATENATE(C_GuV!B23," ",C_GuV!C23))</f>
        <v>0</v>
      </c>
      <c r="S23" s="269">
        <f t="shared" si="8"/>
        <v>0</v>
      </c>
      <c r="T23" s="267"/>
    </row>
    <row r="24" spans="1:20" x14ac:dyDescent="0.25">
      <c r="A24" s="39">
        <f>A5</f>
        <v>2021</v>
      </c>
      <c r="B24" s="156" t="s">
        <v>64</v>
      </c>
      <c r="C24" s="23" t="s">
        <v>57</v>
      </c>
      <c r="D24" s="274"/>
      <c r="E24" s="270">
        <f t="shared" si="1"/>
        <v>0</v>
      </c>
      <c r="F24" s="274"/>
      <c r="G24" s="274"/>
      <c r="H24" s="274"/>
      <c r="I24" s="274"/>
      <c r="J24" s="274"/>
      <c r="K24" s="275"/>
      <c r="L24" s="272">
        <f t="shared" si="11"/>
        <v>0</v>
      </c>
      <c r="M24" s="272">
        <f t="shared" si="12"/>
        <v>0</v>
      </c>
      <c r="N24" s="276"/>
      <c r="O24" s="275"/>
      <c r="P24" s="268">
        <f>SUMIFS('C1_Sonstiges'!$C$3:$C$502,'C1_Sonstiges'!$A$3:$A$502,CONCATENATE(C_GuV!$B24," ",C_GuV!$C24))</f>
        <v>0</v>
      </c>
      <c r="Q24" s="267"/>
      <c r="R24" s="268">
        <f>SUMIFS('C2_Ist_Hinzu_Kürz'!$C$3:$C$502,'C2_Ist_Hinzu_Kürz'!$B$3:$B$502,CONCATENATE(C_GuV!B24," ",C_GuV!C24))</f>
        <v>0</v>
      </c>
      <c r="S24" s="269">
        <f t="shared" si="8"/>
        <v>0</v>
      </c>
      <c r="T24" s="267"/>
    </row>
    <row r="25" spans="1:20" s="154" customFormat="1" x14ac:dyDescent="0.25">
      <c r="A25" s="297">
        <f>A5</f>
        <v>2021</v>
      </c>
      <c r="B25" s="150" t="s">
        <v>161</v>
      </c>
      <c r="C25" s="21" t="s">
        <v>65</v>
      </c>
      <c r="D25" s="279">
        <f>SUM(D26,D27)</f>
        <v>0</v>
      </c>
      <c r="E25" s="279">
        <f t="shared" si="1"/>
        <v>0</v>
      </c>
      <c r="F25" s="279">
        <f t="shared" ref="F25:Q25" si="13">SUM(F26:F27)</f>
        <v>0</v>
      </c>
      <c r="G25" s="279">
        <f t="shared" si="13"/>
        <v>0</v>
      </c>
      <c r="H25" s="279">
        <f t="shared" si="13"/>
        <v>0</v>
      </c>
      <c r="I25" s="279">
        <f t="shared" si="13"/>
        <v>0</v>
      </c>
      <c r="J25" s="279"/>
      <c r="K25" s="280"/>
      <c r="L25" s="281"/>
      <c r="M25" s="281"/>
      <c r="N25" s="282">
        <f t="shared" si="13"/>
        <v>0</v>
      </c>
      <c r="O25" s="280">
        <f t="shared" si="13"/>
        <v>0</v>
      </c>
      <c r="P25" s="288">
        <f t="shared" si="13"/>
        <v>0</v>
      </c>
      <c r="Q25" s="287">
        <f t="shared" si="13"/>
        <v>0</v>
      </c>
      <c r="R25" s="287">
        <f t="shared" ref="R25:S25" si="14">SUM(R26,R27)</f>
        <v>0</v>
      </c>
      <c r="S25" s="287">
        <f t="shared" si="14"/>
        <v>0</v>
      </c>
      <c r="T25" s="287">
        <f>SUM(T26,T27)</f>
        <v>0</v>
      </c>
    </row>
    <row r="26" spans="1:20" s="154" customFormat="1" x14ac:dyDescent="0.25">
      <c r="A26" s="39">
        <f>A5</f>
        <v>2021</v>
      </c>
      <c r="B26" s="156" t="s">
        <v>66</v>
      </c>
      <c r="C26" s="23" t="s">
        <v>67</v>
      </c>
      <c r="D26" s="274"/>
      <c r="E26" s="270">
        <f t="shared" si="1"/>
        <v>0</v>
      </c>
      <c r="F26" s="274"/>
      <c r="G26" s="274"/>
      <c r="H26" s="274"/>
      <c r="I26" s="274"/>
      <c r="J26" s="274"/>
      <c r="K26" s="275"/>
      <c r="L26" s="272">
        <f>N26+P26</f>
        <v>0</v>
      </c>
      <c r="M26" s="272">
        <f>O26+Q26</f>
        <v>0</v>
      </c>
      <c r="N26" s="276"/>
      <c r="O26" s="275"/>
      <c r="P26" s="267"/>
      <c r="Q26" s="267"/>
      <c r="R26" s="268">
        <f>SUMIFS('C2_Ist_Hinzu_Kürz'!$C$3:$C$502,'C2_Ist_Hinzu_Kürz'!$B$3:$B$502,CONCATENATE(C_GuV!B26," ",C_GuV!C26))</f>
        <v>0</v>
      </c>
      <c r="S26" s="269">
        <f t="shared" si="8"/>
        <v>0</v>
      </c>
      <c r="T26" s="267"/>
    </row>
    <row r="27" spans="1:20" s="154" customFormat="1" x14ac:dyDescent="0.25">
      <c r="A27" s="39">
        <f>A5</f>
        <v>2021</v>
      </c>
      <c r="B27" s="156" t="s">
        <v>68</v>
      </c>
      <c r="C27" s="296" t="s">
        <v>69</v>
      </c>
      <c r="D27" s="270">
        <f>SUM(D28:D29)</f>
        <v>0</v>
      </c>
      <c r="E27" s="270">
        <f t="shared" si="1"/>
        <v>0</v>
      </c>
      <c r="F27" s="270">
        <f t="shared" ref="F27:S27" si="15">SUM(F28:F29)</f>
        <v>0</v>
      </c>
      <c r="G27" s="270">
        <f t="shared" si="15"/>
        <v>0</v>
      </c>
      <c r="H27" s="270">
        <f t="shared" si="15"/>
        <v>0</v>
      </c>
      <c r="I27" s="270">
        <f t="shared" si="15"/>
        <v>0</v>
      </c>
      <c r="J27" s="270"/>
      <c r="K27" s="271"/>
      <c r="L27" s="272"/>
      <c r="M27" s="272"/>
      <c r="N27" s="273">
        <f t="shared" si="15"/>
        <v>0</v>
      </c>
      <c r="O27" s="271">
        <f t="shared" si="15"/>
        <v>0</v>
      </c>
      <c r="P27" s="277">
        <f t="shared" si="15"/>
        <v>0</v>
      </c>
      <c r="Q27" s="277">
        <f t="shared" si="15"/>
        <v>0</v>
      </c>
      <c r="R27" s="277">
        <f t="shared" si="15"/>
        <v>0</v>
      </c>
      <c r="S27" s="277">
        <f t="shared" si="15"/>
        <v>0</v>
      </c>
      <c r="T27" s="277">
        <f>SUM(T28:T29)</f>
        <v>0</v>
      </c>
    </row>
    <row r="28" spans="1:20" x14ac:dyDescent="0.25">
      <c r="A28" s="39">
        <f>A5</f>
        <v>2021</v>
      </c>
      <c r="B28" s="156" t="s">
        <v>70</v>
      </c>
      <c r="C28" s="23" t="s">
        <v>391</v>
      </c>
      <c r="D28" s="274"/>
      <c r="E28" s="270">
        <f t="shared" si="1"/>
        <v>0</v>
      </c>
      <c r="F28" s="274"/>
      <c r="G28" s="274"/>
      <c r="H28" s="274"/>
      <c r="I28" s="274"/>
      <c r="J28" s="274"/>
      <c r="K28" s="275"/>
      <c r="L28" s="272">
        <f t="shared" ref="L28:L29" si="16">N28+P28</f>
        <v>0</v>
      </c>
      <c r="M28" s="272">
        <f t="shared" ref="M28:M29" si="17">O28+Q28</f>
        <v>0</v>
      </c>
      <c r="N28" s="276"/>
      <c r="O28" s="275"/>
      <c r="P28" s="267"/>
      <c r="Q28" s="267"/>
      <c r="R28" s="268">
        <f>SUMIFS('C2_Ist_Hinzu_Kürz'!$C$3:$C$502,'C2_Ist_Hinzu_Kürz'!$B$3:$B$502,CONCATENATE(C_GuV!B28," ",C_GuV!C28))</f>
        <v>0</v>
      </c>
      <c r="S28" s="269">
        <f t="shared" si="8"/>
        <v>0</v>
      </c>
      <c r="T28" s="267"/>
    </row>
    <row r="29" spans="1:20" x14ac:dyDescent="0.25">
      <c r="A29" s="39">
        <f>A5</f>
        <v>2021</v>
      </c>
      <c r="B29" s="156" t="s">
        <v>71</v>
      </c>
      <c r="C29" s="23" t="s">
        <v>302</v>
      </c>
      <c r="D29" s="274"/>
      <c r="E29" s="270">
        <f t="shared" si="1"/>
        <v>0</v>
      </c>
      <c r="F29" s="274"/>
      <c r="G29" s="274"/>
      <c r="H29" s="274"/>
      <c r="I29" s="274"/>
      <c r="J29" s="274"/>
      <c r="K29" s="275"/>
      <c r="L29" s="272">
        <f t="shared" si="16"/>
        <v>0</v>
      </c>
      <c r="M29" s="272">
        <f t="shared" si="17"/>
        <v>0</v>
      </c>
      <c r="N29" s="276"/>
      <c r="O29" s="275"/>
      <c r="P29" s="267"/>
      <c r="Q29" s="267"/>
      <c r="R29" s="268">
        <f>SUMIFS('C2_Ist_Hinzu_Kürz'!$C$3:$C$502,'C2_Ist_Hinzu_Kürz'!$B$3:$B$502,CONCATENATE(C_GuV!B29," ",C_GuV!C29))</f>
        <v>0</v>
      </c>
      <c r="S29" s="269">
        <f t="shared" si="8"/>
        <v>0</v>
      </c>
      <c r="T29" s="267"/>
    </row>
    <row r="30" spans="1:20" s="154" customFormat="1" x14ac:dyDescent="0.25">
      <c r="A30" s="297">
        <f>A5</f>
        <v>2021</v>
      </c>
      <c r="B30" s="150" t="s">
        <v>167</v>
      </c>
      <c r="C30" s="21" t="s">
        <v>72</v>
      </c>
      <c r="D30" s="279">
        <f t="shared" ref="D30:I30" si="18">SUM(D31,D32:D33)</f>
        <v>0</v>
      </c>
      <c r="E30" s="279">
        <f t="shared" si="1"/>
        <v>0</v>
      </c>
      <c r="F30" s="279">
        <f t="shared" si="18"/>
        <v>0</v>
      </c>
      <c r="G30" s="279">
        <f t="shared" si="18"/>
        <v>0</v>
      </c>
      <c r="H30" s="279">
        <f t="shared" si="18"/>
        <v>0</v>
      </c>
      <c r="I30" s="279">
        <f t="shared" si="18"/>
        <v>0</v>
      </c>
      <c r="J30" s="279"/>
      <c r="K30" s="280"/>
      <c r="L30" s="281"/>
      <c r="M30" s="281"/>
      <c r="N30" s="282">
        <f t="shared" ref="N30:T30" si="19">SUM(N31,N32:N33)</f>
        <v>0</v>
      </c>
      <c r="O30" s="280">
        <f t="shared" si="19"/>
        <v>0</v>
      </c>
      <c r="P30" s="287">
        <f t="shared" si="19"/>
        <v>0</v>
      </c>
      <c r="Q30" s="287">
        <f t="shared" si="19"/>
        <v>0</v>
      </c>
      <c r="R30" s="287">
        <f t="shared" si="19"/>
        <v>0</v>
      </c>
      <c r="S30" s="287">
        <f t="shared" si="19"/>
        <v>0</v>
      </c>
      <c r="T30" s="287">
        <f t="shared" si="19"/>
        <v>0</v>
      </c>
    </row>
    <row r="31" spans="1:20" s="154" customFormat="1" x14ac:dyDescent="0.25">
      <c r="A31" s="39">
        <f>A5</f>
        <v>2021</v>
      </c>
      <c r="B31" s="156" t="s">
        <v>73</v>
      </c>
      <c r="C31" s="23" t="s">
        <v>303</v>
      </c>
      <c r="D31" s="274"/>
      <c r="E31" s="270">
        <f t="shared" si="1"/>
        <v>0</v>
      </c>
      <c r="F31" s="274"/>
      <c r="G31" s="274"/>
      <c r="H31" s="274"/>
      <c r="I31" s="274"/>
      <c r="J31" s="274"/>
      <c r="K31" s="275"/>
      <c r="L31" s="272">
        <f t="shared" ref="L31:L33" si="20">N31+P31</f>
        <v>0</v>
      </c>
      <c r="M31" s="272">
        <f t="shared" ref="M31:M33" si="21">O31+Q31</f>
        <v>0</v>
      </c>
      <c r="N31" s="276"/>
      <c r="O31" s="275"/>
      <c r="P31" s="267"/>
      <c r="Q31" s="267"/>
      <c r="R31" s="268">
        <f>SUMIFS('C2_Ist_Hinzu_Kürz'!$C$3:$C$502,'C2_Ist_Hinzu_Kürz'!$B$3:$B$502,CONCATENATE(C_GuV!B31," ",C_GuV!C31))</f>
        <v>0</v>
      </c>
      <c r="S31" s="153"/>
      <c r="T31" s="267"/>
    </row>
    <row r="32" spans="1:20" s="154" customFormat="1" x14ac:dyDescent="0.25">
      <c r="A32" s="39">
        <f>A5</f>
        <v>2021</v>
      </c>
      <c r="B32" s="156" t="s">
        <v>74</v>
      </c>
      <c r="C32" s="23" t="s">
        <v>75</v>
      </c>
      <c r="D32" s="274"/>
      <c r="E32" s="270">
        <f t="shared" si="1"/>
        <v>0</v>
      </c>
      <c r="F32" s="274"/>
      <c r="G32" s="274"/>
      <c r="H32" s="274"/>
      <c r="I32" s="274"/>
      <c r="J32" s="274"/>
      <c r="K32" s="275"/>
      <c r="L32" s="272">
        <f t="shared" si="20"/>
        <v>0</v>
      </c>
      <c r="M32" s="272">
        <f t="shared" si="21"/>
        <v>0</v>
      </c>
      <c r="N32" s="276"/>
      <c r="O32" s="275"/>
      <c r="P32" s="267"/>
      <c r="Q32" s="267"/>
      <c r="R32" s="268">
        <f>SUMIFS('C2_Ist_Hinzu_Kürz'!$C$3:$C$502,'C2_Ist_Hinzu_Kürz'!$B$3:$B$502,CONCATENATE(C_GuV!B32," ",C_GuV!C32))</f>
        <v>0</v>
      </c>
      <c r="S32" s="153"/>
      <c r="T32" s="267"/>
    </row>
    <row r="33" spans="1:20" s="154" customFormat="1" ht="30" x14ac:dyDescent="0.25">
      <c r="A33" s="39">
        <f>A5</f>
        <v>2021</v>
      </c>
      <c r="B33" s="156" t="s">
        <v>76</v>
      </c>
      <c r="C33" s="23" t="s">
        <v>335</v>
      </c>
      <c r="D33" s="274"/>
      <c r="E33" s="270">
        <f t="shared" si="1"/>
        <v>0</v>
      </c>
      <c r="F33" s="274"/>
      <c r="G33" s="274"/>
      <c r="H33" s="274"/>
      <c r="I33" s="274"/>
      <c r="J33" s="274"/>
      <c r="K33" s="275"/>
      <c r="L33" s="272">
        <f t="shared" si="20"/>
        <v>0</v>
      </c>
      <c r="M33" s="272">
        <f t="shared" si="21"/>
        <v>0</v>
      </c>
      <c r="N33" s="276"/>
      <c r="O33" s="275"/>
      <c r="P33" s="267"/>
      <c r="Q33" s="267"/>
      <c r="R33" s="268">
        <f>SUMIFS('C2_Ist_Hinzu_Kürz'!$C$3:$C$502,'C2_Ist_Hinzu_Kürz'!$B$3:$B$502,CONCATENATE(C_GuV!B33," ",C_GuV!C33))</f>
        <v>0</v>
      </c>
      <c r="S33" s="269">
        <f t="shared" si="8"/>
        <v>0</v>
      </c>
      <c r="T33" s="267"/>
    </row>
    <row r="34" spans="1:20" s="154" customFormat="1" x14ac:dyDescent="0.25">
      <c r="A34" s="297">
        <f>A5</f>
        <v>2021</v>
      </c>
      <c r="B34" s="150" t="s">
        <v>168</v>
      </c>
      <c r="C34" s="21" t="s">
        <v>77</v>
      </c>
      <c r="D34" s="282">
        <f t="shared" ref="D34:I34" si="22">SUM(D35:D48)</f>
        <v>0</v>
      </c>
      <c r="E34" s="279">
        <f t="shared" si="1"/>
        <v>0</v>
      </c>
      <c r="F34" s="282">
        <f t="shared" si="22"/>
        <v>0</v>
      </c>
      <c r="G34" s="282">
        <f t="shared" si="22"/>
        <v>0</v>
      </c>
      <c r="H34" s="282">
        <f t="shared" si="22"/>
        <v>0</v>
      </c>
      <c r="I34" s="282">
        <f t="shared" si="22"/>
        <v>0</v>
      </c>
      <c r="J34" s="282"/>
      <c r="K34" s="289"/>
      <c r="L34" s="281"/>
      <c r="M34" s="281"/>
      <c r="N34" s="282">
        <f t="shared" ref="N34:Q34" si="23">SUM(N35:N48)</f>
        <v>0</v>
      </c>
      <c r="O34" s="289">
        <f t="shared" si="23"/>
        <v>0</v>
      </c>
      <c r="P34" s="287">
        <f t="shared" si="23"/>
        <v>0</v>
      </c>
      <c r="Q34" s="287">
        <f t="shared" si="23"/>
        <v>0</v>
      </c>
      <c r="R34" s="287">
        <f t="shared" ref="R34:T34" si="24">SUM(R35:R48)</f>
        <v>0</v>
      </c>
      <c r="S34" s="287">
        <f t="shared" si="24"/>
        <v>0</v>
      </c>
      <c r="T34" s="287">
        <f t="shared" si="24"/>
        <v>0</v>
      </c>
    </row>
    <row r="35" spans="1:20" s="154" customFormat="1" x14ac:dyDescent="0.25">
      <c r="A35" s="39">
        <f>A5</f>
        <v>2021</v>
      </c>
      <c r="B35" s="156" t="s">
        <v>78</v>
      </c>
      <c r="C35" s="23" t="s">
        <v>304</v>
      </c>
      <c r="D35" s="274"/>
      <c r="E35" s="270">
        <f t="shared" si="1"/>
        <v>0</v>
      </c>
      <c r="F35" s="274"/>
      <c r="G35" s="274"/>
      <c r="H35" s="274"/>
      <c r="I35" s="274"/>
      <c r="J35" s="274"/>
      <c r="K35" s="275"/>
      <c r="L35" s="272">
        <f t="shared" ref="L35:L50" si="25">N35+P35</f>
        <v>0</v>
      </c>
      <c r="M35" s="272">
        <f t="shared" ref="M35:M50" si="26">O35+Q35</f>
        <v>0</v>
      </c>
      <c r="N35" s="276"/>
      <c r="O35" s="275"/>
      <c r="P35" s="267"/>
      <c r="Q35" s="267"/>
      <c r="R35" s="268">
        <f>SUMIFS('C2_Ist_Hinzu_Kürz'!$C$3:$C$502,'C2_Ist_Hinzu_Kürz'!$B$3:$B$502,CONCATENATE(C_GuV!B35," ",C_GuV!C35))</f>
        <v>0</v>
      </c>
      <c r="S35" s="269">
        <f t="shared" si="8"/>
        <v>0</v>
      </c>
      <c r="T35" s="267"/>
    </row>
    <row r="36" spans="1:20" s="154" customFormat="1" x14ac:dyDescent="0.25">
      <c r="A36" s="39">
        <f>A5</f>
        <v>2021</v>
      </c>
      <c r="B36" s="156" t="s">
        <v>79</v>
      </c>
      <c r="C36" s="23" t="s">
        <v>305</v>
      </c>
      <c r="D36" s="274"/>
      <c r="E36" s="270">
        <f t="shared" si="1"/>
        <v>0</v>
      </c>
      <c r="F36" s="274"/>
      <c r="G36" s="274"/>
      <c r="H36" s="274"/>
      <c r="I36" s="274"/>
      <c r="J36" s="274"/>
      <c r="K36" s="275"/>
      <c r="L36" s="272">
        <f t="shared" si="25"/>
        <v>0</v>
      </c>
      <c r="M36" s="272">
        <f t="shared" si="26"/>
        <v>0</v>
      </c>
      <c r="N36" s="276"/>
      <c r="O36" s="275"/>
      <c r="P36" s="267"/>
      <c r="Q36" s="267"/>
      <c r="R36" s="268">
        <f>SUMIFS('C2_Ist_Hinzu_Kürz'!$C$3:$C$502,'C2_Ist_Hinzu_Kürz'!$B$3:$B$502,CONCATENATE(C_GuV!B36," ",C_GuV!C36))</f>
        <v>0</v>
      </c>
      <c r="S36" s="269">
        <f t="shared" si="8"/>
        <v>0</v>
      </c>
      <c r="T36" s="267"/>
    </row>
    <row r="37" spans="1:20" s="154" customFormat="1" x14ac:dyDescent="0.25">
      <c r="A37" s="39">
        <f>A5</f>
        <v>2021</v>
      </c>
      <c r="B37" s="156" t="s">
        <v>80</v>
      </c>
      <c r="C37" s="23" t="s">
        <v>306</v>
      </c>
      <c r="D37" s="274"/>
      <c r="E37" s="270">
        <f t="shared" si="1"/>
        <v>0</v>
      </c>
      <c r="F37" s="274"/>
      <c r="G37" s="274"/>
      <c r="H37" s="274"/>
      <c r="I37" s="274"/>
      <c r="J37" s="274"/>
      <c r="K37" s="275"/>
      <c r="L37" s="272">
        <f t="shared" si="25"/>
        <v>0</v>
      </c>
      <c r="M37" s="272">
        <f t="shared" si="26"/>
        <v>0</v>
      </c>
      <c r="N37" s="276"/>
      <c r="O37" s="275"/>
      <c r="P37" s="267"/>
      <c r="Q37" s="267"/>
      <c r="R37" s="268">
        <f>SUMIFS('C2_Ist_Hinzu_Kürz'!$C$3:$C$502,'C2_Ist_Hinzu_Kürz'!$B$3:$B$502,CONCATENATE(C_GuV!B37," ",C_GuV!C37))</f>
        <v>0</v>
      </c>
      <c r="S37" s="269">
        <f t="shared" si="8"/>
        <v>0</v>
      </c>
      <c r="T37" s="267"/>
    </row>
    <row r="38" spans="1:20" s="154" customFormat="1" x14ac:dyDescent="0.25">
      <c r="A38" s="39">
        <f>A5</f>
        <v>2021</v>
      </c>
      <c r="B38" s="156" t="s">
        <v>81</v>
      </c>
      <c r="C38" s="23" t="s">
        <v>392</v>
      </c>
      <c r="D38" s="274"/>
      <c r="E38" s="270">
        <f t="shared" si="1"/>
        <v>0</v>
      </c>
      <c r="F38" s="274"/>
      <c r="G38" s="274"/>
      <c r="H38" s="274"/>
      <c r="I38" s="274"/>
      <c r="J38" s="274"/>
      <c r="K38" s="275"/>
      <c r="L38" s="272">
        <f t="shared" si="25"/>
        <v>0</v>
      </c>
      <c r="M38" s="272">
        <f t="shared" si="26"/>
        <v>0</v>
      </c>
      <c r="N38" s="276"/>
      <c r="O38" s="275"/>
      <c r="P38" s="267"/>
      <c r="Q38" s="267"/>
      <c r="R38" s="268">
        <f>SUMIFS('C2_Ist_Hinzu_Kürz'!$C$3:$C$502,'C2_Ist_Hinzu_Kürz'!$B$3:$B$502,CONCATENATE(C_GuV!B38," ",C_GuV!C38))</f>
        <v>0</v>
      </c>
      <c r="S38" s="269">
        <f t="shared" si="8"/>
        <v>0</v>
      </c>
      <c r="T38" s="267"/>
    </row>
    <row r="39" spans="1:20" s="154" customFormat="1" x14ac:dyDescent="0.25">
      <c r="A39" s="39">
        <f>A5</f>
        <v>2021</v>
      </c>
      <c r="B39" s="156" t="s">
        <v>82</v>
      </c>
      <c r="C39" s="23" t="s">
        <v>307</v>
      </c>
      <c r="D39" s="274"/>
      <c r="E39" s="270">
        <f t="shared" si="1"/>
        <v>0</v>
      </c>
      <c r="F39" s="274"/>
      <c r="G39" s="274"/>
      <c r="H39" s="274"/>
      <c r="I39" s="274"/>
      <c r="J39" s="274"/>
      <c r="K39" s="275"/>
      <c r="L39" s="272">
        <f t="shared" si="25"/>
        <v>0</v>
      </c>
      <c r="M39" s="272">
        <f t="shared" si="26"/>
        <v>0</v>
      </c>
      <c r="N39" s="276"/>
      <c r="O39" s="275"/>
      <c r="P39" s="267"/>
      <c r="Q39" s="267"/>
      <c r="R39" s="268">
        <f>SUMIFS('C2_Ist_Hinzu_Kürz'!$C$3:$C$502,'C2_Ist_Hinzu_Kürz'!$B$3:$B$502,CONCATENATE(C_GuV!B39," ",C_GuV!C39))</f>
        <v>0</v>
      </c>
      <c r="S39" s="269">
        <f t="shared" si="8"/>
        <v>0</v>
      </c>
      <c r="T39" s="267"/>
    </row>
    <row r="40" spans="1:20" s="154" customFormat="1" x14ac:dyDescent="0.25">
      <c r="A40" s="39">
        <f>A5</f>
        <v>2021</v>
      </c>
      <c r="B40" s="156" t="s">
        <v>83</v>
      </c>
      <c r="C40" s="23" t="s">
        <v>393</v>
      </c>
      <c r="D40" s="274"/>
      <c r="E40" s="270">
        <f t="shared" si="1"/>
        <v>0</v>
      </c>
      <c r="F40" s="274"/>
      <c r="G40" s="274"/>
      <c r="H40" s="274"/>
      <c r="I40" s="274"/>
      <c r="J40" s="274"/>
      <c r="K40" s="275"/>
      <c r="L40" s="272">
        <f t="shared" si="25"/>
        <v>0</v>
      </c>
      <c r="M40" s="272">
        <f t="shared" si="26"/>
        <v>0</v>
      </c>
      <c r="N40" s="276"/>
      <c r="O40" s="275"/>
      <c r="P40" s="267"/>
      <c r="Q40" s="267"/>
      <c r="R40" s="268">
        <f>SUMIFS('C2_Ist_Hinzu_Kürz'!$C$3:$C$502,'C2_Ist_Hinzu_Kürz'!$B$3:$B$502,CONCATENATE(C_GuV!B40," ",C_GuV!C40))</f>
        <v>0</v>
      </c>
      <c r="S40" s="269">
        <f t="shared" si="8"/>
        <v>0</v>
      </c>
      <c r="T40" s="267"/>
    </row>
    <row r="41" spans="1:20" s="154" customFormat="1" x14ac:dyDescent="0.25">
      <c r="A41" s="39">
        <f>A5</f>
        <v>2021</v>
      </c>
      <c r="B41" s="156" t="s">
        <v>84</v>
      </c>
      <c r="C41" s="23" t="s">
        <v>308</v>
      </c>
      <c r="D41" s="274"/>
      <c r="E41" s="270">
        <f t="shared" si="1"/>
        <v>0</v>
      </c>
      <c r="F41" s="274"/>
      <c r="G41" s="274"/>
      <c r="H41" s="274"/>
      <c r="I41" s="274"/>
      <c r="J41" s="274"/>
      <c r="K41" s="275"/>
      <c r="L41" s="272">
        <f t="shared" si="25"/>
        <v>0</v>
      </c>
      <c r="M41" s="272">
        <f t="shared" si="26"/>
        <v>0</v>
      </c>
      <c r="N41" s="276"/>
      <c r="O41" s="275"/>
      <c r="P41" s="267"/>
      <c r="Q41" s="267"/>
      <c r="R41" s="268">
        <f>SUMIFS('C2_Ist_Hinzu_Kürz'!$C$3:$C$502,'C2_Ist_Hinzu_Kürz'!$B$3:$B$502,CONCATENATE(C_GuV!B41," ",C_GuV!C41))</f>
        <v>0</v>
      </c>
      <c r="S41" s="269">
        <f t="shared" si="8"/>
        <v>0</v>
      </c>
      <c r="T41" s="267"/>
    </row>
    <row r="42" spans="1:20" s="3" customFormat="1" x14ac:dyDescent="0.25">
      <c r="A42" s="39">
        <f>A5</f>
        <v>2021</v>
      </c>
      <c r="B42" s="156" t="s">
        <v>85</v>
      </c>
      <c r="C42" s="23" t="s">
        <v>309</v>
      </c>
      <c r="D42" s="274"/>
      <c r="E42" s="270">
        <f t="shared" si="1"/>
        <v>0</v>
      </c>
      <c r="F42" s="274"/>
      <c r="G42" s="274"/>
      <c r="H42" s="274"/>
      <c r="I42" s="274"/>
      <c r="J42" s="274"/>
      <c r="K42" s="275"/>
      <c r="L42" s="272">
        <f t="shared" si="25"/>
        <v>0</v>
      </c>
      <c r="M42" s="272">
        <f t="shared" si="26"/>
        <v>0</v>
      </c>
      <c r="N42" s="276"/>
      <c r="O42" s="275"/>
      <c r="P42" s="267"/>
      <c r="Q42" s="267"/>
      <c r="R42" s="268">
        <f>SUMIFS('C2_Ist_Hinzu_Kürz'!$C$3:$C$502,'C2_Ist_Hinzu_Kürz'!$B$3:$B$502,CONCATENATE(C_GuV!B42," ",C_GuV!C42))</f>
        <v>0</v>
      </c>
      <c r="S42" s="269">
        <f t="shared" si="8"/>
        <v>0</v>
      </c>
      <c r="T42" s="267"/>
    </row>
    <row r="43" spans="1:20" s="3" customFormat="1" x14ac:dyDescent="0.25">
      <c r="A43" s="39">
        <f>A5</f>
        <v>2021</v>
      </c>
      <c r="B43" s="156" t="s">
        <v>86</v>
      </c>
      <c r="C43" s="23" t="s">
        <v>394</v>
      </c>
      <c r="D43" s="274"/>
      <c r="E43" s="270">
        <f t="shared" si="1"/>
        <v>0</v>
      </c>
      <c r="F43" s="274"/>
      <c r="G43" s="274"/>
      <c r="H43" s="274"/>
      <c r="I43" s="274"/>
      <c r="J43" s="274"/>
      <c r="K43" s="275"/>
      <c r="L43" s="272">
        <f t="shared" si="25"/>
        <v>0</v>
      </c>
      <c r="M43" s="272">
        <f t="shared" si="26"/>
        <v>0</v>
      </c>
      <c r="N43" s="276"/>
      <c r="O43" s="275"/>
      <c r="P43" s="267"/>
      <c r="Q43" s="267"/>
      <c r="R43" s="268">
        <f>SUMIFS('C2_Ist_Hinzu_Kürz'!$C$3:$C$502,'C2_Ist_Hinzu_Kürz'!$B$3:$B$502,CONCATENATE(C_GuV!B43," ",C_GuV!C43))</f>
        <v>0</v>
      </c>
      <c r="S43" s="269">
        <f t="shared" si="8"/>
        <v>0</v>
      </c>
      <c r="T43" s="267"/>
    </row>
    <row r="44" spans="1:20" s="154" customFormat="1" x14ac:dyDescent="0.25">
      <c r="A44" s="39">
        <f>A5</f>
        <v>2021</v>
      </c>
      <c r="B44" s="156" t="s">
        <v>87</v>
      </c>
      <c r="C44" s="23" t="s">
        <v>395</v>
      </c>
      <c r="D44" s="274"/>
      <c r="E44" s="270">
        <f t="shared" si="1"/>
        <v>0</v>
      </c>
      <c r="F44" s="274"/>
      <c r="G44" s="274"/>
      <c r="H44" s="274"/>
      <c r="I44" s="274"/>
      <c r="J44" s="274"/>
      <c r="K44" s="275"/>
      <c r="L44" s="272">
        <f t="shared" si="25"/>
        <v>0</v>
      </c>
      <c r="M44" s="272">
        <f t="shared" si="26"/>
        <v>0</v>
      </c>
      <c r="N44" s="276"/>
      <c r="O44" s="275"/>
      <c r="P44" s="267"/>
      <c r="Q44" s="267"/>
      <c r="R44" s="268">
        <f>SUMIFS('C2_Ist_Hinzu_Kürz'!$C$3:$C$502,'C2_Ist_Hinzu_Kürz'!$B$3:$B$502,CONCATENATE(C_GuV!B44," ",C_GuV!C44))</f>
        <v>0</v>
      </c>
      <c r="S44" s="269">
        <f t="shared" si="8"/>
        <v>0</v>
      </c>
      <c r="T44" s="267"/>
    </row>
    <row r="45" spans="1:20" s="154" customFormat="1" x14ac:dyDescent="0.25">
      <c r="A45" s="39">
        <f>A5</f>
        <v>2021</v>
      </c>
      <c r="B45" s="156" t="s">
        <v>88</v>
      </c>
      <c r="C45" s="23" t="s">
        <v>310</v>
      </c>
      <c r="D45" s="274"/>
      <c r="E45" s="270">
        <f t="shared" si="1"/>
        <v>0</v>
      </c>
      <c r="F45" s="274"/>
      <c r="G45" s="274"/>
      <c r="H45" s="274"/>
      <c r="I45" s="274"/>
      <c r="J45" s="274"/>
      <c r="K45" s="275"/>
      <c r="L45" s="272">
        <f t="shared" si="25"/>
        <v>0</v>
      </c>
      <c r="M45" s="272">
        <f t="shared" si="26"/>
        <v>0</v>
      </c>
      <c r="N45" s="276"/>
      <c r="O45" s="275"/>
      <c r="P45" s="267"/>
      <c r="Q45" s="267"/>
      <c r="R45" s="268">
        <f>SUMIFS('C2_Ist_Hinzu_Kürz'!$C$3:$C$502,'C2_Ist_Hinzu_Kürz'!$B$3:$B$502,CONCATENATE(C_GuV!B45," ",C_GuV!C45))</f>
        <v>0</v>
      </c>
      <c r="S45" s="269">
        <f t="shared" si="8"/>
        <v>0</v>
      </c>
      <c r="T45" s="267"/>
    </row>
    <row r="46" spans="1:20" s="154" customFormat="1" x14ac:dyDescent="0.25">
      <c r="A46" s="39">
        <f>A5</f>
        <v>2021</v>
      </c>
      <c r="B46" s="156" t="s">
        <v>89</v>
      </c>
      <c r="C46" s="23" t="s">
        <v>311</v>
      </c>
      <c r="D46" s="274"/>
      <c r="E46" s="270">
        <f t="shared" si="1"/>
        <v>0</v>
      </c>
      <c r="F46" s="274"/>
      <c r="G46" s="274"/>
      <c r="H46" s="274"/>
      <c r="I46" s="274"/>
      <c r="J46" s="274"/>
      <c r="K46" s="275"/>
      <c r="L46" s="272">
        <f t="shared" si="25"/>
        <v>0</v>
      </c>
      <c r="M46" s="272">
        <f t="shared" si="26"/>
        <v>0</v>
      </c>
      <c r="N46" s="276"/>
      <c r="O46" s="275"/>
      <c r="P46" s="267"/>
      <c r="Q46" s="267"/>
      <c r="R46" s="268">
        <f>SUMIFS('C2_Ist_Hinzu_Kürz'!$C$3:$C$502,'C2_Ist_Hinzu_Kürz'!$B$3:$B$502,CONCATENATE(C_GuV!B46," ",C_GuV!C46))</f>
        <v>0</v>
      </c>
      <c r="S46" s="269">
        <f t="shared" si="8"/>
        <v>0</v>
      </c>
      <c r="T46" s="267"/>
    </row>
    <row r="47" spans="1:20" s="154" customFormat="1" x14ac:dyDescent="0.25">
      <c r="A47" s="39">
        <f>A5</f>
        <v>2021</v>
      </c>
      <c r="B47" s="156" t="s">
        <v>90</v>
      </c>
      <c r="C47" s="23" t="s">
        <v>312</v>
      </c>
      <c r="D47" s="274"/>
      <c r="E47" s="270">
        <f t="shared" si="1"/>
        <v>0</v>
      </c>
      <c r="F47" s="274"/>
      <c r="G47" s="274"/>
      <c r="H47" s="274"/>
      <c r="I47" s="274"/>
      <c r="J47" s="274"/>
      <c r="K47" s="275"/>
      <c r="L47" s="272">
        <f t="shared" si="25"/>
        <v>0</v>
      </c>
      <c r="M47" s="272">
        <f t="shared" si="26"/>
        <v>0</v>
      </c>
      <c r="N47" s="276"/>
      <c r="O47" s="275"/>
      <c r="P47" s="267"/>
      <c r="Q47" s="267"/>
      <c r="R47" s="268">
        <f>SUMIFS('C2_Ist_Hinzu_Kürz'!$C$3:$C$502,'C2_Ist_Hinzu_Kürz'!$B$3:$B$502,CONCATENATE(C_GuV!B47," ",C_GuV!C47))</f>
        <v>0</v>
      </c>
      <c r="S47" s="269">
        <f t="shared" si="8"/>
        <v>0</v>
      </c>
      <c r="T47" s="267"/>
    </row>
    <row r="48" spans="1:20" s="3" customFormat="1" x14ac:dyDescent="0.25">
      <c r="A48" s="39">
        <f>A5</f>
        <v>2021</v>
      </c>
      <c r="B48" s="156" t="s">
        <v>91</v>
      </c>
      <c r="C48" s="23" t="s">
        <v>57</v>
      </c>
      <c r="D48" s="274"/>
      <c r="E48" s="270">
        <f t="shared" si="1"/>
        <v>0</v>
      </c>
      <c r="F48" s="274"/>
      <c r="G48" s="274"/>
      <c r="H48" s="274"/>
      <c r="I48" s="274"/>
      <c r="J48" s="274"/>
      <c r="K48" s="275"/>
      <c r="L48" s="272">
        <f t="shared" si="25"/>
        <v>0</v>
      </c>
      <c r="M48" s="272">
        <f t="shared" si="26"/>
        <v>0</v>
      </c>
      <c r="N48" s="276"/>
      <c r="O48" s="275"/>
      <c r="P48" s="268">
        <f>SUMIFS('C1_Sonstiges'!$C$3:$C$502,'C1_Sonstiges'!$A$3:$A$502,CONCATENATE(C_GuV!$B48," ",C_GuV!$C48))</f>
        <v>0</v>
      </c>
      <c r="Q48" s="267"/>
      <c r="R48" s="268">
        <f>SUMIFS('C2_Ist_Hinzu_Kürz'!$C$3:$C$502,'C2_Ist_Hinzu_Kürz'!$B$3:$B$502,CONCATENATE(C_GuV!B48," ",C_GuV!C48))</f>
        <v>0</v>
      </c>
      <c r="S48" s="269">
        <f t="shared" si="8"/>
        <v>0</v>
      </c>
      <c r="T48" s="267"/>
    </row>
    <row r="49" spans="1:20" s="154" customFormat="1" x14ac:dyDescent="0.25">
      <c r="A49" s="297">
        <f>A5</f>
        <v>2021</v>
      </c>
      <c r="B49" s="150" t="s">
        <v>92</v>
      </c>
      <c r="C49" s="21" t="s">
        <v>396</v>
      </c>
      <c r="D49" s="284"/>
      <c r="E49" s="279">
        <f t="shared" si="1"/>
        <v>0</v>
      </c>
      <c r="F49" s="284"/>
      <c r="G49" s="284"/>
      <c r="H49" s="284"/>
      <c r="I49" s="284"/>
      <c r="J49" s="284"/>
      <c r="K49" s="285"/>
      <c r="L49" s="281">
        <f t="shared" si="25"/>
        <v>0</v>
      </c>
      <c r="M49" s="281">
        <f t="shared" si="26"/>
        <v>0</v>
      </c>
      <c r="N49" s="286"/>
      <c r="O49" s="285"/>
      <c r="P49" s="265"/>
      <c r="Q49" s="265"/>
      <c r="R49" s="266">
        <f>SUMIFS('C2_Ist_Hinzu_Kürz'!$C$3:$C$502,'C2_Ist_Hinzu_Kürz'!$B$3:$B$502,CONCATENATE(C_GuV!B49," ",C_GuV!C49))</f>
        <v>0</v>
      </c>
      <c r="S49" s="159">
        <f t="shared" si="8"/>
        <v>0</v>
      </c>
      <c r="T49" s="265"/>
    </row>
    <row r="50" spans="1:20" s="154" customFormat="1" ht="30" x14ac:dyDescent="0.25">
      <c r="A50" s="297">
        <f>A5</f>
        <v>2021</v>
      </c>
      <c r="B50" s="150" t="s">
        <v>93</v>
      </c>
      <c r="C50" s="21" t="s">
        <v>397</v>
      </c>
      <c r="D50" s="284"/>
      <c r="E50" s="279">
        <f t="shared" si="1"/>
        <v>0</v>
      </c>
      <c r="F50" s="284"/>
      <c r="G50" s="284"/>
      <c r="H50" s="284"/>
      <c r="I50" s="284"/>
      <c r="J50" s="284"/>
      <c r="K50" s="285"/>
      <c r="L50" s="281">
        <f t="shared" si="25"/>
        <v>0</v>
      </c>
      <c r="M50" s="281">
        <f t="shared" si="26"/>
        <v>0</v>
      </c>
      <c r="N50" s="286"/>
      <c r="O50" s="285"/>
      <c r="P50" s="265"/>
      <c r="Q50" s="265"/>
      <c r="R50" s="266">
        <f>SUMIFS('C2_Ist_Hinzu_Kürz'!$C$3:$C$502,'C2_Ist_Hinzu_Kürz'!$B$3:$B$502,CONCATENATE(C_GuV!B50," ",C_GuV!C50))</f>
        <v>0</v>
      </c>
      <c r="S50" s="159">
        <f t="shared" si="8"/>
        <v>0</v>
      </c>
      <c r="T50" s="265"/>
    </row>
    <row r="51" spans="1:20" s="154" customFormat="1" x14ac:dyDescent="0.25">
      <c r="A51" s="297">
        <f>A5</f>
        <v>2021</v>
      </c>
      <c r="B51" s="150" t="s">
        <v>94</v>
      </c>
      <c r="C51" s="21" t="s">
        <v>95</v>
      </c>
      <c r="D51" s="282">
        <f t="shared" ref="D51:T51" si="27">SUM(D52,D53,D61)</f>
        <v>0</v>
      </c>
      <c r="E51" s="282">
        <f t="shared" si="27"/>
        <v>0</v>
      </c>
      <c r="F51" s="282">
        <f t="shared" si="27"/>
        <v>0</v>
      </c>
      <c r="G51" s="282">
        <f t="shared" si="27"/>
        <v>0</v>
      </c>
      <c r="H51" s="282">
        <f t="shared" si="27"/>
        <v>0</v>
      </c>
      <c r="I51" s="282">
        <f t="shared" si="27"/>
        <v>0</v>
      </c>
      <c r="J51" s="282">
        <f t="shared" si="27"/>
        <v>0</v>
      </c>
      <c r="K51" s="289">
        <f t="shared" si="27"/>
        <v>0</v>
      </c>
      <c r="L51" s="281">
        <f t="shared" si="27"/>
        <v>0</v>
      </c>
      <c r="M51" s="281">
        <f t="shared" si="27"/>
        <v>0</v>
      </c>
      <c r="N51" s="282">
        <f t="shared" si="27"/>
        <v>0</v>
      </c>
      <c r="O51" s="289">
        <f t="shared" si="27"/>
        <v>0</v>
      </c>
      <c r="P51" s="287">
        <f t="shared" si="27"/>
        <v>0</v>
      </c>
      <c r="Q51" s="287">
        <f t="shared" si="27"/>
        <v>0</v>
      </c>
      <c r="R51" s="287">
        <f t="shared" si="27"/>
        <v>0</v>
      </c>
      <c r="S51" s="287">
        <f t="shared" si="27"/>
        <v>0</v>
      </c>
      <c r="T51" s="287">
        <f t="shared" si="27"/>
        <v>0</v>
      </c>
    </row>
    <row r="52" spans="1:20" s="154" customFormat="1" x14ac:dyDescent="0.25">
      <c r="A52" s="39">
        <f>A5</f>
        <v>2021</v>
      </c>
      <c r="B52" s="156" t="s">
        <v>96</v>
      </c>
      <c r="C52" s="23" t="s">
        <v>97</v>
      </c>
      <c r="D52" s="274"/>
      <c r="E52" s="270">
        <f t="shared" si="1"/>
        <v>0</v>
      </c>
      <c r="F52" s="274"/>
      <c r="G52" s="274"/>
      <c r="H52" s="274"/>
      <c r="I52" s="274"/>
      <c r="J52" s="274"/>
      <c r="K52" s="275"/>
      <c r="L52" s="272">
        <f t="shared" ref="L52" si="28">N52+P52</f>
        <v>0</v>
      </c>
      <c r="M52" s="272">
        <f t="shared" ref="M52" si="29">O52+Q52</f>
        <v>0</v>
      </c>
      <c r="N52" s="276"/>
      <c r="O52" s="275"/>
      <c r="P52" s="267"/>
      <c r="Q52" s="267"/>
      <c r="R52" s="268">
        <f>SUMIFS('C2_Ist_Hinzu_Kürz'!$C$3:$C$502,'C2_Ist_Hinzu_Kürz'!$B$3:$B$502,CONCATENATE(C_GuV!B52," ",C_GuV!C52))</f>
        <v>0</v>
      </c>
      <c r="S52" s="269">
        <f t="shared" si="8"/>
        <v>0</v>
      </c>
      <c r="T52" s="267"/>
    </row>
    <row r="53" spans="1:20" s="154" customFormat="1" ht="30" x14ac:dyDescent="0.25">
      <c r="A53" s="39">
        <f>A5</f>
        <v>2021</v>
      </c>
      <c r="B53" s="156" t="s">
        <v>98</v>
      </c>
      <c r="C53" s="23" t="s">
        <v>99</v>
      </c>
      <c r="D53" s="273">
        <f>SUM(D54:D60)</f>
        <v>0</v>
      </c>
      <c r="E53" s="273">
        <f t="shared" ref="E53:T53" si="30">SUM(E54:E60)</f>
        <v>0</v>
      </c>
      <c r="F53" s="273">
        <f t="shared" si="30"/>
        <v>0</v>
      </c>
      <c r="G53" s="273">
        <f t="shared" si="30"/>
        <v>0</v>
      </c>
      <c r="H53" s="273">
        <f t="shared" si="30"/>
        <v>0</v>
      </c>
      <c r="I53" s="273">
        <f t="shared" si="30"/>
        <v>0</v>
      </c>
      <c r="J53" s="273">
        <f t="shared" si="30"/>
        <v>0</v>
      </c>
      <c r="K53" s="278">
        <f t="shared" si="30"/>
        <v>0</v>
      </c>
      <c r="L53" s="272">
        <f t="shared" si="30"/>
        <v>0</v>
      </c>
      <c r="M53" s="272">
        <f t="shared" si="30"/>
        <v>0</v>
      </c>
      <c r="N53" s="273">
        <f t="shared" si="30"/>
        <v>0</v>
      </c>
      <c r="O53" s="278">
        <f t="shared" si="30"/>
        <v>0</v>
      </c>
      <c r="P53" s="277">
        <f t="shared" si="30"/>
        <v>0</v>
      </c>
      <c r="Q53" s="277">
        <f t="shared" si="30"/>
        <v>0</v>
      </c>
      <c r="R53" s="277">
        <f t="shared" si="30"/>
        <v>0</v>
      </c>
      <c r="S53" s="277">
        <f t="shared" si="30"/>
        <v>0</v>
      </c>
      <c r="T53" s="277">
        <f t="shared" si="30"/>
        <v>0</v>
      </c>
    </row>
    <row r="54" spans="1:20" s="154" customFormat="1" x14ac:dyDescent="0.25">
      <c r="A54" s="39">
        <f>A5</f>
        <v>2021</v>
      </c>
      <c r="B54" s="156" t="s">
        <v>100</v>
      </c>
      <c r="C54" s="23" t="s">
        <v>101</v>
      </c>
      <c r="D54" s="274"/>
      <c r="E54" s="270">
        <f t="shared" si="1"/>
        <v>0</v>
      </c>
      <c r="F54" s="274"/>
      <c r="G54" s="274"/>
      <c r="H54" s="274"/>
      <c r="I54" s="274"/>
      <c r="J54" s="274"/>
      <c r="K54" s="275"/>
      <c r="L54" s="272">
        <f t="shared" ref="L54:L62" si="31">N54+P54</f>
        <v>0</v>
      </c>
      <c r="M54" s="272">
        <f t="shared" ref="M54:M62" si="32">O54+Q54</f>
        <v>0</v>
      </c>
      <c r="N54" s="276"/>
      <c r="O54" s="275"/>
      <c r="P54" s="267"/>
      <c r="Q54" s="267"/>
      <c r="R54" s="268">
        <f>SUMIFS('C2_Ist_Hinzu_Kürz'!$C$3:$C$502,'C2_Ist_Hinzu_Kürz'!$B$3:$B$502,CONCATENATE(C_GuV!B54," ",C_GuV!C54))</f>
        <v>0</v>
      </c>
      <c r="S54" s="269">
        <f t="shared" si="8"/>
        <v>0</v>
      </c>
      <c r="T54" s="267"/>
    </row>
    <row r="55" spans="1:20" x14ac:dyDescent="0.25">
      <c r="A55" s="39">
        <f>A5</f>
        <v>2021</v>
      </c>
      <c r="B55" s="156" t="s">
        <v>102</v>
      </c>
      <c r="C55" s="23" t="s">
        <v>468</v>
      </c>
      <c r="D55" s="274"/>
      <c r="E55" s="270">
        <f t="shared" si="1"/>
        <v>0</v>
      </c>
      <c r="F55" s="274"/>
      <c r="G55" s="274"/>
      <c r="H55" s="274"/>
      <c r="I55" s="274"/>
      <c r="J55" s="274"/>
      <c r="K55" s="275"/>
      <c r="L55" s="272">
        <f t="shared" si="31"/>
        <v>0</v>
      </c>
      <c r="M55" s="272">
        <f t="shared" si="32"/>
        <v>0</v>
      </c>
      <c r="N55" s="276"/>
      <c r="O55" s="275"/>
      <c r="P55" s="267"/>
      <c r="Q55" s="267"/>
      <c r="R55" s="268">
        <f>SUMIFS('C2_Ist_Hinzu_Kürz'!$C$3:$C$502,'C2_Ist_Hinzu_Kürz'!$B$3:$B$502,CONCATENATE(C_GuV!B55," ",C_GuV!C55))</f>
        <v>0</v>
      </c>
      <c r="S55" s="269">
        <f t="shared" si="8"/>
        <v>0</v>
      </c>
      <c r="T55" s="267"/>
    </row>
    <row r="56" spans="1:20" ht="30" x14ac:dyDescent="0.25">
      <c r="A56" s="39">
        <f>A5</f>
        <v>2021</v>
      </c>
      <c r="B56" s="156" t="s">
        <v>103</v>
      </c>
      <c r="C56" s="23" t="s">
        <v>313</v>
      </c>
      <c r="D56" s="274"/>
      <c r="E56" s="270">
        <f t="shared" si="1"/>
        <v>0</v>
      </c>
      <c r="F56" s="274"/>
      <c r="G56" s="274"/>
      <c r="H56" s="274"/>
      <c r="I56" s="274"/>
      <c r="J56" s="274"/>
      <c r="K56" s="275"/>
      <c r="L56" s="272">
        <f t="shared" si="31"/>
        <v>0</v>
      </c>
      <c r="M56" s="272">
        <f t="shared" si="32"/>
        <v>0</v>
      </c>
      <c r="N56" s="276"/>
      <c r="O56" s="275"/>
      <c r="P56" s="267"/>
      <c r="Q56" s="267"/>
      <c r="R56" s="268">
        <f>SUMIFS('C2_Ist_Hinzu_Kürz'!$C$3:$C$502,'C2_Ist_Hinzu_Kürz'!$B$3:$B$502,CONCATENATE(C_GuV!B56," ",C_GuV!C56))</f>
        <v>0</v>
      </c>
      <c r="S56" s="269">
        <f t="shared" si="8"/>
        <v>0</v>
      </c>
      <c r="T56" s="267"/>
    </row>
    <row r="57" spans="1:20" x14ac:dyDescent="0.25">
      <c r="A57" s="39">
        <f>A5</f>
        <v>2021</v>
      </c>
      <c r="B57" s="156" t="s">
        <v>104</v>
      </c>
      <c r="C57" s="23" t="s">
        <v>105</v>
      </c>
      <c r="D57" s="274"/>
      <c r="E57" s="270">
        <f t="shared" si="1"/>
        <v>0</v>
      </c>
      <c r="F57" s="274"/>
      <c r="G57" s="274"/>
      <c r="H57" s="274"/>
      <c r="I57" s="274"/>
      <c r="J57" s="274"/>
      <c r="K57" s="275"/>
      <c r="L57" s="272">
        <f t="shared" si="31"/>
        <v>0</v>
      </c>
      <c r="M57" s="272">
        <f t="shared" si="32"/>
        <v>0</v>
      </c>
      <c r="N57" s="276"/>
      <c r="O57" s="275"/>
      <c r="P57" s="267"/>
      <c r="Q57" s="267"/>
      <c r="R57" s="268">
        <f>SUMIFS('C2_Ist_Hinzu_Kürz'!$C$3:$C$502,'C2_Ist_Hinzu_Kürz'!$B$3:$B$502,CONCATENATE(C_GuV!B57," ",C_GuV!C57))</f>
        <v>0</v>
      </c>
      <c r="S57" s="269">
        <f t="shared" si="8"/>
        <v>0</v>
      </c>
      <c r="T57" s="267"/>
    </row>
    <row r="58" spans="1:20" x14ac:dyDescent="0.25">
      <c r="A58" s="39">
        <f>A5</f>
        <v>2021</v>
      </c>
      <c r="B58" s="156" t="s">
        <v>106</v>
      </c>
      <c r="C58" s="23" t="s">
        <v>107</v>
      </c>
      <c r="D58" s="274"/>
      <c r="E58" s="270">
        <f t="shared" si="1"/>
        <v>0</v>
      </c>
      <c r="F58" s="274"/>
      <c r="G58" s="274"/>
      <c r="H58" s="274"/>
      <c r="I58" s="274"/>
      <c r="J58" s="274"/>
      <c r="K58" s="275"/>
      <c r="L58" s="272">
        <f t="shared" si="31"/>
        <v>0</v>
      </c>
      <c r="M58" s="272">
        <f t="shared" si="32"/>
        <v>0</v>
      </c>
      <c r="N58" s="276"/>
      <c r="O58" s="275"/>
      <c r="P58" s="267"/>
      <c r="Q58" s="267"/>
      <c r="R58" s="268">
        <f>SUMIFS('C2_Ist_Hinzu_Kürz'!$C$3:$C$502,'C2_Ist_Hinzu_Kürz'!$B$3:$B$502,CONCATENATE(C_GuV!B58," ",C_GuV!C58))</f>
        <v>0</v>
      </c>
      <c r="S58" s="269">
        <f t="shared" si="8"/>
        <v>0</v>
      </c>
      <c r="T58" s="267"/>
    </row>
    <row r="59" spans="1:20" x14ac:dyDescent="0.25">
      <c r="A59" s="39">
        <f>A5</f>
        <v>2021</v>
      </c>
      <c r="B59" s="156" t="s">
        <v>108</v>
      </c>
      <c r="C59" s="23" t="s">
        <v>109</v>
      </c>
      <c r="D59" s="274"/>
      <c r="E59" s="270">
        <f t="shared" si="1"/>
        <v>0</v>
      </c>
      <c r="F59" s="274"/>
      <c r="G59" s="274"/>
      <c r="H59" s="274"/>
      <c r="I59" s="274"/>
      <c r="J59" s="274"/>
      <c r="K59" s="275"/>
      <c r="L59" s="272">
        <f t="shared" si="31"/>
        <v>0</v>
      </c>
      <c r="M59" s="272">
        <f t="shared" si="32"/>
        <v>0</v>
      </c>
      <c r="N59" s="276"/>
      <c r="O59" s="275"/>
      <c r="P59" s="267"/>
      <c r="Q59" s="267"/>
      <c r="R59" s="268">
        <f>SUMIFS('C2_Ist_Hinzu_Kürz'!$C$3:$C$502,'C2_Ist_Hinzu_Kürz'!$B$3:$B$502,CONCATENATE(C_GuV!B59," ",C_GuV!C59))</f>
        <v>0</v>
      </c>
      <c r="S59" s="269">
        <f t="shared" si="8"/>
        <v>0</v>
      </c>
      <c r="T59" s="267"/>
    </row>
    <row r="60" spans="1:20" x14ac:dyDescent="0.25">
      <c r="A60" s="39">
        <f>A5</f>
        <v>2021</v>
      </c>
      <c r="B60" s="156" t="s">
        <v>470</v>
      </c>
      <c r="C60" s="23" t="s">
        <v>469</v>
      </c>
      <c r="D60" s="274"/>
      <c r="E60" s="270">
        <f t="shared" si="1"/>
        <v>0</v>
      </c>
      <c r="F60" s="274"/>
      <c r="G60" s="274"/>
      <c r="H60" s="274"/>
      <c r="I60" s="274"/>
      <c r="J60" s="274"/>
      <c r="K60" s="275"/>
      <c r="L60" s="272">
        <f t="shared" si="31"/>
        <v>0</v>
      </c>
      <c r="M60" s="272">
        <f t="shared" si="32"/>
        <v>0</v>
      </c>
      <c r="N60" s="276"/>
      <c r="O60" s="275"/>
      <c r="P60" s="267"/>
      <c r="Q60" s="267"/>
      <c r="R60" s="268">
        <f>SUMIFS('C2_Ist_Hinzu_Kürz'!$C$3:$C$502,'C2_Ist_Hinzu_Kürz'!$B$3:$B$502,CONCATENATE(C_GuV!B60," ",C_GuV!C60))</f>
        <v>0</v>
      </c>
      <c r="S60" s="269">
        <f t="shared" si="8"/>
        <v>0</v>
      </c>
      <c r="T60" s="267"/>
    </row>
    <row r="61" spans="1:20" x14ac:dyDescent="0.25">
      <c r="A61" s="39">
        <f>A5</f>
        <v>2021</v>
      </c>
      <c r="B61" s="156" t="s">
        <v>326</v>
      </c>
      <c r="C61" s="23" t="s">
        <v>110</v>
      </c>
      <c r="D61" s="274"/>
      <c r="E61" s="270">
        <f t="shared" si="1"/>
        <v>0</v>
      </c>
      <c r="F61" s="274"/>
      <c r="G61" s="274"/>
      <c r="H61" s="274"/>
      <c r="I61" s="274"/>
      <c r="J61" s="274"/>
      <c r="K61" s="275"/>
      <c r="L61" s="272">
        <f t="shared" si="31"/>
        <v>0</v>
      </c>
      <c r="M61" s="272">
        <f t="shared" si="32"/>
        <v>0</v>
      </c>
      <c r="N61" s="276"/>
      <c r="O61" s="275"/>
      <c r="P61" s="268">
        <f>SUMIFS('C1_Sonstiges'!$C$3:$C$502,'C1_Sonstiges'!$A$3:$A$502,CONCATENATE(C_GuV!$B61," ",C_GuV!$C61))</f>
        <v>0</v>
      </c>
      <c r="Q61" s="267"/>
      <c r="R61" s="268">
        <f>SUMIFS('C2_Ist_Hinzu_Kürz'!$C$3:$C$502,'C2_Ist_Hinzu_Kürz'!$B$3:$B$502,CONCATENATE(C_GuV!B61," ",C_GuV!C61))</f>
        <v>0</v>
      </c>
      <c r="S61" s="269">
        <f t="shared" si="8"/>
        <v>0</v>
      </c>
      <c r="T61" s="267"/>
    </row>
    <row r="62" spans="1:20" s="154" customFormat="1" x14ac:dyDescent="0.25">
      <c r="A62" s="297">
        <f>A5</f>
        <v>2021</v>
      </c>
      <c r="B62" s="150" t="s">
        <v>111</v>
      </c>
      <c r="C62" s="21" t="s">
        <v>112</v>
      </c>
      <c r="D62" s="284"/>
      <c r="E62" s="279">
        <f t="shared" si="1"/>
        <v>0</v>
      </c>
      <c r="F62" s="284"/>
      <c r="G62" s="284"/>
      <c r="H62" s="284"/>
      <c r="I62" s="284"/>
      <c r="J62" s="284"/>
      <c r="K62" s="285"/>
      <c r="L62" s="281">
        <f t="shared" si="31"/>
        <v>0</v>
      </c>
      <c r="M62" s="281">
        <f t="shared" si="32"/>
        <v>0</v>
      </c>
      <c r="N62" s="286"/>
      <c r="O62" s="285"/>
      <c r="P62" s="265"/>
      <c r="Q62" s="265"/>
      <c r="R62" s="266">
        <f>SUMIFS('C2_Ist_Hinzu_Kürz'!$C$3:$C$502,'C2_Ist_Hinzu_Kürz'!$B$3:$B$502,CONCATENATE(C_GuV!B62," ",C_GuV!C62))</f>
        <v>0</v>
      </c>
      <c r="S62" s="159">
        <f t="shared" si="8"/>
        <v>0</v>
      </c>
      <c r="T62" s="265"/>
    </row>
    <row r="63" spans="1:20" s="154" customFormat="1" x14ac:dyDescent="0.25">
      <c r="A63" s="297">
        <f>A5</f>
        <v>2021</v>
      </c>
      <c r="B63" s="150" t="s">
        <v>186</v>
      </c>
      <c r="C63" s="21" t="s">
        <v>113</v>
      </c>
      <c r="D63" s="279">
        <f>SUM(D64:D68)</f>
        <v>0</v>
      </c>
      <c r="E63" s="279">
        <f t="shared" ref="E63:T63" si="33">SUM(E64:E68)</f>
        <v>0</v>
      </c>
      <c r="F63" s="279">
        <f t="shared" si="33"/>
        <v>0</v>
      </c>
      <c r="G63" s="279">
        <f t="shared" si="33"/>
        <v>0</v>
      </c>
      <c r="H63" s="279">
        <f t="shared" si="33"/>
        <v>0</v>
      </c>
      <c r="I63" s="279">
        <f t="shared" si="33"/>
        <v>0</v>
      </c>
      <c r="J63" s="279">
        <f t="shared" si="33"/>
        <v>0</v>
      </c>
      <c r="K63" s="280">
        <f t="shared" si="33"/>
        <v>0</v>
      </c>
      <c r="L63" s="281">
        <f t="shared" si="33"/>
        <v>0</v>
      </c>
      <c r="M63" s="281">
        <f t="shared" si="33"/>
        <v>0</v>
      </c>
      <c r="N63" s="282">
        <f t="shared" si="33"/>
        <v>0</v>
      </c>
      <c r="O63" s="280">
        <f t="shared" si="33"/>
        <v>0</v>
      </c>
      <c r="P63" s="287">
        <f t="shared" si="33"/>
        <v>0</v>
      </c>
      <c r="Q63" s="287">
        <f t="shared" si="33"/>
        <v>0</v>
      </c>
      <c r="R63" s="287">
        <f t="shared" si="33"/>
        <v>0</v>
      </c>
      <c r="S63" s="287">
        <f t="shared" si="33"/>
        <v>0</v>
      </c>
      <c r="T63" s="287">
        <f t="shared" si="33"/>
        <v>0</v>
      </c>
    </row>
    <row r="64" spans="1:20" s="154" customFormat="1" x14ac:dyDescent="0.25">
      <c r="A64" s="39">
        <f>A5</f>
        <v>2021</v>
      </c>
      <c r="B64" s="156" t="s">
        <v>114</v>
      </c>
      <c r="C64" s="23" t="s">
        <v>398</v>
      </c>
      <c r="D64" s="274"/>
      <c r="E64" s="270">
        <f t="shared" si="1"/>
        <v>0</v>
      </c>
      <c r="F64" s="274"/>
      <c r="G64" s="274"/>
      <c r="H64" s="274"/>
      <c r="I64" s="274"/>
      <c r="J64" s="274"/>
      <c r="K64" s="275"/>
      <c r="L64" s="272">
        <f t="shared" ref="L64:L69" si="34">N64+P64</f>
        <v>0</v>
      </c>
      <c r="M64" s="272">
        <f t="shared" ref="M64:M69" si="35">O64+Q64</f>
        <v>0</v>
      </c>
      <c r="N64" s="276"/>
      <c r="O64" s="275"/>
      <c r="P64" s="267"/>
      <c r="Q64" s="267"/>
      <c r="R64" s="268">
        <f>SUMIFS('C2_Ist_Hinzu_Kürz'!$C$3:$C$502,'C2_Ist_Hinzu_Kürz'!$B$3:$B$502,CONCATENATE(C_GuV!B64," ",C_GuV!C64))</f>
        <v>0</v>
      </c>
      <c r="S64" s="269">
        <f t="shared" si="8"/>
        <v>0</v>
      </c>
      <c r="T64" s="267"/>
    </row>
    <row r="65" spans="1:20" s="154" customFormat="1" x14ac:dyDescent="0.25">
      <c r="A65" s="39">
        <f>A5</f>
        <v>2021</v>
      </c>
      <c r="B65" s="156" t="s">
        <v>115</v>
      </c>
      <c r="C65" s="23" t="s">
        <v>314</v>
      </c>
      <c r="D65" s="274"/>
      <c r="E65" s="270">
        <f t="shared" si="1"/>
        <v>0</v>
      </c>
      <c r="F65" s="274"/>
      <c r="G65" s="274"/>
      <c r="H65" s="274"/>
      <c r="I65" s="274"/>
      <c r="J65" s="274"/>
      <c r="K65" s="275"/>
      <c r="L65" s="272">
        <f t="shared" si="34"/>
        <v>0</v>
      </c>
      <c r="M65" s="272">
        <f t="shared" si="35"/>
        <v>0</v>
      </c>
      <c r="N65" s="276"/>
      <c r="O65" s="275"/>
      <c r="P65" s="267"/>
      <c r="Q65" s="267"/>
      <c r="R65" s="268">
        <f>SUMIFS('C2_Ist_Hinzu_Kürz'!$C$3:$C$502,'C2_Ist_Hinzu_Kürz'!$B$3:$B$502,CONCATENATE(C_GuV!B65," ",C_GuV!C65))</f>
        <v>0</v>
      </c>
      <c r="S65" s="269">
        <f t="shared" si="8"/>
        <v>0</v>
      </c>
      <c r="T65" s="267"/>
    </row>
    <row r="66" spans="1:20" s="154" customFormat="1" x14ac:dyDescent="0.25">
      <c r="A66" s="39">
        <f>A5</f>
        <v>2021</v>
      </c>
      <c r="B66" s="156" t="s">
        <v>116</v>
      </c>
      <c r="C66" s="23" t="s">
        <v>315</v>
      </c>
      <c r="D66" s="274"/>
      <c r="E66" s="270">
        <f t="shared" si="1"/>
        <v>0</v>
      </c>
      <c r="F66" s="274"/>
      <c r="G66" s="274"/>
      <c r="H66" s="274"/>
      <c r="I66" s="274"/>
      <c r="J66" s="274"/>
      <c r="K66" s="275"/>
      <c r="L66" s="272">
        <f t="shared" si="34"/>
        <v>0</v>
      </c>
      <c r="M66" s="272">
        <f t="shared" si="35"/>
        <v>0</v>
      </c>
      <c r="N66" s="276"/>
      <c r="O66" s="275"/>
      <c r="P66" s="267"/>
      <c r="Q66" s="267"/>
      <c r="R66" s="268">
        <f>SUMIFS('C2_Ist_Hinzu_Kürz'!$C$3:$C$502,'C2_Ist_Hinzu_Kürz'!$B$3:$B$502,CONCATENATE(C_GuV!B66," ",C_GuV!C66))</f>
        <v>0</v>
      </c>
      <c r="S66" s="269">
        <f t="shared" si="8"/>
        <v>0</v>
      </c>
      <c r="T66" s="267"/>
    </row>
    <row r="67" spans="1:20" s="154" customFormat="1" x14ac:dyDescent="0.25">
      <c r="A67" s="39">
        <f>A5</f>
        <v>2021</v>
      </c>
      <c r="B67" s="156" t="s">
        <v>117</v>
      </c>
      <c r="C67" s="23" t="s">
        <v>466</v>
      </c>
      <c r="D67" s="274"/>
      <c r="E67" s="270">
        <f t="shared" si="1"/>
        <v>0</v>
      </c>
      <c r="F67" s="274"/>
      <c r="G67" s="274"/>
      <c r="H67" s="274"/>
      <c r="I67" s="274"/>
      <c r="J67" s="274"/>
      <c r="K67" s="275"/>
      <c r="L67" s="272">
        <f t="shared" si="34"/>
        <v>0</v>
      </c>
      <c r="M67" s="272">
        <f t="shared" si="35"/>
        <v>0</v>
      </c>
      <c r="N67" s="276"/>
      <c r="O67" s="275"/>
      <c r="P67" s="267"/>
      <c r="Q67" s="267"/>
      <c r="R67" s="268">
        <f>SUMIFS('C2_Ist_Hinzu_Kürz'!$C$3:$C$502,'C2_Ist_Hinzu_Kürz'!$B$3:$B$502,CONCATENATE(C_GuV!B67," ",C_GuV!C67))</f>
        <v>0</v>
      </c>
      <c r="S67" s="269">
        <f t="shared" si="8"/>
        <v>0</v>
      </c>
      <c r="T67" s="267"/>
    </row>
    <row r="68" spans="1:20" s="154" customFormat="1" x14ac:dyDescent="0.25">
      <c r="A68" s="39">
        <f>A5</f>
        <v>2021</v>
      </c>
      <c r="B68" s="156" t="s">
        <v>467</v>
      </c>
      <c r="C68" s="23" t="s">
        <v>57</v>
      </c>
      <c r="D68" s="274"/>
      <c r="E68" s="270">
        <f t="shared" si="1"/>
        <v>0</v>
      </c>
      <c r="F68" s="274"/>
      <c r="G68" s="274"/>
      <c r="H68" s="274"/>
      <c r="I68" s="274"/>
      <c r="J68" s="274"/>
      <c r="K68" s="275"/>
      <c r="L68" s="272">
        <f t="shared" si="34"/>
        <v>0</v>
      </c>
      <c r="M68" s="272">
        <f t="shared" si="35"/>
        <v>0</v>
      </c>
      <c r="N68" s="276"/>
      <c r="O68" s="275"/>
      <c r="P68" s="268">
        <f>SUMIFS('C1_Sonstiges'!$C$3:$C$502,'C1_Sonstiges'!$A$3:$A$502,CONCATENATE(C_GuV!$B68," ",C_GuV!$C68))</f>
        <v>0</v>
      </c>
      <c r="Q68" s="267"/>
      <c r="R68" s="268">
        <f>SUMIFS('C2_Ist_Hinzu_Kürz'!$C$3:$C$502,'C2_Ist_Hinzu_Kürz'!$B$3:$B$502,CONCATENATE(C_GuV!B68," ",C_GuV!C68))</f>
        <v>0</v>
      </c>
      <c r="S68" s="269">
        <f t="shared" si="8"/>
        <v>0</v>
      </c>
      <c r="T68" s="267"/>
    </row>
    <row r="69" spans="1:20" s="154" customFormat="1" x14ac:dyDescent="0.25">
      <c r="A69" s="297">
        <f>A5</f>
        <v>2021</v>
      </c>
      <c r="B69" s="150" t="s">
        <v>118</v>
      </c>
      <c r="C69" s="21" t="s">
        <v>123</v>
      </c>
      <c r="D69" s="284"/>
      <c r="E69" s="279">
        <f t="shared" si="1"/>
        <v>0</v>
      </c>
      <c r="F69" s="284"/>
      <c r="G69" s="284"/>
      <c r="H69" s="284"/>
      <c r="I69" s="284"/>
      <c r="J69" s="284"/>
      <c r="K69" s="285"/>
      <c r="L69" s="281">
        <f t="shared" si="34"/>
        <v>0</v>
      </c>
      <c r="M69" s="281">
        <f t="shared" si="35"/>
        <v>0</v>
      </c>
      <c r="N69" s="286"/>
      <c r="O69" s="285"/>
      <c r="P69" s="265"/>
      <c r="Q69" s="265"/>
      <c r="R69" s="266">
        <f>SUMIFS('C2_Ist_Hinzu_Kürz'!$C$3:$C$502,'C2_Ist_Hinzu_Kürz'!$B$3:$B$502,CONCATENATE(C_GuV!B69," ",C_GuV!C69))</f>
        <v>0</v>
      </c>
      <c r="S69" s="159">
        <f t="shared" si="8"/>
        <v>0</v>
      </c>
      <c r="T69" s="265"/>
    </row>
    <row r="70" spans="1:20" s="154" customFormat="1" x14ac:dyDescent="0.25">
      <c r="A70" s="297">
        <f>A5</f>
        <v>2021</v>
      </c>
      <c r="B70" s="150" t="s">
        <v>119</v>
      </c>
      <c r="C70" s="21" t="s">
        <v>125</v>
      </c>
      <c r="D70" s="279">
        <f>SUM(D71:D73)</f>
        <v>0</v>
      </c>
      <c r="E70" s="279">
        <f t="shared" ref="E70:T70" si="36">SUM(E71:E73)</f>
        <v>0</v>
      </c>
      <c r="F70" s="279">
        <f t="shared" si="36"/>
        <v>0</v>
      </c>
      <c r="G70" s="279">
        <f t="shared" si="36"/>
        <v>0</v>
      </c>
      <c r="H70" s="279">
        <f t="shared" si="36"/>
        <v>0</v>
      </c>
      <c r="I70" s="279">
        <f t="shared" si="36"/>
        <v>0</v>
      </c>
      <c r="J70" s="279">
        <f t="shared" si="36"/>
        <v>0</v>
      </c>
      <c r="K70" s="280">
        <f t="shared" si="36"/>
        <v>0</v>
      </c>
      <c r="L70" s="281">
        <f t="shared" si="36"/>
        <v>0</v>
      </c>
      <c r="M70" s="281">
        <f t="shared" si="36"/>
        <v>0</v>
      </c>
      <c r="N70" s="282">
        <f t="shared" si="36"/>
        <v>0</v>
      </c>
      <c r="O70" s="280">
        <f t="shared" si="36"/>
        <v>0</v>
      </c>
      <c r="P70" s="287">
        <f t="shared" si="36"/>
        <v>0</v>
      </c>
      <c r="Q70" s="287">
        <f t="shared" si="36"/>
        <v>0</v>
      </c>
      <c r="R70" s="287">
        <f t="shared" si="36"/>
        <v>0</v>
      </c>
      <c r="S70" s="287">
        <f t="shared" si="36"/>
        <v>0</v>
      </c>
      <c r="T70" s="287">
        <f t="shared" si="36"/>
        <v>0</v>
      </c>
    </row>
    <row r="71" spans="1:20" s="154" customFormat="1" x14ac:dyDescent="0.25">
      <c r="A71" s="39">
        <f>A5</f>
        <v>2021</v>
      </c>
      <c r="B71" s="156" t="s">
        <v>369</v>
      </c>
      <c r="C71" s="23" t="s">
        <v>316</v>
      </c>
      <c r="D71" s="274"/>
      <c r="E71" s="270">
        <f t="shared" ref="E71:E73" si="37">SUM(G71,I71,K71,M71)</f>
        <v>0</v>
      </c>
      <c r="F71" s="274"/>
      <c r="G71" s="274"/>
      <c r="H71" s="274"/>
      <c r="I71" s="274"/>
      <c r="J71" s="274"/>
      <c r="K71" s="275"/>
      <c r="L71" s="272">
        <f t="shared" ref="L71:L73" si="38">N71+P71</f>
        <v>0</v>
      </c>
      <c r="M71" s="272">
        <f t="shared" ref="M71:M73" si="39">O71+Q71</f>
        <v>0</v>
      </c>
      <c r="N71" s="276"/>
      <c r="O71" s="275"/>
      <c r="P71" s="267"/>
      <c r="Q71" s="267"/>
      <c r="R71" s="268">
        <f>SUMIFS('C2_Ist_Hinzu_Kürz'!$C$3:$C$502,'C2_Ist_Hinzu_Kürz'!$B$3:$B$502,CONCATENATE(C_GuV!B71," ",C_GuV!C71))</f>
        <v>0</v>
      </c>
      <c r="S71" s="269">
        <f t="shared" si="8"/>
        <v>0</v>
      </c>
      <c r="T71" s="267"/>
    </row>
    <row r="72" spans="1:20" s="154" customFormat="1" x14ac:dyDescent="0.25">
      <c r="A72" s="39">
        <f>A5</f>
        <v>2021</v>
      </c>
      <c r="B72" s="156" t="s">
        <v>370</v>
      </c>
      <c r="C72" s="23" t="s">
        <v>317</v>
      </c>
      <c r="D72" s="274"/>
      <c r="E72" s="270">
        <f t="shared" si="37"/>
        <v>0</v>
      </c>
      <c r="F72" s="274"/>
      <c r="G72" s="274"/>
      <c r="H72" s="274"/>
      <c r="I72" s="274"/>
      <c r="J72" s="274"/>
      <c r="K72" s="275"/>
      <c r="L72" s="272">
        <f t="shared" si="38"/>
        <v>0</v>
      </c>
      <c r="M72" s="272">
        <f t="shared" si="39"/>
        <v>0</v>
      </c>
      <c r="N72" s="276"/>
      <c r="O72" s="275"/>
      <c r="P72" s="267"/>
      <c r="Q72" s="267"/>
      <c r="R72" s="268">
        <f>SUMIFS('C2_Ist_Hinzu_Kürz'!$C$3:$C$502,'C2_Ist_Hinzu_Kürz'!$B$3:$B$502,CONCATENATE(C_GuV!B72," ",C_GuV!C72))</f>
        <v>0</v>
      </c>
      <c r="S72" s="269">
        <f t="shared" si="8"/>
        <v>0</v>
      </c>
      <c r="T72" s="267"/>
    </row>
    <row r="73" spans="1:20" s="154" customFormat="1" x14ac:dyDescent="0.25">
      <c r="A73" s="39">
        <f>A5</f>
        <v>2021</v>
      </c>
      <c r="B73" s="156" t="s">
        <v>371</v>
      </c>
      <c r="C73" s="23" t="s">
        <v>57</v>
      </c>
      <c r="D73" s="274"/>
      <c r="E73" s="270">
        <f t="shared" si="37"/>
        <v>0</v>
      </c>
      <c r="F73" s="274"/>
      <c r="G73" s="274"/>
      <c r="H73" s="274"/>
      <c r="I73" s="274"/>
      <c r="J73" s="274"/>
      <c r="K73" s="275"/>
      <c r="L73" s="272">
        <f t="shared" si="38"/>
        <v>0</v>
      </c>
      <c r="M73" s="272">
        <f t="shared" si="39"/>
        <v>0</v>
      </c>
      <c r="N73" s="276"/>
      <c r="O73" s="275"/>
      <c r="P73" s="268">
        <f>SUMIFS('C1_Sonstiges'!$C$3:$C$502,'C1_Sonstiges'!$A$3:$A$502,CONCATENATE(C_GuV!$B73," ",C_GuV!$C73))</f>
        <v>0</v>
      </c>
      <c r="Q73" s="267"/>
      <c r="R73" s="268">
        <f>SUMIFS('C2_Ist_Hinzu_Kürz'!$C$3:$C$502,'C2_Ist_Hinzu_Kürz'!$B$3:$B$502,CONCATENATE(C_GuV!B73," ",C_GuV!C73))</f>
        <v>0</v>
      </c>
      <c r="S73" s="269">
        <f t="shared" si="8"/>
        <v>0</v>
      </c>
      <c r="T73" s="267"/>
    </row>
    <row r="74" spans="1:20" s="154" customFormat="1" ht="15.75" thickBot="1" x14ac:dyDescent="0.3">
      <c r="A74" s="297">
        <f>A5</f>
        <v>2021</v>
      </c>
      <c r="B74" s="150" t="s">
        <v>120</v>
      </c>
      <c r="C74" s="21" t="s">
        <v>127</v>
      </c>
      <c r="D74" s="290">
        <f>SUM(D5,D10:D12,D49,D50,D51)-SUM(D18,D25,D30,D34,D62,D63,D69:D70)</f>
        <v>0</v>
      </c>
      <c r="E74" s="290">
        <f t="shared" ref="E74:S74" si="40">SUM(E5,E10:E12,E49,E50,E51)-SUM(E18,E25,E30,E34,E62,E63,E69:E70)</f>
        <v>0</v>
      </c>
      <c r="F74" s="290">
        <f t="shared" si="40"/>
        <v>0</v>
      </c>
      <c r="G74" s="290">
        <f t="shared" si="40"/>
        <v>0</v>
      </c>
      <c r="H74" s="290">
        <f t="shared" si="40"/>
        <v>0</v>
      </c>
      <c r="I74" s="290">
        <f t="shared" si="40"/>
        <v>0</v>
      </c>
      <c r="J74" s="290">
        <f t="shared" si="40"/>
        <v>0</v>
      </c>
      <c r="K74" s="291">
        <f t="shared" si="40"/>
        <v>0</v>
      </c>
      <c r="L74" s="281">
        <f t="shared" si="40"/>
        <v>0</v>
      </c>
      <c r="M74" s="281">
        <f t="shared" si="40"/>
        <v>0</v>
      </c>
      <c r="N74" s="292">
        <f t="shared" si="40"/>
        <v>0</v>
      </c>
      <c r="O74" s="291">
        <f t="shared" si="40"/>
        <v>0</v>
      </c>
      <c r="P74" s="293">
        <f t="shared" si="40"/>
        <v>0</v>
      </c>
      <c r="Q74" s="293">
        <f t="shared" si="40"/>
        <v>0</v>
      </c>
      <c r="R74" s="293">
        <f t="shared" si="40"/>
        <v>0</v>
      </c>
      <c r="S74" s="293">
        <f t="shared" si="40"/>
        <v>0</v>
      </c>
      <c r="T74" s="293">
        <f>SUM(T5,T10:T12,T49,T50,T51)-SUM(T18,T25,T30,T34,T62,T63,T69:T70)</f>
        <v>0</v>
      </c>
    </row>
    <row r="75" spans="1:20" s="154" customFormat="1" ht="15.75" thickTop="1" x14ac:dyDescent="0.25">
      <c r="A75" s="297">
        <f>A5</f>
        <v>2021</v>
      </c>
      <c r="B75" s="150" t="s">
        <v>121</v>
      </c>
      <c r="C75" s="21" t="s">
        <v>128</v>
      </c>
      <c r="D75" s="302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157"/>
      <c r="Q75" s="43"/>
      <c r="R75" s="43"/>
      <c r="S75" s="298"/>
      <c r="T75" s="298"/>
    </row>
    <row r="76" spans="1:20" s="154" customFormat="1" x14ac:dyDescent="0.25">
      <c r="A76" s="297">
        <f>A5</f>
        <v>2021</v>
      </c>
      <c r="B76" s="150" t="s">
        <v>122</v>
      </c>
      <c r="C76" s="21" t="s">
        <v>129</v>
      </c>
      <c r="D76" s="302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157"/>
      <c r="Q76" s="43"/>
      <c r="R76" s="43"/>
      <c r="S76" s="299"/>
      <c r="T76" s="299"/>
    </row>
    <row r="77" spans="1:20" s="154" customFormat="1" x14ac:dyDescent="0.25">
      <c r="A77" s="297">
        <f>A5</f>
        <v>2021</v>
      </c>
      <c r="B77" s="150" t="s">
        <v>124</v>
      </c>
      <c r="C77" s="21" t="s">
        <v>130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157"/>
      <c r="Q77" s="43"/>
      <c r="R77" s="43"/>
      <c r="S77" s="299"/>
      <c r="T77" s="299"/>
    </row>
    <row r="78" spans="1:20" s="61" customFormat="1" ht="15.75" thickBot="1" x14ac:dyDescent="0.3">
      <c r="A78" s="297">
        <f>A5</f>
        <v>2021</v>
      </c>
      <c r="B78" s="150" t="s">
        <v>126</v>
      </c>
      <c r="C78" s="21" t="s">
        <v>299</v>
      </c>
      <c r="D78" s="300"/>
      <c r="E78" s="300"/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1">
        <f>SUM(S18,S25,S33:S34,S62:S63,S70)-SUM(S7:S12,S49:S51)+SUM(S75:S77)</f>
        <v>0</v>
      </c>
      <c r="T78" s="301">
        <f>SUM(T18,T25,T33:T34,T62:T63,T70)-SUM(T7:T12,T49:T51)+SUM(T75:T77)</f>
        <v>0</v>
      </c>
    </row>
    <row r="79" spans="1:20" ht="15.75" thickTop="1" x14ac:dyDescent="0.25">
      <c r="S79" s="27"/>
      <c r="T79" s="27"/>
    </row>
    <row r="80" spans="1:20" x14ac:dyDescent="0.25">
      <c r="S80" s="27"/>
      <c r="T80" s="27"/>
    </row>
  </sheetData>
  <sheetProtection algorithmName="SHA-512" hashValue="CVTFRDq7xfMswjGmY9akxetzZiM1QBSn1XqqrXJh6jeGJOxNPsxvRYgJWl8h6Z93RBB2lowDgbqocFcpSK87wQ==" saltValue="hQo8Z7jy0QYaD5DZjfRmCg==" spinCount="100000" sheet="1" formatCells="0" formatColumns="0" formatRows="0"/>
  <customSheetViews>
    <customSheetView guid="{88C7CD93-4C5C-45F9-8E10-23D17A25DE06}">
      <pane xSplit="3" ySplit="3" topLeftCell="D4" activePane="bottomRight" state="frozen"/>
      <selection pane="bottomRight" activeCell="K13" sqref="K13"/>
      <rowBreaks count="1" manualBreakCount="1">
        <brk id="59" min="1" max="25" man="1"/>
      </rowBreaks>
      <colBreaks count="1" manualBreakCount="1">
        <brk id="15" max="126" man="1"/>
      </colBreaks>
      <pageMargins left="0.39370078740157483" right="0.39370078740157483" top="0.74803149606299213" bottom="0.15748031496062992" header="0.23622047244094491" footer="0.15748031496062992"/>
      <pageSetup paperSize="9" scale="45" fitToHeight="2" orientation="landscape" r:id="rId1"/>
      <headerFooter alignWithMargins="0"/>
    </customSheetView>
  </customSheetViews>
  <mergeCells count="1">
    <mergeCell ref="N2:Q2"/>
  </mergeCells>
  <pageMargins left="0.39370078740157483" right="0.39370078740157483" top="0.74803149606299213" bottom="0.15748031496062992" header="0.23622047244094491" footer="0.15748031496062992"/>
  <pageSetup paperSize="9" scale="45" fitToHeight="2" orientation="landscape" r:id="rId2"/>
  <headerFooter alignWithMargins="0"/>
  <rowBreaks count="1" manualBreakCount="1">
    <brk id="29" min="1" max="25" man="1"/>
  </rowBreaks>
  <colBreaks count="1" manualBreakCount="1">
    <brk id="17" max="12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theme="5" tint="-0.249977111117893"/>
    <outlinePr summaryBelow="0"/>
  </sheetPr>
  <dimension ref="A1:H512"/>
  <sheetViews>
    <sheetView zoomScaleNormal="100" workbookViewId="0">
      <pane ySplit="2" topLeftCell="A3" activePane="bottomLeft" state="frozen"/>
      <selection pane="bottomLeft" activeCell="A3" sqref="A3"/>
    </sheetView>
  </sheetViews>
  <sheetFormatPr baseColWidth="10" defaultColWidth="11.42578125" defaultRowHeight="15" x14ac:dyDescent="0.25"/>
  <cols>
    <col min="1" max="1" width="46.85546875" style="177" customWidth="1"/>
    <col min="2" max="2" width="44.28515625" style="177" customWidth="1"/>
    <col min="3" max="3" width="16.42578125" style="184" customWidth="1"/>
    <col min="4" max="4" width="83.42578125" style="177" customWidth="1"/>
    <col min="5" max="5" width="6.42578125" style="49" customWidth="1"/>
    <col min="6" max="6" width="44.42578125" style="49" customWidth="1"/>
    <col min="7" max="7" width="14" style="49" bestFit="1" customWidth="1"/>
    <col min="8" max="8" width="44.28515625" style="49" customWidth="1"/>
    <col min="9" max="9" width="14.28515625" style="49" customWidth="1"/>
    <col min="10" max="10" width="18.140625" style="49" customWidth="1"/>
    <col min="11" max="11" width="6.42578125" style="49" customWidth="1"/>
    <col min="12" max="12" width="12.7109375" style="49" customWidth="1"/>
    <col min="13" max="13" width="44.28515625" style="49" customWidth="1"/>
    <col min="14" max="14" width="14.28515625" style="49" customWidth="1"/>
    <col min="15" max="15" width="18.140625" style="49" customWidth="1"/>
    <col min="16" max="16" width="6.42578125" style="49" customWidth="1"/>
    <col min="17" max="17" width="12.7109375" style="49" customWidth="1"/>
    <col min="18" max="18" width="44.28515625" style="49" customWidth="1"/>
    <col min="19" max="19" width="14.28515625" style="49" customWidth="1"/>
    <col min="20" max="20" width="18.140625" style="49" customWidth="1"/>
    <col min="21" max="21" width="6.42578125" style="49" customWidth="1"/>
    <col min="22" max="22" width="12.7109375" style="49" customWidth="1"/>
    <col min="23" max="23" width="44.28515625" style="49" customWidth="1"/>
    <col min="24" max="24" width="14.28515625" style="49" customWidth="1"/>
    <col min="25" max="25" width="18.140625" style="49" customWidth="1"/>
    <col min="26" max="26" width="6.42578125" style="49" customWidth="1"/>
    <col min="27" max="27" width="12.7109375" style="49" customWidth="1"/>
    <col min="28" max="28" width="44.28515625" style="49" customWidth="1"/>
    <col min="29" max="29" width="14.28515625" style="49" customWidth="1"/>
    <col min="30" max="30" width="18.140625" style="49" customWidth="1"/>
    <col min="31" max="31" width="6.42578125" style="49" customWidth="1"/>
    <col min="32" max="32" width="12.7109375" style="49" customWidth="1"/>
    <col min="33" max="33" width="44.28515625" style="49" customWidth="1"/>
    <col min="34" max="34" width="14.28515625" style="49" customWidth="1"/>
    <col min="35" max="35" width="18.140625" style="49" customWidth="1"/>
    <col min="36" max="36" width="6.42578125" style="49" customWidth="1"/>
    <col min="37" max="37" width="12.7109375" style="49" customWidth="1"/>
    <col min="38" max="38" width="44.28515625" style="49" customWidth="1"/>
    <col min="39" max="39" width="14.28515625" style="49" customWidth="1"/>
    <col min="40" max="40" width="18.140625" style="49" customWidth="1"/>
    <col min="41" max="41" width="6.42578125" style="49" customWidth="1"/>
    <col min="42" max="42" width="12.7109375" style="49" customWidth="1"/>
    <col min="43" max="43" width="44.28515625" style="49" customWidth="1"/>
    <col min="44" max="44" width="14.28515625" style="49" customWidth="1"/>
    <col min="45" max="45" width="18.140625" style="49" customWidth="1"/>
    <col min="46" max="46" width="6.42578125" style="49" customWidth="1"/>
    <col min="47" max="47" width="12.7109375" style="49" customWidth="1"/>
    <col min="48" max="48" width="44.28515625" style="49" customWidth="1"/>
    <col min="49" max="49" width="14.28515625" style="49" customWidth="1"/>
    <col min="50" max="50" width="18.140625" style="49" customWidth="1"/>
    <col min="51" max="16384" width="11.42578125" style="49"/>
  </cols>
  <sheetData>
    <row r="1" spans="1:8" ht="18.75" x14ac:dyDescent="0.25">
      <c r="A1" s="107" t="s">
        <v>538</v>
      </c>
      <c r="B1" s="49"/>
      <c r="C1" s="50"/>
      <c r="D1" s="49"/>
      <c r="H1" s="16"/>
    </row>
    <row r="2" spans="1:8" s="62" customFormat="1" x14ac:dyDescent="0.25">
      <c r="A2" s="108" t="s">
        <v>353</v>
      </c>
      <c r="B2" s="106" t="s">
        <v>132</v>
      </c>
      <c r="C2" s="106" t="s">
        <v>134</v>
      </c>
      <c r="D2" s="106" t="s">
        <v>206</v>
      </c>
      <c r="F2" s="111"/>
      <c r="G2" s="108">
        <v>2020</v>
      </c>
      <c r="H2" s="16"/>
    </row>
    <row r="3" spans="1:8" s="76" customFormat="1" x14ac:dyDescent="0.25">
      <c r="A3" s="64"/>
      <c r="B3" s="66"/>
      <c r="C3" s="64"/>
      <c r="D3" s="64"/>
      <c r="F3" s="58" t="s">
        <v>512</v>
      </c>
      <c r="G3" s="115">
        <f>SUMIFS($C$3:$C$502,$A$3:$A$502,$F3)</f>
        <v>0</v>
      </c>
    </row>
    <row r="4" spans="1:8" s="76" customFormat="1" x14ac:dyDescent="0.25">
      <c r="A4" s="64"/>
      <c r="B4" s="66"/>
      <c r="C4" s="64"/>
      <c r="D4" s="64"/>
      <c r="F4" s="58" t="s">
        <v>514</v>
      </c>
      <c r="G4" s="115">
        <f t="shared" ref="G4:G10" si="0">SUMIFS($C$3:$C$502,$A$3:$A$502,$F4)</f>
        <v>0</v>
      </c>
    </row>
    <row r="5" spans="1:8" s="76" customFormat="1" x14ac:dyDescent="0.25">
      <c r="A5" s="64"/>
      <c r="B5" s="66"/>
      <c r="C5" s="64"/>
      <c r="D5" s="64"/>
      <c r="F5" s="23" t="s">
        <v>511</v>
      </c>
      <c r="G5" s="115">
        <f t="shared" si="0"/>
        <v>0</v>
      </c>
    </row>
    <row r="6" spans="1:8" s="76" customFormat="1" x14ac:dyDescent="0.25">
      <c r="A6" s="64"/>
      <c r="B6" s="64"/>
      <c r="C6" s="64"/>
      <c r="D6" s="64"/>
      <c r="F6" s="58" t="s">
        <v>522</v>
      </c>
      <c r="G6" s="115">
        <f t="shared" si="0"/>
        <v>0</v>
      </c>
    </row>
    <row r="7" spans="1:8" s="76" customFormat="1" x14ac:dyDescent="0.25">
      <c r="A7" s="64"/>
      <c r="B7" s="64"/>
      <c r="C7" s="64"/>
      <c r="D7" s="64"/>
      <c r="F7" s="58" t="s">
        <v>529</v>
      </c>
      <c r="G7" s="115">
        <f t="shared" si="0"/>
        <v>0</v>
      </c>
    </row>
    <row r="8" spans="1:8" s="76" customFormat="1" x14ac:dyDescent="0.25">
      <c r="A8" s="64"/>
      <c r="B8" s="64"/>
      <c r="C8" s="64"/>
      <c r="D8" s="64"/>
      <c r="F8" s="58" t="s">
        <v>336</v>
      </c>
      <c r="G8" s="115">
        <f t="shared" si="0"/>
        <v>0</v>
      </c>
    </row>
    <row r="9" spans="1:8" s="76" customFormat="1" x14ac:dyDescent="0.25">
      <c r="A9" s="64"/>
      <c r="B9" s="64"/>
      <c r="C9" s="64"/>
      <c r="D9" s="64"/>
      <c r="F9" s="58" t="s">
        <v>535</v>
      </c>
      <c r="G9" s="115">
        <f t="shared" si="0"/>
        <v>0</v>
      </c>
    </row>
    <row r="10" spans="1:8" s="76" customFormat="1" x14ac:dyDescent="0.25">
      <c r="A10" s="64"/>
      <c r="B10" s="64"/>
      <c r="C10" s="64"/>
      <c r="D10" s="64"/>
      <c r="F10" s="58" t="s">
        <v>380</v>
      </c>
      <c r="G10" s="115">
        <f t="shared" si="0"/>
        <v>0</v>
      </c>
    </row>
    <row r="11" spans="1:8" s="76" customFormat="1" x14ac:dyDescent="0.25">
      <c r="A11" s="64"/>
      <c r="B11" s="64"/>
      <c r="C11" s="64"/>
      <c r="D11" s="64"/>
    </row>
    <row r="12" spans="1:8" s="76" customFormat="1" x14ac:dyDescent="0.25">
      <c r="A12" s="64"/>
      <c r="B12" s="66"/>
      <c r="C12" s="64"/>
      <c r="D12" s="64"/>
    </row>
    <row r="13" spans="1:8" s="76" customFormat="1" x14ac:dyDescent="0.25">
      <c r="A13" s="64"/>
      <c r="B13" s="64"/>
      <c r="C13" s="64"/>
      <c r="D13" s="64"/>
    </row>
    <row r="14" spans="1:8" s="76" customFormat="1" x14ac:dyDescent="0.25">
      <c r="A14" s="64"/>
      <c r="B14" s="64"/>
      <c r="C14" s="64"/>
      <c r="D14" s="64"/>
    </row>
    <row r="15" spans="1:8" s="76" customFormat="1" x14ac:dyDescent="0.25">
      <c r="A15" s="64"/>
      <c r="B15" s="64"/>
      <c r="C15" s="64"/>
      <c r="D15" s="64"/>
    </row>
    <row r="16" spans="1:8" s="76" customFormat="1" x14ac:dyDescent="0.25">
      <c r="A16" s="64"/>
      <c r="B16" s="64"/>
      <c r="C16" s="64"/>
      <c r="D16" s="64"/>
    </row>
    <row r="17" spans="1:4" s="76" customFormat="1" x14ac:dyDescent="0.25">
      <c r="A17" s="64"/>
      <c r="B17" s="64"/>
      <c r="C17" s="64"/>
      <c r="D17" s="64"/>
    </row>
    <row r="18" spans="1:4" s="76" customFormat="1" x14ac:dyDescent="0.25">
      <c r="A18" s="64"/>
      <c r="B18" s="64"/>
      <c r="C18" s="64"/>
      <c r="D18" s="64"/>
    </row>
    <row r="19" spans="1:4" s="76" customFormat="1" x14ac:dyDescent="0.25">
      <c r="A19" s="64"/>
      <c r="B19" s="64"/>
      <c r="C19" s="64"/>
      <c r="D19" s="64"/>
    </row>
    <row r="20" spans="1:4" s="76" customFormat="1" x14ac:dyDescent="0.25">
      <c r="A20" s="64"/>
      <c r="B20" s="64"/>
      <c r="C20" s="64"/>
      <c r="D20" s="64"/>
    </row>
    <row r="21" spans="1:4" s="76" customFormat="1" x14ac:dyDescent="0.25">
      <c r="A21" s="64"/>
      <c r="B21" s="64"/>
      <c r="C21" s="64"/>
      <c r="D21" s="64"/>
    </row>
    <row r="22" spans="1:4" s="76" customFormat="1" x14ac:dyDescent="0.25">
      <c r="A22" s="64"/>
      <c r="B22" s="64"/>
      <c r="C22" s="64"/>
      <c r="D22" s="64"/>
    </row>
    <row r="23" spans="1:4" s="76" customFormat="1" x14ac:dyDescent="0.25">
      <c r="A23" s="64"/>
      <c r="B23" s="64"/>
      <c r="C23" s="64"/>
      <c r="D23" s="64"/>
    </row>
    <row r="24" spans="1:4" s="76" customFormat="1" x14ac:dyDescent="0.25">
      <c r="A24" s="64"/>
      <c r="B24" s="64"/>
      <c r="C24" s="64"/>
      <c r="D24" s="64"/>
    </row>
    <row r="25" spans="1:4" s="76" customFormat="1" x14ac:dyDescent="0.25">
      <c r="A25" s="64"/>
      <c r="B25" s="64"/>
      <c r="C25" s="64"/>
      <c r="D25" s="64"/>
    </row>
    <row r="26" spans="1:4" s="76" customFormat="1" x14ac:dyDescent="0.25">
      <c r="A26" s="64"/>
      <c r="B26" s="64"/>
      <c r="C26" s="64"/>
      <c r="D26" s="64"/>
    </row>
    <row r="27" spans="1:4" s="76" customFormat="1" x14ac:dyDescent="0.25">
      <c r="A27" s="64"/>
      <c r="B27" s="64"/>
      <c r="C27" s="64"/>
      <c r="D27" s="64"/>
    </row>
    <row r="28" spans="1:4" s="76" customFormat="1" x14ac:dyDescent="0.25">
      <c r="A28" s="64"/>
      <c r="B28" s="64"/>
      <c r="C28" s="64"/>
      <c r="D28" s="64"/>
    </row>
    <row r="29" spans="1:4" s="76" customFormat="1" x14ac:dyDescent="0.25">
      <c r="A29" s="64"/>
      <c r="B29" s="64"/>
      <c r="C29" s="64"/>
      <c r="D29" s="64"/>
    </row>
    <row r="30" spans="1:4" s="76" customFormat="1" x14ac:dyDescent="0.25">
      <c r="A30" s="64"/>
      <c r="B30" s="64"/>
      <c r="C30" s="64"/>
      <c r="D30" s="64"/>
    </row>
    <row r="31" spans="1:4" s="76" customFormat="1" x14ac:dyDescent="0.25">
      <c r="A31" s="64"/>
      <c r="B31" s="64"/>
      <c r="C31" s="64"/>
      <c r="D31" s="64"/>
    </row>
    <row r="32" spans="1:4" s="76" customFormat="1" x14ac:dyDescent="0.25">
      <c r="A32" s="64"/>
      <c r="B32" s="64"/>
      <c r="C32" s="64"/>
      <c r="D32" s="64"/>
    </row>
    <row r="33" spans="1:4" s="76" customFormat="1" x14ac:dyDescent="0.25">
      <c r="A33" s="64"/>
      <c r="B33" s="64"/>
      <c r="C33" s="64"/>
      <c r="D33" s="64"/>
    </row>
    <row r="34" spans="1:4" s="76" customFormat="1" x14ac:dyDescent="0.25">
      <c r="A34" s="64"/>
      <c r="B34" s="64"/>
      <c r="C34" s="64"/>
      <c r="D34" s="64"/>
    </row>
    <row r="35" spans="1:4" s="76" customFormat="1" x14ac:dyDescent="0.25">
      <c r="A35" s="64"/>
      <c r="B35" s="64"/>
      <c r="C35" s="64"/>
      <c r="D35" s="64"/>
    </row>
    <row r="36" spans="1:4" s="76" customFormat="1" x14ac:dyDescent="0.25">
      <c r="A36" s="64"/>
      <c r="B36" s="64"/>
      <c r="C36" s="64"/>
      <c r="D36" s="64"/>
    </row>
    <row r="37" spans="1:4" s="76" customFormat="1" x14ac:dyDescent="0.25">
      <c r="A37" s="64"/>
      <c r="B37" s="64"/>
      <c r="C37" s="64"/>
      <c r="D37" s="64"/>
    </row>
    <row r="38" spans="1:4" s="76" customFormat="1" x14ac:dyDescent="0.25">
      <c r="A38" s="64"/>
      <c r="B38" s="64"/>
      <c r="C38" s="64"/>
      <c r="D38" s="64"/>
    </row>
    <row r="39" spans="1:4" s="76" customFormat="1" x14ac:dyDescent="0.25">
      <c r="A39" s="64"/>
      <c r="B39" s="64"/>
      <c r="C39" s="64"/>
      <c r="D39" s="64"/>
    </row>
    <row r="40" spans="1:4" s="76" customFormat="1" x14ac:dyDescent="0.25">
      <c r="A40" s="64"/>
      <c r="B40" s="64"/>
      <c r="C40" s="64"/>
      <c r="D40" s="64"/>
    </row>
    <row r="41" spans="1:4" s="76" customFormat="1" x14ac:dyDescent="0.25">
      <c r="A41" s="64"/>
      <c r="B41" s="64"/>
      <c r="C41" s="64"/>
      <c r="D41" s="64"/>
    </row>
    <row r="42" spans="1:4" s="76" customFormat="1" x14ac:dyDescent="0.25">
      <c r="A42" s="64"/>
      <c r="B42" s="64"/>
      <c r="C42" s="64"/>
      <c r="D42" s="64"/>
    </row>
    <row r="43" spans="1:4" s="76" customFormat="1" x14ac:dyDescent="0.25">
      <c r="A43" s="64"/>
      <c r="B43" s="64"/>
      <c r="C43" s="64"/>
      <c r="D43" s="64"/>
    </row>
    <row r="44" spans="1:4" s="76" customFormat="1" x14ac:dyDescent="0.25">
      <c r="A44" s="64"/>
      <c r="B44" s="64"/>
      <c r="C44" s="64"/>
      <c r="D44" s="64"/>
    </row>
    <row r="45" spans="1:4" s="76" customFormat="1" x14ac:dyDescent="0.25">
      <c r="A45" s="64"/>
      <c r="B45" s="64"/>
      <c r="C45" s="64"/>
      <c r="D45" s="64"/>
    </row>
    <row r="46" spans="1:4" s="76" customFormat="1" x14ac:dyDescent="0.25">
      <c r="A46" s="64"/>
      <c r="B46" s="64"/>
      <c r="C46" s="64"/>
      <c r="D46" s="64"/>
    </row>
    <row r="47" spans="1:4" s="76" customFormat="1" x14ac:dyDescent="0.25">
      <c r="A47" s="64"/>
      <c r="B47" s="64"/>
      <c r="C47" s="64"/>
      <c r="D47" s="64"/>
    </row>
    <row r="48" spans="1:4" s="76" customFormat="1" x14ac:dyDescent="0.25">
      <c r="A48" s="64"/>
      <c r="B48" s="64"/>
      <c r="C48" s="64"/>
      <c r="D48" s="64"/>
    </row>
    <row r="49" spans="1:4" s="76" customFormat="1" x14ac:dyDescent="0.25">
      <c r="A49" s="64"/>
      <c r="B49" s="64"/>
      <c r="C49" s="64"/>
      <c r="D49" s="64"/>
    </row>
    <row r="50" spans="1:4" s="76" customFormat="1" x14ac:dyDescent="0.25">
      <c r="A50" s="64"/>
      <c r="B50" s="64"/>
      <c r="C50" s="64"/>
      <c r="D50" s="64"/>
    </row>
    <row r="51" spans="1:4" s="76" customFormat="1" x14ac:dyDescent="0.25">
      <c r="A51" s="64"/>
      <c r="B51" s="64"/>
      <c r="C51" s="64"/>
      <c r="D51" s="64"/>
    </row>
    <row r="52" spans="1:4" s="76" customFormat="1" x14ac:dyDescent="0.25">
      <c r="A52" s="64"/>
      <c r="B52" s="64"/>
      <c r="C52" s="64"/>
      <c r="D52" s="64"/>
    </row>
    <row r="53" spans="1:4" s="76" customFormat="1" x14ac:dyDescent="0.25">
      <c r="A53" s="64"/>
      <c r="B53" s="64"/>
      <c r="C53" s="64"/>
      <c r="D53" s="64"/>
    </row>
    <row r="54" spans="1:4" s="76" customFormat="1" x14ac:dyDescent="0.25">
      <c r="A54" s="64"/>
      <c r="B54" s="64"/>
      <c r="C54" s="64"/>
      <c r="D54" s="64"/>
    </row>
    <row r="55" spans="1:4" s="76" customFormat="1" x14ac:dyDescent="0.25">
      <c r="A55" s="64"/>
      <c r="B55" s="64"/>
      <c r="C55" s="64"/>
      <c r="D55" s="64"/>
    </row>
    <row r="56" spans="1:4" s="76" customFormat="1" x14ac:dyDescent="0.25">
      <c r="A56" s="64"/>
      <c r="B56" s="64"/>
      <c r="C56" s="64"/>
      <c r="D56" s="64"/>
    </row>
    <row r="57" spans="1:4" s="76" customFormat="1" x14ac:dyDescent="0.25">
      <c r="A57" s="64"/>
      <c r="B57" s="64"/>
      <c r="C57" s="64"/>
      <c r="D57" s="64"/>
    </row>
    <row r="58" spans="1:4" s="76" customFormat="1" x14ac:dyDescent="0.25">
      <c r="A58" s="64"/>
      <c r="B58" s="64"/>
      <c r="C58" s="64"/>
      <c r="D58" s="64"/>
    </row>
    <row r="59" spans="1:4" s="76" customFormat="1" x14ac:dyDescent="0.25">
      <c r="A59" s="64"/>
      <c r="B59" s="64"/>
      <c r="C59" s="64"/>
      <c r="D59" s="64"/>
    </row>
    <row r="60" spans="1:4" s="76" customFormat="1" x14ac:dyDescent="0.25">
      <c r="A60" s="64"/>
      <c r="B60" s="64"/>
      <c r="C60" s="64"/>
      <c r="D60" s="64"/>
    </row>
    <row r="61" spans="1:4" s="76" customFormat="1" x14ac:dyDescent="0.25">
      <c r="A61" s="64"/>
      <c r="B61" s="64"/>
      <c r="C61" s="64"/>
      <c r="D61" s="64"/>
    </row>
    <row r="62" spans="1:4" s="76" customFormat="1" x14ac:dyDescent="0.25">
      <c r="A62" s="64"/>
      <c r="B62" s="64"/>
      <c r="C62" s="64"/>
      <c r="D62" s="64"/>
    </row>
    <row r="63" spans="1:4" s="76" customFormat="1" x14ac:dyDescent="0.25">
      <c r="A63" s="64"/>
      <c r="B63" s="64"/>
      <c r="C63" s="64"/>
      <c r="D63" s="64"/>
    </row>
    <row r="64" spans="1:4" s="76" customFormat="1" x14ac:dyDescent="0.25">
      <c r="A64" s="64"/>
      <c r="B64" s="64"/>
      <c r="C64" s="64"/>
      <c r="D64" s="64"/>
    </row>
    <row r="65" spans="1:4" s="76" customFormat="1" x14ac:dyDescent="0.25">
      <c r="A65" s="64"/>
      <c r="B65" s="64"/>
      <c r="C65" s="64"/>
      <c r="D65" s="64"/>
    </row>
    <row r="66" spans="1:4" s="76" customFormat="1" x14ac:dyDescent="0.25">
      <c r="A66" s="64"/>
      <c r="B66" s="64"/>
      <c r="C66" s="64"/>
      <c r="D66" s="64"/>
    </row>
    <row r="67" spans="1:4" s="76" customFormat="1" x14ac:dyDescent="0.25">
      <c r="A67" s="64"/>
      <c r="B67" s="64"/>
      <c r="C67" s="64"/>
      <c r="D67" s="64"/>
    </row>
    <row r="68" spans="1:4" s="76" customFormat="1" x14ac:dyDescent="0.25">
      <c r="A68" s="64"/>
      <c r="B68" s="64"/>
      <c r="C68" s="64"/>
      <c r="D68" s="64"/>
    </row>
    <row r="69" spans="1:4" s="76" customFormat="1" x14ac:dyDescent="0.25">
      <c r="A69" s="64"/>
      <c r="B69" s="64"/>
      <c r="C69" s="64"/>
      <c r="D69" s="64"/>
    </row>
    <row r="70" spans="1:4" s="76" customFormat="1" x14ac:dyDescent="0.25">
      <c r="A70" s="64"/>
      <c r="B70" s="64"/>
      <c r="C70" s="64"/>
      <c r="D70" s="64"/>
    </row>
    <row r="71" spans="1:4" s="76" customFormat="1" x14ac:dyDescent="0.25">
      <c r="A71" s="64"/>
      <c r="B71" s="64"/>
      <c r="C71" s="64"/>
      <c r="D71" s="64"/>
    </row>
    <row r="72" spans="1:4" s="76" customFormat="1" x14ac:dyDescent="0.25">
      <c r="A72" s="64"/>
      <c r="B72" s="64"/>
      <c r="C72" s="64"/>
      <c r="D72" s="64"/>
    </row>
    <row r="73" spans="1:4" s="76" customFormat="1" x14ac:dyDescent="0.25">
      <c r="A73" s="64"/>
      <c r="B73" s="64"/>
      <c r="C73" s="64"/>
      <c r="D73" s="64"/>
    </row>
    <row r="74" spans="1:4" s="76" customFormat="1" x14ac:dyDescent="0.25">
      <c r="A74" s="64"/>
      <c r="B74" s="64"/>
      <c r="C74" s="64"/>
      <c r="D74" s="64"/>
    </row>
    <row r="75" spans="1:4" s="76" customFormat="1" x14ac:dyDescent="0.25">
      <c r="A75" s="64"/>
      <c r="B75" s="64"/>
      <c r="C75" s="64"/>
      <c r="D75" s="64"/>
    </row>
    <row r="76" spans="1:4" s="76" customFormat="1" x14ac:dyDescent="0.25">
      <c r="A76" s="64"/>
      <c r="B76" s="64"/>
      <c r="C76" s="64"/>
      <c r="D76" s="64"/>
    </row>
    <row r="77" spans="1:4" s="76" customFormat="1" x14ac:dyDescent="0.25">
      <c r="A77" s="64"/>
      <c r="B77" s="64"/>
      <c r="C77" s="64"/>
      <c r="D77" s="64"/>
    </row>
    <row r="78" spans="1:4" s="76" customFormat="1" x14ac:dyDescent="0.25">
      <c r="A78" s="64"/>
      <c r="B78" s="64"/>
      <c r="C78" s="64"/>
      <c r="D78" s="64"/>
    </row>
    <row r="79" spans="1:4" s="76" customFormat="1" x14ac:dyDescent="0.25">
      <c r="A79" s="64"/>
      <c r="B79" s="64"/>
      <c r="C79" s="64"/>
      <c r="D79" s="64"/>
    </row>
    <row r="80" spans="1:4" s="76" customFormat="1" x14ac:dyDescent="0.25">
      <c r="A80" s="64"/>
      <c r="B80" s="64"/>
      <c r="C80" s="64"/>
      <c r="D80" s="64"/>
    </row>
    <row r="81" spans="1:4" s="76" customFormat="1" x14ac:dyDescent="0.25">
      <c r="A81" s="64"/>
      <c r="B81" s="64"/>
      <c r="C81" s="64"/>
      <c r="D81" s="64"/>
    </row>
    <row r="82" spans="1:4" s="76" customFormat="1" x14ac:dyDescent="0.25">
      <c r="A82" s="64"/>
      <c r="B82" s="64"/>
      <c r="C82" s="64"/>
      <c r="D82" s="64"/>
    </row>
    <row r="83" spans="1:4" s="76" customFormat="1" x14ac:dyDescent="0.25">
      <c r="A83" s="64"/>
      <c r="B83" s="64"/>
      <c r="C83" s="64"/>
      <c r="D83" s="64"/>
    </row>
    <row r="84" spans="1:4" s="76" customFormat="1" x14ac:dyDescent="0.25">
      <c r="A84" s="64"/>
      <c r="B84" s="64"/>
      <c r="C84" s="64"/>
      <c r="D84" s="64"/>
    </row>
    <row r="85" spans="1:4" s="76" customFormat="1" x14ac:dyDescent="0.25">
      <c r="A85" s="64"/>
      <c r="B85" s="64"/>
      <c r="C85" s="64"/>
      <c r="D85" s="64"/>
    </row>
    <row r="86" spans="1:4" s="76" customFormat="1" x14ac:dyDescent="0.25">
      <c r="A86" s="64"/>
      <c r="B86" s="64"/>
      <c r="C86" s="64"/>
      <c r="D86" s="64"/>
    </row>
    <row r="87" spans="1:4" s="76" customFormat="1" x14ac:dyDescent="0.25">
      <c r="A87" s="64"/>
      <c r="B87" s="64"/>
      <c r="C87" s="64"/>
      <c r="D87" s="64"/>
    </row>
    <row r="88" spans="1:4" s="76" customFormat="1" x14ac:dyDescent="0.25">
      <c r="A88" s="64"/>
      <c r="B88" s="64"/>
      <c r="C88" s="64"/>
      <c r="D88" s="64"/>
    </row>
    <row r="89" spans="1:4" s="76" customFormat="1" x14ac:dyDescent="0.25">
      <c r="A89" s="64"/>
      <c r="B89" s="64"/>
      <c r="C89" s="64"/>
      <c r="D89" s="64"/>
    </row>
    <row r="90" spans="1:4" s="76" customFormat="1" x14ac:dyDescent="0.25">
      <c r="A90" s="64"/>
      <c r="B90" s="64"/>
      <c r="C90" s="64"/>
      <c r="D90" s="64"/>
    </row>
    <row r="91" spans="1:4" s="76" customFormat="1" x14ac:dyDescent="0.25">
      <c r="A91" s="64"/>
      <c r="B91" s="64"/>
      <c r="C91" s="64"/>
      <c r="D91" s="64"/>
    </row>
    <row r="92" spans="1:4" s="76" customFormat="1" x14ac:dyDescent="0.25">
      <c r="A92" s="64"/>
      <c r="B92" s="64"/>
      <c r="C92" s="64"/>
      <c r="D92" s="64"/>
    </row>
    <row r="93" spans="1:4" s="76" customFormat="1" x14ac:dyDescent="0.25">
      <c r="A93" s="64"/>
      <c r="B93" s="64"/>
      <c r="C93" s="64"/>
      <c r="D93" s="64"/>
    </row>
    <row r="94" spans="1:4" s="76" customFormat="1" x14ac:dyDescent="0.25">
      <c r="A94" s="64"/>
      <c r="B94" s="64"/>
      <c r="C94" s="64"/>
      <c r="D94" s="64"/>
    </row>
    <row r="95" spans="1:4" s="76" customFormat="1" x14ac:dyDescent="0.25">
      <c r="A95" s="64"/>
      <c r="B95" s="64"/>
      <c r="C95" s="64"/>
      <c r="D95" s="64"/>
    </row>
    <row r="96" spans="1:4" s="76" customFormat="1" x14ac:dyDescent="0.25">
      <c r="A96" s="64"/>
      <c r="B96" s="64"/>
      <c r="C96" s="64"/>
      <c r="D96" s="64"/>
    </row>
    <row r="97" spans="1:4" s="76" customFormat="1" x14ac:dyDescent="0.25">
      <c r="A97" s="64"/>
      <c r="B97" s="64"/>
      <c r="C97" s="64"/>
      <c r="D97" s="64"/>
    </row>
    <row r="98" spans="1:4" s="76" customFormat="1" x14ac:dyDescent="0.25">
      <c r="A98" s="64"/>
      <c r="B98" s="64"/>
      <c r="C98" s="64"/>
      <c r="D98" s="64"/>
    </row>
    <row r="99" spans="1:4" s="76" customFormat="1" x14ac:dyDescent="0.25">
      <c r="A99" s="64"/>
      <c r="B99" s="64"/>
      <c r="C99" s="64"/>
      <c r="D99" s="64"/>
    </row>
    <row r="100" spans="1:4" s="76" customFormat="1" x14ac:dyDescent="0.25">
      <c r="A100" s="64"/>
      <c r="B100" s="64"/>
      <c r="C100" s="64"/>
      <c r="D100" s="64"/>
    </row>
    <row r="101" spans="1:4" s="76" customFormat="1" x14ac:dyDescent="0.25">
      <c r="A101" s="64"/>
      <c r="B101" s="64"/>
      <c r="C101" s="64"/>
      <c r="D101" s="64"/>
    </row>
    <row r="102" spans="1:4" s="76" customFormat="1" x14ac:dyDescent="0.25">
      <c r="A102" s="64"/>
      <c r="B102" s="64"/>
      <c r="C102" s="64"/>
      <c r="D102" s="64"/>
    </row>
    <row r="103" spans="1:4" s="76" customFormat="1" x14ac:dyDescent="0.25">
      <c r="A103" s="64"/>
      <c r="B103" s="64"/>
      <c r="C103" s="64"/>
      <c r="D103" s="64"/>
    </row>
    <row r="104" spans="1:4" s="76" customFormat="1" x14ac:dyDescent="0.25">
      <c r="A104" s="64"/>
      <c r="B104" s="64"/>
      <c r="C104" s="64"/>
      <c r="D104" s="64"/>
    </row>
    <row r="105" spans="1:4" s="76" customFormat="1" x14ac:dyDescent="0.25">
      <c r="A105" s="64"/>
      <c r="B105" s="64"/>
      <c r="C105" s="64"/>
      <c r="D105" s="64"/>
    </row>
    <row r="106" spans="1:4" s="76" customFormat="1" x14ac:dyDescent="0.25">
      <c r="A106" s="64"/>
      <c r="B106" s="64"/>
      <c r="C106" s="64"/>
      <c r="D106" s="64"/>
    </row>
    <row r="107" spans="1:4" s="76" customFormat="1" x14ac:dyDescent="0.25">
      <c r="A107" s="64"/>
      <c r="B107" s="64"/>
      <c r="C107" s="64"/>
      <c r="D107" s="64"/>
    </row>
    <row r="108" spans="1:4" s="76" customFormat="1" x14ac:dyDescent="0.25">
      <c r="A108" s="64"/>
      <c r="B108" s="64"/>
      <c r="C108" s="64"/>
      <c r="D108" s="64"/>
    </row>
    <row r="109" spans="1:4" s="76" customFormat="1" x14ac:dyDescent="0.25">
      <c r="A109" s="64"/>
      <c r="B109" s="64"/>
      <c r="C109" s="64"/>
      <c r="D109" s="64"/>
    </row>
    <row r="110" spans="1:4" s="76" customFormat="1" x14ac:dyDescent="0.25">
      <c r="A110" s="64"/>
      <c r="B110" s="64"/>
      <c r="C110" s="64"/>
      <c r="D110" s="64"/>
    </row>
    <row r="111" spans="1:4" s="76" customFormat="1" x14ac:dyDescent="0.25">
      <c r="A111" s="64"/>
      <c r="B111" s="64"/>
      <c r="C111" s="64"/>
      <c r="D111" s="64"/>
    </row>
    <row r="112" spans="1:4" s="76" customFormat="1" x14ac:dyDescent="0.25">
      <c r="A112" s="64"/>
      <c r="B112" s="64"/>
      <c r="C112" s="64"/>
      <c r="D112" s="64"/>
    </row>
    <row r="113" spans="1:4" s="76" customFormat="1" x14ac:dyDescent="0.25">
      <c r="A113" s="64"/>
      <c r="B113" s="64"/>
      <c r="C113" s="64"/>
      <c r="D113" s="64"/>
    </row>
    <row r="114" spans="1:4" s="76" customFormat="1" x14ac:dyDescent="0.25">
      <c r="A114" s="64"/>
      <c r="B114" s="64"/>
      <c r="C114" s="64"/>
      <c r="D114" s="64"/>
    </row>
    <row r="115" spans="1:4" s="76" customFormat="1" x14ac:dyDescent="0.25">
      <c r="A115" s="64"/>
      <c r="B115" s="64"/>
      <c r="C115" s="64"/>
      <c r="D115" s="64"/>
    </row>
    <row r="116" spans="1:4" s="76" customFormat="1" x14ac:dyDescent="0.25">
      <c r="A116" s="64"/>
      <c r="B116" s="64"/>
      <c r="C116" s="64"/>
      <c r="D116" s="64"/>
    </row>
    <row r="117" spans="1:4" s="76" customFormat="1" x14ac:dyDescent="0.25">
      <c r="A117" s="64"/>
      <c r="B117" s="64"/>
      <c r="C117" s="64"/>
      <c r="D117" s="64"/>
    </row>
    <row r="118" spans="1:4" s="76" customFormat="1" x14ac:dyDescent="0.25">
      <c r="A118" s="64"/>
      <c r="B118" s="64"/>
      <c r="C118" s="64"/>
      <c r="D118" s="64"/>
    </row>
    <row r="119" spans="1:4" s="76" customFormat="1" x14ac:dyDescent="0.25">
      <c r="A119" s="64"/>
      <c r="B119" s="64"/>
      <c r="C119" s="64"/>
      <c r="D119" s="64"/>
    </row>
    <row r="120" spans="1:4" s="76" customFormat="1" x14ac:dyDescent="0.25">
      <c r="A120" s="64"/>
      <c r="B120" s="64"/>
      <c r="C120" s="64"/>
      <c r="D120" s="64"/>
    </row>
    <row r="121" spans="1:4" s="76" customFormat="1" x14ac:dyDescent="0.25">
      <c r="A121" s="64"/>
      <c r="B121" s="64"/>
      <c r="C121" s="64"/>
      <c r="D121" s="64"/>
    </row>
    <row r="122" spans="1:4" s="76" customFormat="1" x14ac:dyDescent="0.25">
      <c r="A122" s="64"/>
      <c r="B122" s="64"/>
      <c r="C122" s="64"/>
      <c r="D122" s="64"/>
    </row>
    <row r="123" spans="1:4" s="76" customFormat="1" x14ac:dyDescent="0.25">
      <c r="A123" s="64"/>
      <c r="B123" s="64"/>
      <c r="C123" s="64"/>
      <c r="D123" s="64"/>
    </row>
    <row r="124" spans="1:4" s="76" customFormat="1" x14ac:dyDescent="0.25">
      <c r="A124" s="64"/>
      <c r="B124" s="64"/>
      <c r="C124" s="64"/>
      <c r="D124" s="64"/>
    </row>
    <row r="125" spans="1:4" s="76" customFormat="1" x14ac:dyDescent="0.25">
      <c r="A125" s="64"/>
      <c r="B125" s="64"/>
      <c r="C125" s="64"/>
      <c r="D125" s="64"/>
    </row>
    <row r="126" spans="1:4" s="76" customFormat="1" x14ac:dyDescent="0.25">
      <c r="A126" s="64"/>
      <c r="B126" s="64"/>
      <c r="C126" s="64"/>
      <c r="D126" s="64"/>
    </row>
    <row r="127" spans="1:4" s="76" customFormat="1" x14ac:dyDescent="0.25">
      <c r="A127" s="64"/>
      <c r="B127" s="64"/>
      <c r="C127" s="64"/>
      <c r="D127" s="64"/>
    </row>
    <row r="128" spans="1:4" s="76" customFormat="1" x14ac:dyDescent="0.25">
      <c r="A128" s="64"/>
      <c r="B128" s="64"/>
      <c r="C128" s="64"/>
      <c r="D128" s="64"/>
    </row>
    <row r="129" spans="1:4" s="76" customFormat="1" x14ac:dyDescent="0.25">
      <c r="A129" s="64"/>
      <c r="B129" s="64"/>
      <c r="C129" s="64"/>
      <c r="D129" s="64"/>
    </row>
    <row r="130" spans="1:4" s="76" customFormat="1" x14ac:dyDescent="0.25">
      <c r="A130" s="64"/>
      <c r="B130" s="64"/>
      <c r="C130" s="64"/>
      <c r="D130" s="64"/>
    </row>
    <row r="131" spans="1:4" s="76" customFormat="1" x14ac:dyDescent="0.25">
      <c r="A131" s="64"/>
      <c r="B131" s="64"/>
      <c r="C131" s="64"/>
      <c r="D131" s="64"/>
    </row>
    <row r="132" spans="1:4" s="76" customFormat="1" x14ac:dyDescent="0.25">
      <c r="A132" s="64"/>
      <c r="B132" s="64"/>
      <c r="C132" s="64"/>
      <c r="D132" s="64"/>
    </row>
    <row r="133" spans="1:4" s="76" customFormat="1" x14ac:dyDescent="0.25">
      <c r="A133" s="64"/>
      <c r="B133" s="64"/>
      <c r="C133" s="64"/>
      <c r="D133" s="64"/>
    </row>
    <row r="134" spans="1:4" s="76" customFormat="1" x14ac:dyDescent="0.25">
      <c r="A134" s="64"/>
      <c r="B134" s="64"/>
      <c r="C134" s="64"/>
      <c r="D134" s="64"/>
    </row>
    <row r="135" spans="1:4" s="76" customFormat="1" x14ac:dyDescent="0.25">
      <c r="A135" s="64"/>
      <c r="B135" s="64"/>
      <c r="C135" s="64"/>
      <c r="D135" s="64"/>
    </row>
    <row r="136" spans="1:4" s="76" customFormat="1" x14ac:dyDescent="0.25">
      <c r="A136" s="64"/>
      <c r="B136" s="64"/>
      <c r="C136" s="64"/>
      <c r="D136" s="64"/>
    </row>
    <row r="137" spans="1:4" s="76" customFormat="1" x14ac:dyDescent="0.25">
      <c r="A137" s="64"/>
      <c r="B137" s="64"/>
      <c r="C137" s="64"/>
      <c r="D137" s="64"/>
    </row>
    <row r="138" spans="1:4" s="76" customFormat="1" x14ac:dyDescent="0.25">
      <c r="A138" s="64"/>
      <c r="B138" s="64"/>
      <c r="C138" s="64"/>
      <c r="D138" s="64"/>
    </row>
    <row r="139" spans="1:4" s="76" customFormat="1" x14ac:dyDescent="0.25">
      <c r="A139" s="64"/>
      <c r="B139" s="64"/>
      <c r="C139" s="64"/>
      <c r="D139" s="64"/>
    </row>
    <row r="140" spans="1:4" s="76" customFormat="1" x14ac:dyDescent="0.25">
      <c r="A140" s="64"/>
      <c r="B140" s="64"/>
      <c r="C140" s="64"/>
      <c r="D140" s="64"/>
    </row>
    <row r="141" spans="1:4" s="76" customFormat="1" x14ac:dyDescent="0.25">
      <c r="A141" s="64"/>
      <c r="B141" s="64"/>
      <c r="C141" s="64"/>
      <c r="D141" s="64"/>
    </row>
    <row r="142" spans="1:4" s="76" customFormat="1" x14ac:dyDescent="0.25">
      <c r="A142" s="64"/>
      <c r="B142" s="64"/>
      <c r="C142" s="64"/>
      <c r="D142" s="64"/>
    </row>
    <row r="143" spans="1:4" s="76" customFormat="1" x14ac:dyDescent="0.25">
      <c r="A143" s="64"/>
      <c r="B143" s="64"/>
      <c r="C143" s="64"/>
      <c r="D143" s="64"/>
    </row>
    <row r="144" spans="1:4" s="76" customFormat="1" x14ac:dyDescent="0.25">
      <c r="A144" s="64"/>
      <c r="B144" s="64"/>
      <c r="C144" s="64"/>
      <c r="D144" s="64"/>
    </row>
    <row r="145" spans="1:4" s="76" customFormat="1" x14ac:dyDescent="0.25">
      <c r="A145" s="64"/>
      <c r="B145" s="64"/>
      <c r="C145" s="64"/>
      <c r="D145" s="64"/>
    </row>
    <row r="146" spans="1:4" s="76" customFormat="1" x14ac:dyDescent="0.25">
      <c r="A146" s="64"/>
      <c r="B146" s="64"/>
      <c r="C146" s="64"/>
      <c r="D146" s="64"/>
    </row>
    <row r="147" spans="1:4" s="76" customFormat="1" x14ac:dyDescent="0.25">
      <c r="A147" s="64"/>
      <c r="B147" s="64"/>
      <c r="C147" s="64"/>
      <c r="D147" s="64"/>
    </row>
    <row r="148" spans="1:4" s="76" customFormat="1" x14ac:dyDescent="0.25">
      <c r="A148" s="64"/>
      <c r="B148" s="64"/>
      <c r="C148" s="64"/>
      <c r="D148" s="64"/>
    </row>
    <row r="149" spans="1:4" s="76" customFormat="1" x14ac:dyDescent="0.25">
      <c r="A149" s="64"/>
      <c r="B149" s="64"/>
      <c r="C149" s="64"/>
      <c r="D149" s="64"/>
    </row>
    <row r="150" spans="1:4" s="76" customFormat="1" x14ac:dyDescent="0.25">
      <c r="A150" s="64"/>
      <c r="B150" s="64"/>
      <c r="C150" s="64"/>
      <c r="D150" s="64"/>
    </row>
    <row r="151" spans="1:4" s="76" customFormat="1" x14ac:dyDescent="0.25">
      <c r="A151" s="64"/>
      <c r="B151" s="64"/>
      <c r="C151" s="64"/>
      <c r="D151" s="64"/>
    </row>
    <row r="152" spans="1:4" s="76" customFormat="1" x14ac:dyDescent="0.25">
      <c r="A152" s="64"/>
      <c r="B152" s="64"/>
      <c r="C152" s="64"/>
      <c r="D152" s="64"/>
    </row>
    <row r="153" spans="1:4" s="76" customFormat="1" x14ac:dyDescent="0.25">
      <c r="A153" s="64"/>
      <c r="B153" s="64"/>
      <c r="C153" s="64"/>
      <c r="D153" s="64"/>
    </row>
    <row r="154" spans="1:4" s="76" customFormat="1" x14ac:dyDescent="0.25">
      <c r="A154" s="64"/>
      <c r="B154" s="64"/>
      <c r="C154" s="64"/>
      <c r="D154" s="64"/>
    </row>
    <row r="155" spans="1:4" s="76" customFormat="1" x14ac:dyDescent="0.25">
      <c r="A155" s="64"/>
      <c r="B155" s="64"/>
      <c r="C155" s="64"/>
      <c r="D155" s="64"/>
    </row>
    <row r="156" spans="1:4" s="76" customFormat="1" x14ac:dyDescent="0.25">
      <c r="A156" s="64"/>
      <c r="B156" s="64"/>
      <c r="C156" s="64"/>
      <c r="D156" s="64"/>
    </row>
    <row r="157" spans="1:4" s="76" customFormat="1" x14ac:dyDescent="0.25">
      <c r="A157" s="64"/>
      <c r="B157" s="64"/>
      <c r="C157" s="64"/>
      <c r="D157" s="64"/>
    </row>
    <row r="158" spans="1:4" s="76" customFormat="1" x14ac:dyDescent="0.25">
      <c r="A158" s="64"/>
      <c r="B158" s="64"/>
      <c r="C158" s="64"/>
      <c r="D158" s="64"/>
    </row>
    <row r="159" spans="1:4" s="76" customFormat="1" x14ac:dyDescent="0.25">
      <c r="A159" s="64"/>
      <c r="B159" s="64"/>
      <c r="C159" s="64"/>
      <c r="D159" s="64"/>
    </row>
    <row r="160" spans="1:4" s="76" customFormat="1" x14ac:dyDescent="0.25">
      <c r="A160" s="64"/>
      <c r="B160" s="64"/>
      <c r="C160" s="64"/>
      <c r="D160" s="64"/>
    </row>
    <row r="161" spans="1:4" s="76" customFormat="1" x14ac:dyDescent="0.25">
      <c r="A161" s="64"/>
      <c r="B161" s="64"/>
      <c r="C161" s="64"/>
      <c r="D161" s="64"/>
    </row>
    <row r="162" spans="1:4" s="76" customFormat="1" x14ac:dyDescent="0.25">
      <c r="A162" s="64"/>
      <c r="B162" s="64"/>
      <c r="C162" s="64"/>
      <c r="D162" s="64"/>
    </row>
    <row r="163" spans="1:4" s="76" customFormat="1" x14ac:dyDescent="0.25">
      <c r="A163" s="64"/>
      <c r="B163" s="64"/>
      <c r="C163" s="64"/>
      <c r="D163" s="64"/>
    </row>
    <row r="164" spans="1:4" s="76" customFormat="1" x14ac:dyDescent="0.25">
      <c r="A164" s="64"/>
      <c r="B164" s="64"/>
      <c r="C164" s="64"/>
      <c r="D164" s="64"/>
    </row>
    <row r="165" spans="1:4" s="76" customFormat="1" x14ac:dyDescent="0.25">
      <c r="A165" s="64"/>
      <c r="B165" s="64"/>
      <c r="C165" s="64"/>
      <c r="D165" s="64"/>
    </row>
    <row r="166" spans="1:4" s="76" customFormat="1" x14ac:dyDescent="0.25">
      <c r="A166" s="64"/>
      <c r="B166" s="64"/>
      <c r="C166" s="64"/>
      <c r="D166" s="64"/>
    </row>
    <row r="167" spans="1:4" s="76" customFormat="1" x14ac:dyDescent="0.25">
      <c r="A167" s="64"/>
      <c r="B167" s="64"/>
      <c r="C167" s="64"/>
      <c r="D167" s="64"/>
    </row>
    <row r="168" spans="1:4" s="76" customFormat="1" x14ac:dyDescent="0.25">
      <c r="A168" s="64"/>
      <c r="B168" s="64"/>
      <c r="C168" s="64"/>
      <c r="D168" s="64"/>
    </row>
    <row r="169" spans="1:4" s="76" customFormat="1" x14ac:dyDescent="0.25">
      <c r="A169" s="64"/>
      <c r="B169" s="64"/>
      <c r="C169" s="64"/>
      <c r="D169" s="64"/>
    </row>
    <row r="170" spans="1:4" s="76" customFormat="1" x14ac:dyDescent="0.25">
      <c r="A170" s="64"/>
      <c r="B170" s="64"/>
      <c r="C170" s="64"/>
      <c r="D170" s="64"/>
    </row>
    <row r="171" spans="1:4" s="76" customFormat="1" x14ac:dyDescent="0.25">
      <c r="A171" s="64"/>
      <c r="B171" s="64"/>
      <c r="C171" s="64"/>
      <c r="D171" s="64"/>
    </row>
    <row r="172" spans="1:4" s="76" customFormat="1" x14ac:dyDescent="0.25">
      <c r="A172" s="64"/>
      <c r="B172" s="64"/>
      <c r="C172" s="64"/>
      <c r="D172" s="64"/>
    </row>
    <row r="173" spans="1:4" s="76" customFormat="1" x14ac:dyDescent="0.25">
      <c r="A173" s="64"/>
      <c r="B173" s="64"/>
      <c r="C173" s="64"/>
      <c r="D173" s="64"/>
    </row>
    <row r="174" spans="1:4" s="76" customFormat="1" x14ac:dyDescent="0.25">
      <c r="A174" s="64"/>
      <c r="B174" s="64"/>
      <c r="C174" s="64"/>
      <c r="D174" s="64"/>
    </row>
    <row r="175" spans="1:4" s="76" customFormat="1" x14ac:dyDescent="0.25">
      <c r="A175" s="64"/>
      <c r="B175" s="64"/>
      <c r="C175" s="64"/>
      <c r="D175" s="64"/>
    </row>
    <row r="176" spans="1:4" s="76" customFormat="1" x14ac:dyDescent="0.25">
      <c r="A176" s="64"/>
      <c r="B176" s="64"/>
      <c r="C176" s="64"/>
      <c r="D176" s="64"/>
    </row>
    <row r="177" spans="1:4" s="76" customFormat="1" x14ac:dyDescent="0.25">
      <c r="A177" s="64"/>
      <c r="B177" s="64"/>
      <c r="C177" s="64"/>
      <c r="D177" s="64"/>
    </row>
    <row r="178" spans="1:4" s="76" customFormat="1" x14ac:dyDescent="0.25">
      <c r="A178" s="64"/>
      <c r="B178" s="64"/>
      <c r="C178" s="64"/>
      <c r="D178" s="64"/>
    </row>
    <row r="179" spans="1:4" s="76" customFormat="1" x14ac:dyDescent="0.25">
      <c r="A179" s="64"/>
      <c r="B179" s="64"/>
      <c r="C179" s="64"/>
      <c r="D179" s="64"/>
    </row>
    <row r="180" spans="1:4" s="76" customFormat="1" x14ac:dyDescent="0.25">
      <c r="A180" s="64"/>
      <c r="B180" s="64"/>
      <c r="C180" s="64"/>
      <c r="D180" s="64"/>
    </row>
    <row r="181" spans="1:4" s="76" customFormat="1" x14ac:dyDescent="0.25">
      <c r="A181" s="64"/>
      <c r="B181" s="64"/>
      <c r="C181" s="64"/>
      <c r="D181" s="64"/>
    </row>
    <row r="182" spans="1:4" s="76" customFormat="1" x14ac:dyDescent="0.25">
      <c r="A182" s="64"/>
      <c r="B182" s="64"/>
      <c r="C182" s="64"/>
      <c r="D182" s="64"/>
    </row>
    <row r="183" spans="1:4" s="76" customFormat="1" x14ac:dyDescent="0.25">
      <c r="A183" s="64"/>
      <c r="B183" s="64"/>
      <c r="C183" s="64"/>
      <c r="D183" s="64"/>
    </row>
    <row r="184" spans="1:4" s="76" customFormat="1" x14ac:dyDescent="0.25">
      <c r="A184" s="64"/>
      <c r="B184" s="64"/>
      <c r="C184" s="64"/>
      <c r="D184" s="64"/>
    </row>
    <row r="185" spans="1:4" s="76" customFormat="1" x14ac:dyDescent="0.25">
      <c r="A185" s="64"/>
      <c r="B185" s="64"/>
      <c r="C185" s="64"/>
      <c r="D185" s="64"/>
    </row>
    <row r="186" spans="1:4" s="76" customFormat="1" x14ac:dyDescent="0.25">
      <c r="A186" s="64"/>
      <c r="B186" s="64"/>
      <c r="C186" s="64"/>
      <c r="D186" s="64"/>
    </row>
    <row r="187" spans="1:4" s="76" customFormat="1" x14ac:dyDescent="0.25">
      <c r="A187" s="64"/>
      <c r="B187" s="64"/>
      <c r="C187" s="64"/>
      <c r="D187" s="64"/>
    </row>
    <row r="188" spans="1:4" s="76" customFormat="1" x14ac:dyDescent="0.25">
      <c r="A188" s="64"/>
      <c r="B188" s="64"/>
      <c r="C188" s="64"/>
      <c r="D188" s="64"/>
    </row>
    <row r="189" spans="1:4" s="76" customFormat="1" x14ac:dyDescent="0.25">
      <c r="A189" s="64"/>
      <c r="B189" s="64"/>
      <c r="C189" s="64"/>
      <c r="D189" s="64"/>
    </row>
    <row r="190" spans="1:4" s="76" customFormat="1" x14ac:dyDescent="0.25">
      <c r="A190" s="64"/>
      <c r="B190" s="64"/>
      <c r="C190" s="64"/>
      <c r="D190" s="64"/>
    </row>
    <row r="191" spans="1:4" s="76" customFormat="1" x14ac:dyDescent="0.25">
      <c r="A191" s="64"/>
      <c r="B191" s="64"/>
      <c r="C191" s="64"/>
      <c r="D191" s="64"/>
    </row>
    <row r="192" spans="1:4" s="76" customFormat="1" x14ac:dyDescent="0.25">
      <c r="A192" s="64"/>
      <c r="B192" s="64"/>
      <c r="C192" s="64"/>
      <c r="D192" s="64"/>
    </row>
    <row r="193" spans="1:4" s="76" customFormat="1" x14ac:dyDescent="0.25">
      <c r="A193" s="64"/>
      <c r="B193" s="64"/>
      <c r="C193" s="64"/>
      <c r="D193" s="64"/>
    </row>
    <row r="194" spans="1:4" s="76" customFormat="1" x14ac:dyDescent="0.25">
      <c r="A194" s="64"/>
      <c r="B194" s="64"/>
      <c r="C194" s="64"/>
      <c r="D194" s="64"/>
    </row>
    <row r="195" spans="1:4" s="76" customFormat="1" x14ac:dyDescent="0.25">
      <c r="A195" s="64"/>
      <c r="B195" s="64"/>
      <c r="C195" s="64"/>
      <c r="D195" s="64"/>
    </row>
    <row r="196" spans="1:4" s="76" customFormat="1" x14ac:dyDescent="0.25">
      <c r="A196" s="64"/>
      <c r="B196" s="64"/>
      <c r="C196" s="64"/>
      <c r="D196" s="64"/>
    </row>
    <row r="197" spans="1:4" s="76" customFormat="1" x14ac:dyDescent="0.25">
      <c r="A197" s="64"/>
      <c r="B197" s="64"/>
      <c r="C197" s="64"/>
      <c r="D197" s="64"/>
    </row>
    <row r="198" spans="1:4" s="76" customFormat="1" x14ac:dyDescent="0.25">
      <c r="A198" s="64"/>
      <c r="B198" s="64"/>
      <c r="C198" s="64"/>
      <c r="D198" s="64"/>
    </row>
    <row r="199" spans="1:4" s="76" customFormat="1" x14ac:dyDescent="0.25">
      <c r="A199" s="64"/>
      <c r="B199" s="64"/>
      <c r="C199" s="64"/>
      <c r="D199" s="64"/>
    </row>
    <row r="200" spans="1:4" s="76" customFormat="1" x14ac:dyDescent="0.25">
      <c r="A200" s="64"/>
      <c r="B200" s="64"/>
      <c r="C200" s="64"/>
      <c r="D200" s="64"/>
    </row>
    <row r="201" spans="1:4" s="76" customFormat="1" x14ac:dyDescent="0.25">
      <c r="A201" s="64"/>
      <c r="B201" s="64"/>
      <c r="C201" s="64"/>
      <c r="D201" s="64"/>
    </row>
    <row r="202" spans="1:4" s="76" customFormat="1" x14ac:dyDescent="0.25">
      <c r="A202" s="64"/>
      <c r="B202" s="64"/>
      <c r="C202" s="64"/>
      <c r="D202" s="64"/>
    </row>
    <row r="203" spans="1:4" s="76" customFormat="1" x14ac:dyDescent="0.25">
      <c r="A203" s="64"/>
      <c r="B203" s="64"/>
      <c r="C203" s="64"/>
      <c r="D203" s="64"/>
    </row>
    <row r="204" spans="1:4" s="76" customFormat="1" x14ac:dyDescent="0.25">
      <c r="A204" s="64"/>
      <c r="B204" s="64"/>
      <c r="C204" s="64"/>
      <c r="D204" s="64"/>
    </row>
    <row r="205" spans="1:4" s="76" customFormat="1" x14ac:dyDescent="0.25">
      <c r="A205" s="64"/>
      <c r="B205" s="64"/>
      <c r="C205" s="64"/>
      <c r="D205" s="64"/>
    </row>
    <row r="206" spans="1:4" s="76" customFormat="1" x14ac:dyDescent="0.25">
      <c r="A206" s="64"/>
      <c r="B206" s="64"/>
      <c r="C206" s="64"/>
      <c r="D206" s="64"/>
    </row>
    <row r="207" spans="1:4" s="76" customFormat="1" x14ac:dyDescent="0.25">
      <c r="A207" s="64"/>
      <c r="B207" s="64"/>
      <c r="C207" s="64"/>
      <c r="D207" s="64"/>
    </row>
    <row r="208" spans="1:4" s="76" customFormat="1" x14ac:dyDescent="0.25">
      <c r="A208" s="64"/>
      <c r="B208" s="64"/>
      <c r="C208" s="64"/>
      <c r="D208" s="64"/>
    </row>
    <row r="209" spans="1:4" s="76" customFormat="1" x14ac:dyDescent="0.25">
      <c r="A209" s="64"/>
      <c r="B209" s="64"/>
      <c r="C209" s="64"/>
      <c r="D209" s="64"/>
    </row>
    <row r="210" spans="1:4" s="76" customFormat="1" x14ac:dyDescent="0.25">
      <c r="A210" s="64"/>
      <c r="B210" s="64"/>
      <c r="C210" s="64"/>
      <c r="D210" s="64"/>
    </row>
    <row r="211" spans="1:4" s="76" customFormat="1" x14ac:dyDescent="0.25">
      <c r="A211" s="64"/>
      <c r="B211" s="64"/>
      <c r="C211" s="64"/>
      <c r="D211" s="64"/>
    </row>
    <row r="212" spans="1:4" s="76" customFormat="1" x14ac:dyDescent="0.25">
      <c r="A212" s="64"/>
      <c r="B212" s="64"/>
      <c r="C212" s="64"/>
      <c r="D212" s="64"/>
    </row>
    <row r="213" spans="1:4" s="76" customFormat="1" x14ac:dyDescent="0.25">
      <c r="A213" s="64"/>
      <c r="B213" s="64"/>
      <c r="C213" s="64"/>
      <c r="D213" s="64"/>
    </row>
    <row r="214" spans="1:4" s="76" customFormat="1" x14ac:dyDescent="0.25">
      <c r="A214" s="64"/>
      <c r="B214" s="64"/>
      <c r="C214" s="64"/>
      <c r="D214" s="64"/>
    </row>
    <row r="215" spans="1:4" s="76" customFormat="1" x14ac:dyDescent="0.25">
      <c r="A215" s="64"/>
      <c r="B215" s="64"/>
      <c r="C215" s="64"/>
      <c r="D215" s="64"/>
    </row>
    <row r="216" spans="1:4" s="76" customFormat="1" x14ac:dyDescent="0.25">
      <c r="A216" s="64"/>
      <c r="B216" s="64"/>
      <c r="C216" s="64"/>
      <c r="D216" s="64"/>
    </row>
    <row r="217" spans="1:4" s="76" customFormat="1" x14ac:dyDescent="0.25">
      <c r="A217" s="64"/>
      <c r="B217" s="64"/>
      <c r="C217" s="64"/>
      <c r="D217" s="64"/>
    </row>
    <row r="218" spans="1:4" s="76" customFormat="1" x14ac:dyDescent="0.25">
      <c r="A218" s="64"/>
      <c r="B218" s="64"/>
      <c r="C218" s="64"/>
      <c r="D218" s="64"/>
    </row>
    <row r="219" spans="1:4" s="76" customFormat="1" x14ac:dyDescent="0.25">
      <c r="A219" s="64"/>
      <c r="B219" s="64"/>
      <c r="C219" s="64"/>
      <c r="D219" s="64"/>
    </row>
    <row r="220" spans="1:4" s="76" customFormat="1" x14ac:dyDescent="0.25">
      <c r="A220" s="64"/>
      <c r="B220" s="64"/>
      <c r="C220" s="64"/>
      <c r="D220" s="64"/>
    </row>
    <row r="221" spans="1:4" s="76" customFormat="1" x14ac:dyDescent="0.25">
      <c r="A221" s="64"/>
      <c r="B221" s="64"/>
      <c r="C221" s="64"/>
      <c r="D221" s="64"/>
    </row>
    <row r="222" spans="1:4" s="76" customFormat="1" x14ac:dyDescent="0.25">
      <c r="A222" s="64"/>
      <c r="B222" s="64"/>
      <c r="C222" s="64"/>
      <c r="D222" s="64"/>
    </row>
    <row r="223" spans="1:4" s="76" customFormat="1" x14ac:dyDescent="0.25">
      <c r="A223" s="64"/>
      <c r="B223" s="64"/>
      <c r="C223" s="64"/>
      <c r="D223" s="64"/>
    </row>
    <row r="224" spans="1:4" s="76" customFormat="1" x14ac:dyDescent="0.25">
      <c r="A224" s="64"/>
      <c r="B224" s="64"/>
      <c r="C224" s="64"/>
      <c r="D224" s="64"/>
    </row>
    <row r="225" spans="1:4" s="76" customFormat="1" x14ac:dyDescent="0.25">
      <c r="A225" s="64"/>
      <c r="B225" s="64"/>
      <c r="C225" s="64"/>
      <c r="D225" s="64"/>
    </row>
    <row r="226" spans="1:4" s="76" customFormat="1" x14ac:dyDescent="0.25">
      <c r="A226" s="64"/>
      <c r="B226" s="64"/>
      <c r="C226" s="64"/>
      <c r="D226" s="64"/>
    </row>
    <row r="227" spans="1:4" s="76" customFormat="1" x14ac:dyDescent="0.25">
      <c r="A227" s="64"/>
      <c r="B227" s="64"/>
      <c r="C227" s="64"/>
      <c r="D227" s="64"/>
    </row>
    <row r="228" spans="1:4" s="76" customFormat="1" x14ac:dyDescent="0.25">
      <c r="A228" s="64"/>
      <c r="B228" s="64"/>
      <c r="C228" s="64"/>
      <c r="D228" s="64"/>
    </row>
    <row r="229" spans="1:4" s="76" customFormat="1" x14ac:dyDescent="0.25">
      <c r="A229" s="64"/>
      <c r="B229" s="64"/>
      <c r="C229" s="64"/>
      <c r="D229" s="64"/>
    </row>
    <row r="230" spans="1:4" s="76" customFormat="1" x14ac:dyDescent="0.25">
      <c r="A230" s="64"/>
      <c r="B230" s="64"/>
      <c r="C230" s="64"/>
      <c r="D230" s="64"/>
    </row>
    <row r="231" spans="1:4" s="76" customFormat="1" x14ac:dyDescent="0.25">
      <c r="A231" s="64"/>
      <c r="B231" s="64"/>
      <c r="C231" s="64"/>
      <c r="D231" s="64"/>
    </row>
    <row r="232" spans="1:4" s="76" customFormat="1" x14ac:dyDescent="0.25">
      <c r="A232" s="64"/>
      <c r="B232" s="64"/>
      <c r="C232" s="64"/>
      <c r="D232" s="64"/>
    </row>
    <row r="233" spans="1:4" s="76" customFormat="1" x14ac:dyDescent="0.25">
      <c r="A233" s="64"/>
      <c r="B233" s="64"/>
      <c r="C233" s="64"/>
      <c r="D233" s="64"/>
    </row>
    <row r="234" spans="1:4" s="76" customFormat="1" x14ac:dyDescent="0.25">
      <c r="A234" s="64"/>
      <c r="B234" s="64"/>
      <c r="C234" s="64"/>
      <c r="D234" s="64"/>
    </row>
    <row r="235" spans="1:4" s="76" customFormat="1" x14ac:dyDescent="0.25">
      <c r="A235" s="64"/>
      <c r="B235" s="64"/>
      <c r="C235" s="64"/>
      <c r="D235" s="64"/>
    </row>
    <row r="236" spans="1:4" s="76" customFormat="1" x14ac:dyDescent="0.25">
      <c r="A236" s="64"/>
      <c r="B236" s="64"/>
      <c r="C236" s="64"/>
      <c r="D236" s="64"/>
    </row>
    <row r="237" spans="1:4" s="76" customFormat="1" x14ac:dyDescent="0.25">
      <c r="A237" s="64"/>
      <c r="B237" s="64"/>
      <c r="C237" s="64"/>
      <c r="D237" s="64"/>
    </row>
    <row r="238" spans="1:4" s="76" customFormat="1" x14ac:dyDescent="0.25">
      <c r="A238" s="64"/>
      <c r="B238" s="64"/>
      <c r="C238" s="64"/>
      <c r="D238" s="64"/>
    </row>
    <row r="239" spans="1:4" s="76" customFormat="1" x14ac:dyDescent="0.25">
      <c r="A239" s="64"/>
      <c r="B239" s="64"/>
      <c r="C239" s="64"/>
      <c r="D239" s="64"/>
    </row>
    <row r="240" spans="1:4" s="76" customFormat="1" x14ac:dyDescent="0.25">
      <c r="A240" s="64"/>
      <c r="B240" s="64"/>
      <c r="C240" s="64"/>
      <c r="D240" s="64"/>
    </row>
    <row r="241" spans="1:4" s="76" customFormat="1" x14ac:dyDescent="0.25">
      <c r="A241" s="64"/>
      <c r="B241" s="64"/>
      <c r="C241" s="64"/>
      <c r="D241" s="64"/>
    </row>
    <row r="242" spans="1:4" s="76" customFormat="1" x14ac:dyDescent="0.25">
      <c r="A242" s="64"/>
      <c r="B242" s="64"/>
      <c r="C242" s="64"/>
      <c r="D242" s="64"/>
    </row>
    <row r="243" spans="1:4" s="76" customFormat="1" x14ac:dyDescent="0.25">
      <c r="A243" s="64"/>
      <c r="B243" s="64"/>
      <c r="C243" s="64"/>
      <c r="D243" s="64"/>
    </row>
    <row r="244" spans="1:4" s="76" customFormat="1" x14ac:dyDescent="0.25">
      <c r="A244" s="64"/>
      <c r="B244" s="64"/>
      <c r="C244" s="64"/>
      <c r="D244" s="64"/>
    </row>
    <row r="245" spans="1:4" s="76" customFormat="1" x14ac:dyDescent="0.25">
      <c r="A245" s="64"/>
      <c r="B245" s="64"/>
      <c r="C245" s="64"/>
      <c r="D245" s="64"/>
    </row>
    <row r="246" spans="1:4" s="76" customFormat="1" x14ac:dyDescent="0.25">
      <c r="A246" s="64"/>
      <c r="B246" s="64"/>
      <c r="C246" s="64"/>
      <c r="D246" s="64"/>
    </row>
    <row r="247" spans="1:4" s="76" customFormat="1" x14ac:dyDescent="0.25">
      <c r="A247" s="64"/>
      <c r="B247" s="64"/>
      <c r="C247" s="64"/>
      <c r="D247" s="64"/>
    </row>
    <row r="248" spans="1:4" s="76" customFormat="1" x14ac:dyDescent="0.25">
      <c r="A248" s="64"/>
      <c r="B248" s="64"/>
      <c r="C248" s="64"/>
      <c r="D248" s="64"/>
    </row>
    <row r="249" spans="1:4" s="76" customFormat="1" x14ac:dyDescent="0.25">
      <c r="A249" s="64"/>
      <c r="B249" s="64"/>
      <c r="C249" s="64"/>
      <c r="D249" s="64"/>
    </row>
    <row r="250" spans="1:4" s="76" customFormat="1" x14ac:dyDescent="0.25">
      <c r="A250" s="64"/>
      <c r="B250" s="64"/>
      <c r="C250" s="64"/>
      <c r="D250" s="64"/>
    </row>
    <row r="251" spans="1:4" s="76" customFormat="1" x14ac:dyDescent="0.25">
      <c r="A251" s="64"/>
      <c r="B251" s="64"/>
      <c r="C251" s="64"/>
      <c r="D251" s="64"/>
    </row>
    <row r="252" spans="1:4" s="76" customFormat="1" x14ac:dyDescent="0.25">
      <c r="A252" s="64"/>
      <c r="B252" s="64"/>
      <c r="C252" s="64"/>
      <c r="D252" s="64"/>
    </row>
    <row r="253" spans="1:4" s="76" customFormat="1" x14ac:dyDescent="0.25">
      <c r="A253" s="64"/>
      <c r="B253" s="64"/>
      <c r="C253" s="64"/>
      <c r="D253" s="64"/>
    </row>
    <row r="254" spans="1:4" s="76" customFormat="1" x14ac:dyDescent="0.25">
      <c r="A254" s="64"/>
      <c r="B254" s="64"/>
      <c r="C254" s="64"/>
      <c r="D254" s="64"/>
    </row>
    <row r="255" spans="1:4" s="76" customFormat="1" x14ac:dyDescent="0.25">
      <c r="A255" s="64"/>
      <c r="B255" s="64"/>
      <c r="C255" s="64"/>
      <c r="D255" s="64"/>
    </row>
    <row r="256" spans="1:4" s="76" customFormat="1" x14ac:dyDescent="0.25">
      <c r="A256" s="64"/>
      <c r="B256" s="64"/>
      <c r="C256" s="64"/>
      <c r="D256" s="64"/>
    </row>
    <row r="257" spans="1:4" s="76" customFormat="1" x14ac:dyDescent="0.25">
      <c r="A257" s="64"/>
      <c r="B257" s="64"/>
      <c r="C257" s="64"/>
      <c r="D257" s="64"/>
    </row>
    <row r="258" spans="1:4" s="76" customFormat="1" x14ac:dyDescent="0.25">
      <c r="A258" s="64"/>
      <c r="B258" s="64"/>
      <c r="C258" s="64"/>
      <c r="D258" s="64"/>
    </row>
    <row r="259" spans="1:4" s="76" customFormat="1" x14ac:dyDescent="0.25">
      <c r="A259" s="64"/>
      <c r="B259" s="64"/>
      <c r="C259" s="64"/>
      <c r="D259" s="64"/>
    </row>
    <row r="260" spans="1:4" s="76" customFormat="1" x14ac:dyDescent="0.25">
      <c r="A260" s="64"/>
      <c r="B260" s="64"/>
      <c r="C260" s="64"/>
      <c r="D260" s="64"/>
    </row>
    <row r="261" spans="1:4" s="76" customFormat="1" x14ac:dyDescent="0.25">
      <c r="A261" s="64"/>
      <c r="B261" s="64"/>
      <c r="C261" s="64"/>
      <c r="D261" s="64"/>
    </row>
    <row r="262" spans="1:4" s="76" customFormat="1" x14ac:dyDescent="0.25">
      <c r="A262" s="64"/>
      <c r="B262" s="64"/>
      <c r="C262" s="64"/>
      <c r="D262" s="64"/>
    </row>
    <row r="263" spans="1:4" s="76" customFormat="1" x14ac:dyDescent="0.25">
      <c r="A263" s="64"/>
      <c r="B263" s="64"/>
      <c r="C263" s="64"/>
      <c r="D263" s="64"/>
    </row>
    <row r="264" spans="1:4" s="76" customFormat="1" x14ac:dyDescent="0.25">
      <c r="A264" s="64"/>
      <c r="B264" s="64"/>
      <c r="C264" s="64"/>
      <c r="D264" s="64"/>
    </row>
    <row r="265" spans="1:4" s="76" customFormat="1" x14ac:dyDescent="0.25">
      <c r="A265" s="64"/>
      <c r="B265" s="64"/>
      <c r="C265" s="64"/>
      <c r="D265" s="64"/>
    </row>
    <row r="266" spans="1:4" s="76" customFormat="1" x14ac:dyDescent="0.25">
      <c r="A266" s="64"/>
      <c r="B266" s="64"/>
      <c r="C266" s="64"/>
      <c r="D266" s="64"/>
    </row>
    <row r="267" spans="1:4" s="76" customFormat="1" x14ac:dyDescent="0.25">
      <c r="A267" s="64"/>
      <c r="B267" s="64"/>
      <c r="C267" s="64"/>
      <c r="D267" s="64"/>
    </row>
    <row r="268" spans="1:4" s="76" customFormat="1" x14ac:dyDescent="0.25">
      <c r="A268" s="64"/>
      <c r="B268" s="64"/>
      <c r="C268" s="64"/>
      <c r="D268" s="64"/>
    </row>
    <row r="269" spans="1:4" s="76" customFormat="1" x14ac:dyDescent="0.25">
      <c r="A269" s="64"/>
      <c r="B269" s="64"/>
      <c r="C269" s="64"/>
      <c r="D269" s="64"/>
    </row>
    <row r="270" spans="1:4" s="76" customFormat="1" x14ac:dyDescent="0.25">
      <c r="A270" s="64"/>
      <c r="B270" s="64"/>
      <c r="C270" s="64"/>
      <c r="D270" s="64"/>
    </row>
    <row r="271" spans="1:4" s="76" customFormat="1" x14ac:dyDescent="0.25">
      <c r="A271" s="64"/>
      <c r="B271" s="64"/>
      <c r="C271" s="64"/>
      <c r="D271" s="64"/>
    </row>
    <row r="272" spans="1:4" s="76" customFormat="1" x14ac:dyDescent="0.25">
      <c r="A272" s="64"/>
      <c r="B272" s="64"/>
      <c r="C272" s="64"/>
      <c r="D272" s="64"/>
    </row>
    <row r="273" spans="1:4" s="76" customFormat="1" x14ac:dyDescent="0.25">
      <c r="A273" s="64"/>
      <c r="B273" s="64"/>
      <c r="C273" s="64"/>
      <c r="D273" s="64"/>
    </row>
    <row r="274" spans="1:4" s="76" customFormat="1" x14ac:dyDescent="0.25">
      <c r="A274" s="64"/>
      <c r="B274" s="64"/>
      <c r="C274" s="64"/>
      <c r="D274" s="64"/>
    </row>
    <row r="275" spans="1:4" s="76" customFormat="1" x14ac:dyDescent="0.25">
      <c r="A275" s="64"/>
      <c r="B275" s="64"/>
      <c r="C275" s="64"/>
      <c r="D275" s="64"/>
    </row>
    <row r="276" spans="1:4" s="76" customFormat="1" x14ac:dyDescent="0.25">
      <c r="A276" s="64"/>
      <c r="B276" s="64"/>
      <c r="C276" s="64"/>
      <c r="D276" s="64"/>
    </row>
    <row r="277" spans="1:4" s="76" customFormat="1" x14ac:dyDescent="0.25">
      <c r="A277" s="64"/>
      <c r="B277" s="64"/>
      <c r="C277" s="64"/>
      <c r="D277" s="64"/>
    </row>
    <row r="278" spans="1:4" s="76" customFormat="1" x14ac:dyDescent="0.25">
      <c r="A278" s="64"/>
      <c r="B278" s="64"/>
      <c r="C278" s="64"/>
      <c r="D278" s="64"/>
    </row>
    <row r="279" spans="1:4" s="76" customFormat="1" x14ac:dyDescent="0.25">
      <c r="A279" s="64"/>
      <c r="B279" s="64"/>
      <c r="C279" s="64"/>
      <c r="D279" s="64"/>
    </row>
    <row r="280" spans="1:4" s="76" customFormat="1" x14ac:dyDescent="0.25">
      <c r="A280" s="64"/>
      <c r="B280" s="64"/>
      <c r="C280" s="64"/>
      <c r="D280" s="64"/>
    </row>
    <row r="281" spans="1:4" s="76" customFormat="1" x14ac:dyDescent="0.25">
      <c r="A281" s="64"/>
      <c r="B281" s="64"/>
      <c r="C281" s="64"/>
      <c r="D281" s="64"/>
    </row>
    <row r="282" spans="1:4" s="76" customFormat="1" x14ac:dyDescent="0.25">
      <c r="A282" s="64"/>
      <c r="B282" s="64"/>
      <c r="C282" s="64"/>
      <c r="D282" s="64"/>
    </row>
    <row r="283" spans="1:4" s="76" customFormat="1" x14ac:dyDescent="0.25">
      <c r="A283" s="64"/>
      <c r="B283" s="64"/>
      <c r="C283" s="64"/>
      <c r="D283" s="64"/>
    </row>
    <row r="284" spans="1:4" s="76" customFormat="1" x14ac:dyDescent="0.25">
      <c r="A284" s="64"/>
      <c r="B284" s="64"/>
      <c r="C284" s="64"/>
      <c r="D284" s="64"/>
    </row>
    <row r="285" spans="1:4" s="76" customFormat="1" x14ac:dyDescent="0.25">
      <c r="A285" s="64"/>
      <c r="B285" s="64"/>
      <c r="C285" s="64"/>
      <c r="D285" s="64"/>
    </row>
    <row r="286" spans="1:4" s="76" customFormat="1" x14ac:dyDescent="0.25">
      <c r="A286" s="64"/>
      <c r="B286" s="64"/>
      <c r="C286" s="64"/>
      <c r="D286" s="64"/>
    </row>
    <row r="287" spans="1:4" s="76" customFormat="1" x14ac:dyDescent="0.25">
      <c r="A287" s="64"/>
      <c r="B287" s="64"/>
      <c r="C287" s="64"/>
      <c r="D287" s="64"/>
    </row>
    <row r="288" spans="1:4" s="76" customFormat="1" x14ac:dyDescent="0.25">
      <c r="A288" s="64"/>
      <c r="B288" s="64"/>
      <c r="C288" s="64"/>
      <c r="D288" s="64"/>
    </row>
    <row r="289" spans="1:4" s="76" customFormat="1" x14ac:dyDescent="0.25">
      <c r="A289" s="64"/>
      <c r="B289" s="64"/>
      <c r="C289" s="64"/>
      <c r="D289" s="64"/>
    </row>
    <row r="290" spans="1:4" s="76" customFormat="1" x14ac:dyDescent="0.25">
      <c r="A290" s="64"/>
      <c r="B290" s="64"/>
      <c r="C290" s="64"/>
      <c r="D290" s="64"/>
    </row>
    <row r="291" spans="1:4" s="76" customFormat="1" x14ac:dyDescent="0.25">
      <c r="A291" s="64"/>
      <c r="B291" s="64"/>
      <c r="C291" s="64"/>
      <c r="D291" s="64"/>
    </row>
    <row r="292" spans="1:4" s="76" customFormat="1" x14ac:dyDescent="0.25">
      <c r="A292" s="64"/>
      <c r="B292" s="64"/>
      <c r="C292" s="64"/>
      <c r="D292" s="64"/>
    </row>
    <row r="293" spans="1:4" s="76" customFormat="1" x14ac:dyDescent="0.25">
      <c r="A293" s="64"/>
      <c r="B293" s="64"/>
      <c r="C293" s="64"/>
      <c r="D293" s="64"/>
    </row>
    <row r="294" spans="1:4" s="76" customFormat="1" x14ac:dyDescent="0.25">
      <c r="A294" s="64"/>
      <c r="B294" s="64"/>
      <c r="C294" s="64"/>
      <c r="D294" s="64"/>
    </row>
    <row r="295" spans="1:4" s="76" customFormat="1" x14ac:dyDescent="0.25">
      <c r="A295" s="64"/>
      <c r="B295" s="64"/>
      <c r="C295" s="64"/>
      <c r="D295" s="64"/>
    </row>
    <row r="296" spans="1:4" s="76" customFormat="1" x14ac:dyDescent="0.25">
      <c r="A296" s="64"/>
      <c r="B296" s="64"/>
      <c r="C296" s="64"/>
      <c r="D296" s="64"/>
    </row>
    <row r="297" spans="1:4" s="76" customFormat="1" x14ac:dyDescent="0.25">
      <c r="A297" s="64"/>
      <c r="B297" s="64"/>
      <c r="C297" s="64"/>
      <c r="D297" s="64"/>
    </row>
    <row r="298" spans="1:4" s="76" customFormat="1" x14ac:dyDescent="0.25">
      <c r="A298" s="64"/>
      <c r="B298" s="64"/>
      <c r="C298" s="64"/>
      <c r="D298" s="64"/>
    </row>
    <row r="299" spans="1:4" s="76" customFormat="1" x14ac:dyDescent="0.25">
      <c r="A299" s="64"/>
      <c r="B299" s="64"/>
      <c r="C299" s="64"/>
      <c r="D299" s="64"/>
    </row>
    <row r="300" spans="1:4" s="76" customFormat="1" x14ac:dyDescent="0.25">
      <c r="A300" s="64"/>
      <c r="B300" s="64"/>
      <c r="C300" s="64"/>
      <c r="D300" s="64"/>
    </row>
    <row r="301" spans="1:4" s="76" customFormat="1" x14ac:dyDescent="0.25">
      <c r="A301" s="64"/>
      <c r="B301" s="64"/>
      <c r="C301" s="64"/>
      <c r="D301" s="64"/>
    </row>
    <row r="302" spans="1:4" s="76" customFormat="1" x14ac:dyDescent="0.25">
      <c r="A302" s="64"/>
      <c r="B302" s="64"/>
      <c r="C302" s="64"/>
      <c r="D302" s="64"/>
    </row>
    <row r="303" spans="1:4" s="76" customFormat="1" x14ac:dyDescent="0.25">
      <c r="A303" s="64"/>
      <c r="B303" s="64"/>
      <c r="C303" s="64"/>
      <c r="D303" s="64"/>
    </row>
    <row r="304" spans="1:4" s="76" customFormat="1" x14ac:dyDescent="0.25">
      <c r="A304" s="64"/>
      <c r="B304" s="64"/>
      <c r="C304" s="64"/>
      <c r="D304" s="64"/>
    </row>
    <row r="305" spans="1:4" s="76" customFormat="1" x14ac:dyDescent="0.25">
      <c r="A305" s="64"/>
      <c r="B305" s="64"/>
      <c r="C305" s="64"/>
      <c r="D305" s="64"/>
    </row>
    <row r="306" spans="1:4" s="76" customFormat="1" x14ac:dyDescent="0.25">
      <c r="A306" s="64"/>
      <c r="B306" s="64"/>
      <c r="C306" s="64"/>
      <c r="D306" s="64"/>
    </row>
    <row r="307" spans="1:4" s="76" customFormat="1" x14ac:dyDescent="0.25">
      <c r="A307" s="64"/>
      <c r="B307" s="64"/>
      <c r="C307" s="64"/>
      <c r="D307" s="64"/>
    </row>
    <row r="308" spans="1:4" s="76" customFormat="1" x14ac:dyDescent="0.25">
      <c r="A308" s="64"/>
      <c r="B308" s="64"/>
      <c r="C308" s="64"/>
      <c r="D308" s="64"/>
    </row>
    <row r="309" spans="1:4" s="76" customFormat="1" x14ac:dyDescent="0.25">
      <c r="A309" s="64"/>
      <c r="B309" s="64"/>
      <c r="C309" s="64"/>
      <c r="D309" s="64"/>
    </row>
    <row r="310" spans="1:4" s="76" customFormat="1" x14ac:dyDescent="0.25">
      <c r="A310" s="64"/>
      <c r="B310" s="64"/>
      <c r="C310" s="64"/>
      <c r="D310" s="64"/>
    </row>
    <row r="311" spans="1:4" s="76" customFormat="1" x14ac:dyDescent="0.25">
      <c r="A311" s="64"/>
      <c r="B311" s="64"/>
      <c r="C311" s="64"/>
      <c r="D311" s="64"/>
    </row>
    <row r="312" spans="1:4" s="76" customFormat="1" x14ac:dyDescent="0.25">
      <c r="A312" s="64"/>
      <c r="B312" s="64"/>
      <c r="C312" s="64"/>
      <c r="D312" s="64"/>
    </row>
    <row r="313" spans="1:4" s="76" customFormat="1" x14ac:dyDescent="0.25">
      <c r="A313" s="64"/>
      <c r="B313" s="64"/>
      <c r="C313" s="64"/>
      <c r="D313" s="64"/>
    </row>
    <row r="314" spans="1:4" s="76" customFormat="1" x14ac:dyDescent="0.25">
      <c r="A314" s="64"/>
      <c r="B314" s="64"/>
      <c r="C314" s="64"/>
      <c r="D314" s="64"/>
    </row>
    <row r="315" spans="1:4" s="76" customFormat="1" x14ac:dyDescent="0.25">
      <c r="A315" s="64"/>
      <c r="B315" s="64"/>
      <c r="C315" s="64"/>
      <c r="D315" s="64"/>
    </row>
    <row r="316" spans="1:4" s="76" customFormat="1" x14ac:dyDescent="0.25">
      <c r="A316" s="64"/>
      <c r="B316" s="64"/>
      <c r="C316" s="64"/>
      <c r="D316" s="64"/>
    </row>
    <row r="317" spans="1:4" s="76" customFormat="1" x14ac:dyDescent="0.25">
      <c r="A317" s="64"/>
      <c r="B317" s="64"/>
      <c r="C317" s="64"/>
      <c r="D317" s="64"/>
    </row>
    <row r="318" spans="1:4" s="76" customFormat="1" x14ac:dyDescent="0.25">
      <c r="A318" s="64"/>
      <c r="B318" s="64"/>
      <c r="C318" s="64"/>
      <c r="D318" s="64"/>
    </row>
    <row r="319" spans="1:4" s="76" customFormat="1" x14ac:dyDescent="0.25">
      <c r="A319" s="64"/>
      <c r="B319" s="64"/>
      <c r="C319" s="64"/>
      <c r="D319" s="64"/>
    </row>
    <row r="320" spans="1:4" s="76" customFormat="1" x14ac:dyDescent="0.25">
      <c r="A320" s="64"/>
      <c r="B320" s="64"/>
      <c r="C320" s="64"/>
      <c r="D320" s="64"/>
    </row>
    <row r="321" spans="1:4" s="76" customFormat="1" x14ac:dyDescent="0.25">
      <c r="A321" s="64"/>
      <c r="B321" s="64"/>
      <c r="C321" s="64"/>
      <c r="D321" s="64"/>
    </row>
    <row r="322" spans="1:4" s="76" customFormat="1" x14ac:dyDescent="0.25">
      <c r="A322" s="64"/>
      <c r="B322" s="64"/>
      <c r="C322" s="64"/>
      <c r="D322" s="64"/>
    </row>
    <row r="323" spans="1:4" s="76" customFormat="1" x14ac:dyDescent="0.25">
      <c r="A323" s="64"/>
      <c r="B323" s="64"/>
      <c r="C323" s="64"/>
      <c r="D323" s="64"/>
    </row>
    <row r="324" spans="1:4" s="76" customFormat="1" x14ac:dyDescent="0.25">
      <c r="A324" s="64"/>
      <c r="B324" s="64"/>
      <c r="C324" s="64"/>
      <c r="D324" s="64"/>
    </row>
    <row r="325" spans="1:4" s="76" customFormat="1" x14ac:dyDescent="0.25">
      <c r="A325" s="64"/>
      <c r="B325" s="64"/>
      <c r="C325" s="64"/>
      <c r="D325" s="64"/>
    </row>
    <row r="326" spans="1:4" s="76" customFormat="1" x14ac:dyDescent="0.25">
      <c r="A326" s="64"/>
      <c r="B326" s="64"/>
      <c r="C326" s="64"/>
      <c r="D326" s="64"/>
    </row>
    <row r="327" spans="1:4" s="76" customFormat="1" x14ac:dyDescent="0.25">
      <c r="A327" s="64"/>
      <c r="B327" s="64"/>
      <c r="C327" s="64"/>
      <c r="D327" s="64"/>
    </row>
    <row r="328" spans="1:4" s="76" customFormat="1" x14ac:dyDescent="0.25">
      <c r="A328" s="64"/>
      <c r="B328" s="64"/>
      <c r="C328" s="64"/>
      <c r="D328" s="64"/>
    </row>
    <row r="329" spans="1:4" s="76" customFormat="1" x14ac:dyDescent="0.25">
      <c r="A329" s="64"/>
      <c r="B329" s="64"/>
      <c r="C329" s="64"/>
      <c r="D329" s="64"/>
    </row>
    <row r="330" spans="1:4" s="76" customFormat="1" x14ac:dyDescent="0.25">
      <c r="A330" s="64"/>
      <c r="B330" s="64"/>
      <c r="C330" s="64"/>
      <c r="D330" s="64"/>
    </row>
    <row r="331" spans="1:4" s="76" customFormat="1" x14ac:dyDescent="0.25">
      <c r="A331" s="64"/>
      <c r="B331" s="64"/>
      <c r="C331" s="64"/>
      <c r="D331" s="64"/>
    </row>
    <row r="332" spans="1:4" s="76" customFormat="1" x14ac:dyDescent="0.25">
      <c r="A332" s="64"/>
      <c r="B332" s="64"/>
      <c r="C332" s="64"/>
      <c r="D332" s="64"/>
    </row>
    <row r="333" spans="1:4" s="76" customFormat="1" x14ac:dyDescent="0.25">
      <c r="A333" s="64"/>
      <c r="B333" s="64"/>
      <c r="C333" s="64"/>
      <c r="D333" s="64"/>
    </row>
    <row r="334" spans="1:4" s="76" customFormat="1" x14ac:dyDescent="0.25">
      <c r="A334" s="64"/>
      <c r="B334" s="64"/>
      <c r="C334" s="64"/>
      <c r="D334" s="64"/>
    </row>
    <row r="335" spans="1:4" s="76" customFormat="1" x14ac:dyDescent="0.25">
      <c r="A335" s="64"/>
      <c r="B335" s="64"/>
      <c r="C335" s="64"/>
      <c r="D335" s="64"/>
    </row>
    <row r="336" spans="1:4" s="76" customFormat="1" x14ac:dyDescent="0.25">
      <c r="A336" s="64"/>
      <c r="B336" s="64"/>
      <c r="C336" s="64"/>
      <c r="D336" s="64"/>
    </row>
    <row r="337" spans="1:4" s="76" customFormat="1" x14ac:dyDescent="0.25">
      <c r="A337" s="64"/>
      <c r="B337" s="64"/>
      <c r="C337" s="64"/>
      <c r="D337" s="64"/>
    </row>
    <row r="338" spans="1:4" s="76" customFormat="1" x14ac:dyDescent="0.25">
      <c r="A338" s="64"/>
      <c r="B338" s="64"/>
      <c r="C338" s="64"/>
      <c r="D338" s="64"/>
    </row>
    <row r="339" spans="1:4" s="76" customFormat="1" x14ac:dyDescent="0.25">
      <c r="A339" s="64"/>
      <c r="B339" s="64"/>
      <c r="C339" s="64"/>
      <c r="D339" s="64"/>
    </row>
    <row r="340" spans="1:4" s="76" customFormat="1" x14ac:dyDescent="0.25">
      <c r="A340" s="64"/>
      <c r="B340" s="64"/>
      <c r="C340" s="64"/>
      <c r="D340" s="64"/>
    </row>
    <row r="341" spans="1:4" s="76" customFormat="1" x14ac:dyDescent="0.25">
      <c r="A341" s="64"/>
      <c r="B341" s="64"/>
      <c r="C341" s="64"/>
      <c r="D341" s="64"/>
    </row>
    <row r="342" spans="1:4" s="76" customFormat="1" x14ac:dyDescent="0.25">
      <c r="A342" s="64"/>
      <c r="B342" s="64"/>
      <c r="C342" s="64"/>
      <c r="D342" s="64"/>
    </row>
    <row r="343" spans="1:4" s="76" customFormat="1" x14ac:dyDescent="0.25">
      <c r="A343" s="64"/>
      <c r="B343" s="64"/>
      <c r="C343" s="64"/>
      <c r="D343" s="64"/>
    </row>
    <row r="344" spans="1:4" s="76" customFormat="1" x14ac:dyDescent="0.25">
      <c r="A344" s="64"/>
      <c r="B344" s="64"/>
      <c r="C344" s="64"/>
      <c r="D344" s="64"/>
    </row>
    <row r="345" spans="1:4" s="76" customFormat="1" x14ac:dyDescent="0.25">
      <c r="A345" s="64"/>
      <c r="B345" s="64"/>
      <c r="C345" s="64"/>
      <c r="D345" s="64"/>
    </row>
    <row r="346" spans="1:4" s="76" customFormat="1" x14ac:dyDescent="0.25">
      <c r="A346" s="64"/>
      <c r="B346" s="64"/>
      <c r="C346" s="64"/>
      <c r="D346" s="64"/>
    </row>
    <row r="347" spans="1:4" s="76" customFormat="1" x14ac:dyDescent="0.25">
      <c r="A347" s="64"/>
      <c r="B347" s="64"/>
      <c r="C347" s="64"/>
      <c r="D347" s="64"/>
    </row>
    <row r="348" spans="1:4" s="76" customFormat="1" x14ac:dyDescent="0.25">
      <c r="A348" s="64"/>
      <c r="B348" s="64"/>
      <c r="C348" s="64"/>
      <c r="D348" s="64"/>
    </row>
    <row r="349" spans="1:4" s="76" customFormat="1" x14ac:dyDescent="0.25">
      <c r="A349" s="64"/>
      <c r="B349" s="64"/>
      <c r="C349" s="64"/>
      <c r="D349" s="64"/>
    </row>
    <row r="350" spans="1:4" s="76" customFormat="1" x14ac:dyDescent="0.25">
      <c r="A350" s="64"/>
      <c r="B350" s="64"/>
      <c r="C350" s="64"/>
      <c r="D350" s="64"/>
    </row>
    <row r="351" spans="1:4" s="76" customFormat="1" x14ac:dyDescent="0.25">
      <c r="A351" s="64"/>
      <c r="B351" s="64"/>
      <c r="C351" s="64"/>
      <c r="D351" s="64"/>
    </row>
    <row r="352" spans="1:4" s="76" customFormat="1" x14ac:dyDescent="0.25">
      <c r="A352" s="64"/>
      <c r="B352" s="64"/>
      <c r="C352" s="64"/>
      <c r="D352" s="64"/>
    </row>
    <row r="353" spans="1:4" s="76" customFormat="1" x14ac:dyDescent="0.25">
      <c r="A353" s="64"/>
      <c r="B353" s="64"/>
      <c r="C353" s="64"/>
      <c r="D353" s="64"/>
    </row>
    <row r="354" spans="1:4" s="76" customFormat="1" x14ac:dyDescent="0.25">
      <c r="A354" s="64"/>
      <c r="B354" s="64"/>
      <c r="C354" s="64"/>
      <c r="D354" s="64"/>
    </row>
    <row r="355" spans="1:4" s="76" customFormat="1" x14ac:dyDescent="0.25">
      <c r="A355" s="64"/>
      <c r="B355" s="64"/>
      <c r="C355" s="64"/>
      <c r="D355" s="64"/>
    </row>
    <row r="356" spans="1:4" s="76" customFormat="1" x14ac:dyDescent="0.25">
      <c r="A356" s="64"/>
      <c r="B356" s="64"/>
      <c r="C356" s="64"/>
      <c r="D356" s="64"/>
    </row>
    <row r="357" spans="1:4" s="76" customFormat="1" x14ac:dyDescent="0.25">
      <c r="A357" s="64"/>
      <c r="B357" s="64"/>
      <c r="C357" s="64"/>
      <c r="D357" s="64"/>
    </row>
    <row r="358" spans="1:4" s="76" customFormat="1" x14ac:dyDescent="0.25">
      <c r="A358" s="64"/>
      <c r="B358" s="64"/>
      <c r="C358" s="64"/>
      <c r="D358" s="64"/>
    </row>
    <row r="359" spans="1:4" s="76" customFormat="1" x14ac:dyDescent="0.25">
      <c r="A359" s="64"/>
      <c r="B359" s="64"/>
      <c r="C359" s="64"/>
      <c r="D359" s="64"/>
    </row>
    <row r="360" spans="1:4" s="76" customFormat="1" x14ac:dyDescent="0.25">
      <c r="A360" s="64"/>
      <c r="B360" s="64"/>
      <c r="C360" s="64"/>
      <c r="D360" s="64"/>
    </row>
    <row r="361" spans="1:4" s="76" customFormat="1" x14ac:dyDescent="0.25">
      <c r="A361" s="64"/>
      <c r="B361" s="64"/>
      <c r="C361" s="64"/>
      <c r="D361" s="64"/>
    </row>
    <row r="362" spans="1:4" s="76" customFormat="1" x14ac:dyDescent="0.25">
      <c r="A362" s="64"/>
      <c r="B362" s="64"/>
      <c r="C362" s="64"/>
      <c r="D362" s="64"/>
    </row>
    <row r="363" spans="1:4" s="76" customFormat="1" x14ac:dyDescent="0.25">
      <c r="A363" s="64"/>
      <c r="B363" s="64"/>
      <c r="C363" s="64"/>
      <c r="D363" s="64"/>
    </row>
    <row r="364" spans="1:4" s="76" customFormat="1" x14ac:dyDescent="0.25">
      <c r="A364" s="64"/>
      <c r="B364" s="64"/>
      <c r="C364" s="64"/>
      <c r="D364" s="64"/>
    </row>
    <row r="365" spans="1:4" s="76" customFormat="1" x14ac:dyDescent="0.25">
      <c r="A365" s="64"/>
      <c r="B365" s="64"/>
      <c r="C365" s="64"/>
      <c r="D365" s="64"/>
    </row>
    <row r="366" spans="1:4" s="76" customFormat="1" x14ac:dyDescent="0.25">
      <c r="A366" s="64"/>
      <c r="B366" s="64"/>
      <c r="C366" s="64"/>
      <c r="D366" s="64"/>
    </row>
    <row r="367" spans="1:4" s="76" customFormat="1" x14ac:dyDescent="0.25">
      <c r="A367" s="64"/>
      <c r="B367" s="64"/>
      <c r="C367" s="64"/>
      <c r="D367" s="64"/>
    </row>
    <row r="368" spans="1:4" s="76" customFormat="1" x14ac:dyDescent="0.25">
      <c r="A368" s="64"/>
      <c r="B368" s="64"/>
      <c r="C368" s="64"/>
      <c r="D368" s="64"/>
    </row>
    <row r="369" spans="1:4" s="76" customFormat="1" x14ac:dyDescent="0.25">
      <c r="A369" s="64"/>
      <c r="B369" s="64"/>
      <c r="C369" s="64"/>
      <c r="D369" s="64"/>
    </row>
    <row r="370" spans="1:4" s="76" customFormat="1" x14ac:dyDescent="0.25">
      <c r="A370" s="64"/>
      <c r="B370" s="64"/>
      <c r="C370" s="64"/>
      <c r="D370" s="64"/>
    </row>
    <row r="371" spans="1:4" s="76" customFormat="1" x14ac:dyDescent="0.25">
      <c r="A371" s="64"/>
      <c r="B371" s="64"/>
      <c r="C371" s="64"/>
      <c r="D371" s="64"/>
    </row>
    <row r="372" spans="1:4" s="76" customFormat="1" x14ac:dyDescent="0.25">
      <c r="A372" s="64"/>
      <c r="B372" s="64"/>
      <c r="C372" s="64"/>
      <c r="D372" s="64"/>
    </row>
    <row r="373" spans="1:4" s="76" customFormat="1" x14ac:dyDescent="0.25">
      <c r="A373" s="64"/>
      <c r="B373" s="64"/>
      <c r="C373" s="64"/>
      <c r="D373" s="64"/>
    </row>
    <row r="374" spans="1:4" s="76" customFormat="1" x14ac:dyDescent="0.25">
      <c r="A374" s="64"/>
      <c r="B374" s="64"/>
      <c r="C374" s="64"/>
      <c r="D374" s="64"/>
    </row>
    <row r="375" spans="1:4" s="76" customFormat="1" x14ac:dyDescent="0.25">
      <c r="A375" s="64"/>
      <c r="B375" s="64"/>
      <c r="C375" s="64"/>
      <c r="D375" s="64"/>
    </row>
    <row r="376" spans="1:4" s="76" customFormat="1" x14ac:dyDescent="0.25">
      <c r="A376" s="64"/>
      <c r="B376" s="64"/>
      <c r="C376" s="64"/>
      <c r="D376" s="64"/>
    </row>
    <row r="377" spans="1:4" s="76" customFormat="1" x14ac:dyDescent="0.25">
      <c r="A377" s="64"/>
      <c r="B377" s="64"/>
      <c r="C377" s="64"/>
      <c r="D377" s="64"/>
    </row>
    <row r="378" spans="1:4" s="76" customFormat="1" x14ac:dyDescent="0.25">
      <c r="A378" s="64"/>
      <c r="B378" s="64"/>
      <c r="C378" s="64"/>
      <c r="D378" s="64"/>
    </row>
    <row r="379" spans="1:4" s="76" customFormat="1" x14ac:dyDescent="0.25">
      <c r="A379" s="64"/>
      <c r="B379" s="64"/>
      <c r="C379" s="64"/>
      <c r="D379" s="64"/>
    </row>
    <row r="380" spans="1:4" s="76" customFormat="1" x14ac:dyDescent="0.25">
      <c r="A380" s="64"/>
      <c r="B380" s="64"/>
      <c r="C380" s="64"/>
      <c r="D380" s="64"/>
    </row>
    <row r="381" spans="1:4" s="76" customFormat="1" x14ac:dyDescent="0.25">
      <c r="A381" s="64"/>
      <c r="B381" s="64"/>
      <c r="C381" s="64"/>
      <c r="D381" s="64"/>
    </row>
    <row r="382" spans="1:4" s="76" customFormat="1" x14ac:dyDescent="0.25">
      <c r="A382" s="64"/>
      <c r="B382" s="64"/>
      <c r="C382" s="64"/>
      <c r="D382" s="64"/>
    </row>
    <row r="383" spans="1:4" s="76" customFormat="1" x14ac:dyDescent="0.25">
      <c r="A383" s="64"/>
      <c r="B383" s="64"/>
      <c r="C383" s="64"/>
      <c r="D383" s="64"/>
    </row>
    <row r="384" spans="1:4" s="76" customFormat="1" x14ac:dyDescent="0.25">
      <c r="A384" s="64"/>
      <c r="B384" s="64"/>
      <c r="C384" s="64"/>
      <c r="D384" s="64"/>
    </row>
    <row r="385" spans="1:4" s="76" customFormat="1" x14ac:dyDescent="0.25">
      <c r="A385" s="64"/>
      <c r="B385" s="64"/>
      <c r="C385" s="64"/>
      <c r="D385" s="64"/>
    </row>
    <row r="386" spans="1:4" s="76" customFormat="1" x14ac:dyDescent="0.25">
      <c r="A386" s="64"/>
      <c r="B386" s="64"/>
      <c r="C386" s="64"/>
      <c r="D386" s="64"/>
    </row>
    <row r="387" spans="1:4" s="76" customFormat="1" x14ac:dyDescent="0.25">
      <c r="A387" s="64"/>
      <c r="B387" s="64"/>
      <c r="C387" s="64"/>
      <c r="D387" s="64"/>
    </row>
    <row r="388" spans="1:4" s="76" customFormat="1" x14ac:dyDescent="0.25">
      <c r="A388" s="64"/>
      <c r="B388" s="64"/>
      <c r="C388" s="64"/>
      <c r="D388" s="64"/>
    </row>
    <row r="389" spans="1:4" s="76" customFormat="1" x14ac:dyDescent="0.25">
      <c r="A389" s="64"/>
      <c r="B389" s="64"/>
      <c r="C389" s="64"/>
      <c r="D389" s="64"/>
    </row>
    <row r="390" spans="1:4" s="76" customFormat="1" x14ac:dyDescent="0.25">
      <c r="A390" s="64"/>
      <c r="B390" s="64"/>
      <c r="C390" s="64"/>
      <c r="D390" s="64"/>
    </row>
    <row r="391" spans="1:4" s="76" customFormat="1" x14ac:dyDescent="0.25">
      <c r="A391" s="64"/>
      <c r="B391" s="64"/>
      <c r="C391" s="64"/>
      <c r="D391" s="64"/>
    </row>
    <row r="392" spans="1:4" s="76" customFormat="1" x14ac:dyDescent="0.25">
      <c r="A392" s="64"/>
      <c r="B392" s="64"/>
      <c r="C392" s="64"/>
      <c r="D392" s="64"/>
    </row>
    <row r="393" spans="1:4" s="76" customFormat="1" x14ac:dyDescent="0.25">
      <c r="A393" s="64"/>
      <c r="B393" s="64"/>
      <c r="C393" s="64"/>
      <c r="D393" s="64"/>
    </row>
    <row r="394" spans="1:4" s="76" customFormat="1" x14ac:dyDescent="0.25">
      <c r="A394" s="64"/>
      <c r="B394" s="64"/>
      <c r="C394" s="64"/>
      <c r="D394" s="64"/>
    </row>
    <row r="395" spans="1:4" s="76" customFormat="1" x14ac:dyDescent="0.25">
      <c r="A395" s="64"/>
      <c r="B395" s="64"/>
      <c r="C395" s="64"/>
      <c r="D395" s="64"/>
    </row>
    <row r="396" spans="1:4" s="76" customFormat="1" x14ac:dyDescent="0.25">
      <c r="A396" s="64"/>
      <c r="B396" s="64"/>
      <c r="C396" s="64"/>
      <c r="D396" s="64"/>
    </row>
    <row r="397" spans="1:4" s="76" customFormat="1" x14ac:dyDescent="0.25">
      <c r="A397" s="64"/>
      <c r="B397" s="64"/>
      <c r="C397" s="64"/>
      <c r="D397" s="64"/>
    </row>
    <row r="398" spans="1:4" s="76" customFormat="1" x14ac:dyDescent="0.25">
      <c r="A398" s="64"/>
      <c r="B398" s="64"/>
      <c r="C398" s="64"/>
      <c r="D398" s="64"/>
    </row>
    <row r="399" spans="1:4" s="76" customFormat="1" x14ac:dyDescent="0.25">
      <c r="A399" s="64"/>
      <c r="B399" s="64"/>
      <c r="C399" s="64"/>
      <c r="D399" s="64"/>
    </row>
    <row r="400" spans="1:4" s="76" customFormat="1" x14ac:dyDescent="0.25">
      <c r="A400" s="64"/>
      <c r="B400" s="64"/>
      <c r="C400" s="64"/>
      <c r="D400" s="64"/>
    </row>
    <row r="401" spans="1:4" s="76" customFormat="1" x14ac:dyDescent="0.25">
      <c r="A401" s="64"/>
      <c r="B401" s="64"/>
      <c r="C401" s="64"/>
      <c r="D401" s="64"/>
    </row>
    <row r="402" spans="1:4" s="76" customFormat="1" x14ac:dyDescent="0.25">
      <c r="A402" s="64"/>
      <c r="B402" s="64"/>
      <c r="C402" s="64"/>
      <c r="D402" s="64"/>
    </row>
    <row r="403" spans="1:4" s="76" customFormat="1" x14ac:dyDescent="0.25">
      <c r="A403" s="64"/>
      <c r="B403" s="64"/>
      <c r="C403" s="64"/>
      <c r="D403" s="64"/>
    </row>
    <row r="404" spans="1:4" s="76" customFormat="1" x14ac:dyDescent="0.25">
      <c r="A404" s="64"/>
      <c r="B404" s="64"/>
      <c r="C404" s="64"/>
      <c r="D404" s="64"/>
    </row>
    <row r="405" spans="1:4" s="76" customFormat="1" x14ac:dyDescent="0.25">
      <c r="A405" s="64"/>
      <c r="B405" s="64"/>
      <c r="C405" s="64"/>
      <c r="D405" s="64"/>
    </row>
    <row r="406" spans="1:4" s="76" customFormat="1" x14ac:dyDescent="0.25">
      <c r="A406" s="64"/>
      <c r="B406" s="64"/>
      <c r="C406" s="64"/>
      <c r="D406" s="64"/>
    </row>
    <row r="407" spans="1:4" s="76" customFormat="1" x14ac:dyDescent="0.25">
      <c r="A407" s="64"/>
      <c r="B407" s="64"/>
      <c r="C407" s="64"/>
      <c r="D407" s="64"/>
    </row>
    <row r="408" spans="1:4" s="76" customFormat="1" x14ac:dyDescent="0.25">
      <c r="A408" s="64"/>
      <c r="B408" s="64"/>
      <c r="C408" s="64"/>
      <c r="D408" s="64"/>
    </row>
    <row r="409" spans="1:4" s="76" customFormat="1" x14ac:dyDescent="0.25">
      <c r="A409" s="64"/>
      <c r="B409" s="64"/>
      <c r="C409" s="64"/>
      <c r="D409" s="64"/>
    </row>
    <row r="410" spans="1:4" s="76" customFormat="1" x14ac:dyDescent="0.25">
      <c r="A410" s="64"/>
      <c r="B410" s="64"/>
      <c r="C410" s="64"/>
      <c r="D410" s="64"/>
    </row>
    <row r="411" spans="1:4" s="76" customFormat="1" x14ac:dyDescent="0.25">
      <c r="A411" s="64"/>
      <c r="B411" s="64"/>
      <c r="C411" s="64"/>
      <c r="D411" s="64"/>
    </row>
    <row r="412" spans="1:4" s="76" customFormat="1" x14ac:dyDescent="0.25">
      <c r="A412" s="64"/>
      <c r="B412" s="64"/>
      <c r="C412" s="64"/>
      <c r="D412" s="64"/>
    </row>
    <row r="413" spans="1:4" s="76" customFormat="1" x14ac:dyDescent="0.25">
      <c r="A413" s="64"/>
      <c r="B413" s="64"/>
      <c r="C413" s="64"/>
      <c r="D413" s="64"/>
    </row>
    <row r="414" spans="1:4" s="76" customFormat="1" x14ac:dyDescent="0.25">
      <c r="A414" s="64"/>
      <c r="B414" s="64"/>
      <c r="C414" s="64"/>
      <c r="D414" s="64"/>
    </row>
    <row r="415" spans="1:4" s="76" customFormat="1" x14ac:dyDescent="0.25">
      <c r="A415" s="64"/>
      <c r="B415" s="64"/>
      <c r="C415" s="64"/>
      <c r="D415" s="64"/>
    </row>
    <row r="416" spans="1:4" s="76" customFormat="1" x14ac:dyDescent="0.25">
      <c r="A416" s="64"/>
      <c r="B416" s="64"/>
      <c r="C416" s="64"/>
      <c r="D416" s="64"/>
    </row>
    <row r="417" spans="1:4" s="76" customFormat="1" x14ac:dyDescent="0.25">
      <c r="A417" s="64"/>
      <c r="B417" s="64"/>
      <c r="C417" s="64"/>
      <c r="D417" s="64"/>
    </row>
    <row r="418" spans="1:4" s="76" customFormat="1" x14ac:dyDescent="0.25">
      <c r="A418" s="64"/>
      <c r="B418" s="64"/>
      <c r="C418" s="64"/>
      <c r="D418" s="64"/>
    </row>
    <row r="419" spans="1:4" s="76" customFormat="1" x14ac:dyDescent="0.25">
      <c r="A419" s="64"/>
      <c r="B419" s="64"/>
      <c r="C419" s="64"/>
      <c r="D419" s="64"/>
    </row>
    <row r="420" spans="1:4" s="76" customFormat="1" x14ac:dyDescent="0.25">
      <c r="A420" s="64"/>
      <c r="B420" s="64"/>
      <c r="C420" s="64"/>
      <c r="D420" s="64"/>
    </row>
    <row r="421" spans="1:4" s="76" customFormat="1" x14ac:dyDescent="0.25">
      <c r="A421" s="64"/>
      <c r="B421" s="64"/>
      <c r="C421" s="64"/>
      <c r="D421" s="64"/>
    </row>
    <row r="422" spans="1:4" s="76" customFormat="1" x14ac:dyDescent="0.25">
      <c r="A422" s="64"/>
      <c r="B422" s="64"/>
      <c r="C422" s="64"/>
      <c r="D422" s="64"/>
    </row>
    <row r="423" spans="1:4" s="76" customFormat="1" x14ac:dyDescent="0.25">
      <c r="A423" s="64"/>
      <c r="B423" s="64"/>
      <c r="C423" s="64"/>
      <c r="D423" s="64"/>
    </row>
    <row r="424" spans="1:4" s="76" customFormat="1" x14ac:dyDescent="0.25">
      <c r="A424" s="64"/>
      <c r="B424" s="64"/>
      <c r="C424" s="64"/>
      <c r="D424" s="64"/>
    </row>
    <row r="425" spans="1:4" s="76" customFormat="1" x14ac:dyDescent="0.25">
      <c r="A425" s="64"/>
      <c r="B425" s="64"/>
      <c r="C425" s="64"/>
      <c r="D425" s="64"/>
    </row>
    <row r="426" spans="1:4" s="76" customFormat="1" x14ac:dyDescent="0.25">
      <c r="A426" s="64"/>
      <c r="B426" s="64"/>
      <c r="C426" s="64"/>
      <c r="D426" s="64"/>
    </row>
    <row r="427" spans="1:4" s="76" customFormat="1" x14ac:dyDescent="0.25">
      <c r="A427" s="64"/>
      <c r="B427" s="64"/>
      <c r="C427" s="64"/>
      <c r="D427" s="64"/>
    </row>
    <row r="428" spans="1:4" s="76" customFormat="1" x14ac:dyDescent="0.25">
      <c r="A428" s="64"/>
      <c r="B428" s="64"/>
      <c r="C428" s="64"/>
      <c r="D428" s="64"/>
    </row>
    <row r="429" spans="1:4" s="76" customFormat="1" x14ac:dyDescent="0.25">
      <c r="A429" s="64"/>
      <c r="B429" s="64"/>
      <c r="C429" s="64"/>
      <c r="D429" s="64"/>
    </row>
    <row r="430" spans="1:4" s="76" customFormat="1" x14ac:dyDescent="0.25">
      <c r="A430" s="64"/>
      <c r="B430" s="64"/>
      <c r="C430" s="64"/>
      <c r="D430" s="64"/>
    </row>
    <row r="431" spans="1:4" s="76" customFormat="1" x14ac:dyDescent="0.25">
      <c r="A431" s="64"/>
      <c r="B431" s="64"/>
      <c r="C431" s="64"/>
      <c r="D431" s="64"/>
    </row>
    <row r="432" spans="1:4" s="76" customFormat="1" x14ac:dyDescent="0.25">
      <c r="A432" s="64"/>
      <c r="B432" s="64"/>
      <c r="C432" s="64"/>
      <c r="D432" s="64"/>
    </row>
    <row r="433" spans="1:4" s="76" customFormat="1" x14ac:dyDescent="0.25">
      <c r="A433" s="64"/>
      <c r="B433" s="64"/>
      <c r="C433" s="64"/>
      <c r="D433" s="64"/>
    </row>
    <row r="434" spans="1:4" s="76" customFormat="1" x14ac:dyDescent="0.25">
      <c r="A434" s="64"/>
      <c r="B434" s="64"/>
      <c r="C434" s="64"/>
      <c r="D434" s="64"/>
    </row>
    <row r="435" spans="1:4" s="76" customFormat="1" x14ac:dyDescent="0.25">
      <c r="A435" s="64"/>
      <c r="B435" s="64"/>
      <c r="C435" s="64"/>
      <c r="D435" s="64"/>
    </row>
    <row r="436" spans="1:4" s="76" customFormat="1" x14ac:dyDescent="0.25">
      <c r="A436" s="64"/>
      <c r="B436" s="64"/>
      <c r="C436" s="64"/>
      <c r="D436" s="64"/>
    </row>
    <row r="437" spans="1:4" s="76" customFormat="1" x14ac:dyDescent="0.25">
      <c r="A437" s="64"/>
      <c r="B437" s="64"/>
      <c r="C437" s="64"/>
      <c r="D437" s="64"/>
    </row>
    <row r="438" spans="1:4" s="76" customFormat="1" x14ac:dyDescent="0.25">
      <c r="A438" s="64"/>
      <c r="B438" s="64"/>
      <c r="C438" s="64"/>
      <c r="D438" s="64"/>
    </row>
    <row r="439" spans="1:4" s="76" customFormat="1" x14ac:dyDescent="0.25">
      <c r="A439" s="64"/>
      <c r="B439" s="64"/>
      <c r="C439" s="64"/>
      <c r="D439" s="64"/>
    </row>
    <row r="440" spans="1:4" s="76" customFormat="1" x14ac:dyDescent="0.25">
      <c r="A440" s="64"/>
      <c r="B440" s="64"/>
      <c r="C440" s="64"/>
      <c r="D440" s="64"/>
    </row>
    <row r="441" spans="1:4" s="76" customFormat="1" x14ac:dyDescent="0.25">
      <c r="A441" s="64"/>
      <c r="B441" s="64"/>
      <c r="C441" s="64"/>
      <c r="D441" s="64"/>
    </row>
    <row r="442" spans="1:4" s="76" customFormat="1" x14ac:dyDescent="0.25">
      <c r="A442" s="64"/>
      <c r="B442" s="64"/>
      <c r="C442" s="64"/>
      <c r="D442" s="64"/>
    </row>
    <row r="443" spans="1:4" s="76" customFormat="1" x14ac:dyDescent="0.25">
      <c r="A443" s="64"/>
      <c r="B443" s="64"/>
      <c r="C443" s="64"/>
      <c r="D443" s="64"/>
    </row>
    <row r="444" spans="1:4" s="76" customFormat="1" x14ac:dyDescent="0.25">
      <c r="A444" s="64"/>
      <c r="B444" s="64"/>
      <c r="C444" s="64"/>
      <c r="D444" s="64"/>
    </row>
    <row r="445" spans="1:4" s="76" customFormat="1" x14ac:dyDescent="0.25">
      <c r="A445" s="64"/>
      <c r="B445" s="64"/>
      <c r="C445" s="64"/>
      <c r="D445" s="64"/>
    </row>
    <row r="446" spans="1:4" s="76" customFormat="1" x14ac:dyDescent="0.25">
      <c r="A446" s="64"/>
      <c r="B446" s="64"/>
      <c r="C446" s="64"/>
      <c r="D446" s="64"/>
    </row>
    <row r="447" spans="1:4" s="76" customFormat="1" x14ac:dyDescent="0.25">
      <c r="A447" s="64"/>
      <c r="B447" s="64"/>
      <c r="C447" s="64"/>
      <c r="D447" s="64"/>
    </row>
    <row r="448" spans="1:4" s="76" customFormat="1" x14ac:dyDescent="0.25">
      <c r="A448" s="64"/>
      <c r="B448" s="64"/>
      <c r="C448" s="64"/>
      <c r="D448" s="64"/>
    </row>
    <row r="449" spans="1:4" s="76" customFormat="1" x14ac:dyDescent="0.25">
      <c r="A449" s="64"/>
      <c r="B449" s="64"/>
      <c r="C449" s="64"/>
      <c r="D449" s="64"/>
    </row>
    <row r="450" spans="1:4" s="76" customFormat="1" x14ac:dyDescent="0.25">
      <c r="A450" s="64"/>
      <c r="B450" s="64"/>
      <c r="C450" s="64"/>
      <c r="D450" s="64"/>
    </row>
    <row r="451" spans="1:4" s="76" customFormat="1" x14ac:dyDescent="0.25">
      <c r="A451" s="64"/>
      <c r="B451" s="64"/>
      <c r="C451" s="64"/>
      <c r="D451" s="64"/>
    </row>
    <row r="452" spans="1:4" s="76" customFormat="1" x14ac:dyDescent="0.25">
      <c r="A452" s="64"/>
      <c r="B452" s="64"/>
      <c r="C452" s="64"/>
      <c r="D452" s="64"/>
    </row>
    <row r="453" spans="1:4" s="76" customFormat="1" x14ac:dyDescent="0.25">
      <c r="A453" s="64"/>
      <c r="B453" s="64"/>
      <c r="C453" s="64"/>
      <c r="D453" s="64"/>
    </row>
    <row r="454" spans="1:4" s="76" customFormat="1" x14ac:dyDescent="0.25">
      <c r="A454" s="64"/>
      <c r="B454" s="64"/>
      <c r="C454" s="64"/>
      <c r="D454" s="64"/>
    </row>
    <row r="455" spans="1:4" s="76" customFormat="1" x14ac:dyDescent="0.25">
      <c r="A455" s="64"/>
      <c r="B455" s="64"/>
      <c r="C455" s="64"/>
      <c r="D455" s="64"/>
    </row>
    <row r="456" spans="1:4" s="76" customFormat="1" x14ac:dyDescent="0.25">
      <c r="A456" s="64"/>
      <c r="B456" s="64"/>
      <c r="C456" s="64"/>
      <c r="D456" s="64"/>
    </row>
    <row r="457" spans="1:4" s="76" customFormat="1" x14ac:dyDescent="0.25">
      <c r="A457" s="64"/>
      <c r="B457" s="64"/>
      <c r="C457" s="64"/>
      <c r="D457" s="64"/>
    </row>
    <row r="458" spans="1:4" s="76" customFormat="1" x14ac:dyDescent="0.25">
      <c r="A458" s="64"/>
      <c r="B458" s="64"/>
      <c r="C458" s="64"/>
      <c r="D458" s="64"/>
    </row>
    <row r="459" spans="1:4" s="76" customFormat="1" x14ac:dyDescent="0.25">
      <c r="A459" s="64"/>
      <c r="B459" s="64"/>
      <c r="C459" s="64"/>
      <c r="D459" s="64"/>
    </row>
    <row r="460" spans="1:4" s="76" customFormat="1" x14ac:dyDescent="0.25">
      <c r="A460" s="64"/>
      <c r="B460" s="64"/>
      <c r="C460" s="64"/>
      <c r="D460" s="64"/>
    </row>
    <row r="461" spans="1:4" s="76" customFormat="1" x14ac:dyDescent="0.25">
      <c r="A461" s="64"/>
      <c r="B461" s="64"/>
      <c r="C461" s="64"/>
      <c r="D461" s="64"/>
    </row>
    <row r="462" spans="1:4" s="76" customFormat="1" x14ac:dyDescent="0.25">
      <c r="A462" s="64"/>
      <c r="B462" s="64"/>
      <c r="C462" s="64"/>
      <c r="D462" s="64"/>
    </row>
    <row r="463" spans="1:4" s="76" customFormat="1" x14ac:dyDescent="0.25">
      <c r="A463" s="64"/>
      <c r="B463" s="64"/>
      <c r="C463" s="64"/>
      <c r="D463" s="64"/>
    </row>
    <row r="464" spans="1:4" s="76" customFormat="1" x14ac:dyDescent="0.25">
      <c r="A464" s="64"/>
      <c r="B464" s="64"/>
      <c r="C464" s="64"/>
      <c r="D464" s="64"/>
    </row>
    <row r="465" spans="1:4" s="76" customFormat="1" x14ac:dyDescent="0.25">
      <c r="A465" s="64"/>
      <c r="B465" s="64"/>
      <c r="C465" s="64"/>
      <c r="D465" s="64"/>
    </row>
    <row r="466" spans="1:4" s="76" customFormat="1" x14ac:dyDescent="0.25">
      <c r="A466" s="64"/>
      <c r="B466" s="64"/>
      <c r="C466" s="64"/>
      <c r="D466" s="64"/>
    </row>
    <row r="467" spans="1:4" s="76" customFormat="1" x14ac:dyDescent="0.25">
      <c r="A467" s="64"/>
      <c r="B467" s="64"/>
      <c r="C467" s="64"/>
      <c r="D467" s="64"/>
    </row>
    <row r="468" spans="1:4" s="76" customFormat="1" x14ac:dyDescent="0.25">
      <c r="A468" s="64"/>
      <c r="B468" s="64"/>
      <c r="C468" s="64"/>
      <c r="D468" s="64"/>
    </row>
    <row r="469" spans="1:4" s="76" customFormat="1" x14ac:dyDescent="0.25">
      <c r="A469" s="64"/>
      <c r="B469" s="64"/>
      <c r="C469" s="64"/>
      <c r="D469" s="64"/>
    </row>
    <row r="470" spans="1:4" s="76" customFormat="1" x14ac:dyDescent="0.25">
      <c r="A470" s="64"/>
      <c r="B470" s="64"/>
      <c r="C470" s="64"/>
      <c r="D470" s="64"/>
    </row>
    <row r="471" spans="1:4" s="76" customFormat="1" x14ac:dyDescent="0.25">
      <c r="A471" s="64"/>
      <c r="B471" s="64"/>
      <c r="C471" s="64"/>
      <c r="D471" s="64"/>
    </row>
    <row r="472" spans="1:4" s="76" customFormat="1" x14ac:dyDescent="0.25">
      <c r="A472" s="64"/>
      <c r="B472" s="64"/>
      <c r="C472" s="64"/>
      <c r="D472" s="64"/>
    </row>
    <row r="473" spans="1:4" s="76" customFormat="1" x14ac:dyDescent="0.25">
      <c r="A473" s="64"/>
      <c r="B473" s="64"/>
      <c r="C473" s="64"/>
      <c r="D473" s="64"/>
    </row>
    <row r="474" spans="1:4" s="76" customFormat="1" x14ac:dyDescent="0.25">
      <c r="A474" s="64"/>
      <c r="B474" s="64"/>
      <c r="C474" s="64"/>
      <c r="D474" s="64"/>
    </row>
    <row r="475" spans="1:4" s="76" customFormat="1" x14ac:dyDescent="0.25">
      <c r="A475" s="64"/>
      <c r="B475" s="64"/>
      <c r="C475" s="64"/>
      <c r="D475" s="64"/>
    </row>
    <row r="476" spans="1:4" s="76" customFormat="1" x14ac:dyDescent="0.25">
      <c r="A476" s="64"/>
      <c r="B476" s="64"/>
      <c r="C476" s="64"/>
      <c r="D476" s="64"/>
    </row>
    <row r="477" spans="1:4" s="76" customFormat="1" x14ac:dyDescent="0.25">
      <c r="A477" s="64"/>
      <c r="B477" s="64"/>
      <c r="C477" s="64"/>
      <c r="D477" s="64"/>
    </row>
    <row r="478" spans="1:4" s="76" customFormat="1" x14ac:dyDescent="0.25">
      <c r="A478" s="64"/>
      <c r="B478" s="64"/>
      <c r="C478" s="64"/>
      <c r="D478" s="64"/>
    </row>
    <row r="479" spans="1:4" s="76" customFormat="1" x14ac:dyDescent="0.25">
      <c r="A479" s="64"/>
      <c r="B479" s="64"/>
      <c r="C479" s="64"/>
      <c r="D479" s="64"/>
    </row>
    <row r="480" spans="1:4" s="76" customFormat="1" x14ac:dyDescent="0.25">
      <c r="A480" s="64"/>
      <c r="B480" s="64"/>
      <c r="C480" s="64"/>
      <c r="D480" s="64"/>
    </row>
    <row r="481" spans="1:4" s="76" customFormat="1" x14ac:dyDescent="0.25">
      <c r="A481" s="64"/>
      <c r="B481" s="64"/>
      <c r="C481" s="64"/>
      <c r="D481" s="64"/>
    </row>
    <row r="482" spans="1:4" s="76" customFormat="1" x14ac:dyDescent="0.25">
      <c r="A482" s="64"/>
      <c r="B482" s="64"/>
      <c r="C482" s="64"/>
      <c r="D482" s="64"/>
    </row>
    <row r="483" spans="1:4" s="76" customFormat="1" x14ac:dyDescent="0.25">
      <c r="A483" s="64"/>
      <c r="B483" s="64"/>
      <c r="C483" s="64"/>
      <c r="D483" s="64"/>
    </row>
    <row r="484" spans="1:4" s="76" customFormat="1" x14ac:dyDescent="0.25">
      <c r="A484" s="64"/>
      <c r="B484" s="64"/>
      <c r="C484" s="64"/>
      <c r="D484" s="64"/>
    </row>
    <row r="485" spans="1:4" s="76" customFormat="1" x14ac:dyDescent="0.25">
      <c r="A485" s="64"/>
      <c r="B485" s="64"/>
      <c r="C485" s="64"/>
      <c r="D485" s="64"/>
    </row>
    <row r="486" spans="1:4" s="76" customFormat="1" x14ac:dyDescent="0.25">
      <c r="A486" s="64"/>
      <c r="B486" s="64"/>
      <c r="C486" s="64"/>
      <c r="D486" s="64"/>
    </row>
    <row r="487" spans="1:4" s="76" customFormat="1" x14ac:dyDescent="0.25">
      <c r="A487" s="64"/>
      <c r="B487" s="64"/>
      <c r="C487" s="64"/>
      <c r="D487" s="64"/>
    </row>
    <row r="488" spans="1:4" s="76" customFormat="1" x14ac:dyDescent="0.25">
      <c r="A488" s="64"/>
      <c r="B488" s="64"/>
      <c r="C488" s="64"/>
      <c r="D488" s="64"/>
    </row>
    <row r="489" spans="1:4" s="76" customFormat="1" x14ac:dyDescent="0.25">
      <c r="A489" s="64"/>
      <c r="B489" s="64"/>
      <c r="C489" s="64"/>
      <c r="D489" s="64"/>
    </row>
    <row r="490" spans="1:4" s="76" customFormat="1" x14ac:dyDescent="0.25">
      <c r="A490" s="64"/>
      <c r="B490" s="64"/>
      <c r="C490" s="64"/>
      <c r="D490" s="64"/>
    </row>
    <row r="491" spans="1:4" s="76" customFormat="1" x14ac:dyDescent="0.25">
      <c r="A491" s="64"/>
      <c r="B491" s="64"/>
      <c r="C491" s="64"/>
      <c r="D491" s="64"/>
    </row>
    <row r="492" spans="1:4" s="76" customFormat="1" x14ac:dyDescent="0.25">
      <c r="A492" s="64"/>
      <c r="B492" s="64"/>
      <c r="C492" s="64"/>
      <c r="D492" s="64"/>
    </row>
    <row r="493" spans="1:4" s="76" customFormat="1" x14ac:dyDescent="0.25">
      <c r="A493" s="64"/>
      <c r="B493" s="64"/>
      <c r="C493" s="64"/>
      <c r="D493" s="64"/>
    </row>
    <row r="494" spans="1:4" s="76" customFormat="1" x14ac:dyDescent="0.25">
      <c r="A494" s="64"/>
      <c r="B494" s="64"/>
      <c r="C494" s="64"/>
      <c r="D494" s="64"/>
    </row>
    <row r="495" spans="1:4" s="76" customFormat="1" x14ac:dyDescent="0.25">
      <c r="A495" s="64"/>
      <c r="B495" s="64"/>
      <c r="C495" s="64"/>
      <c r="D495" s="64"/>
    </row>
    <row r="496" spans="1:4" s="76" customFormat="1" x14ac:dyDescent="0.25">
      <c r="A496" s="64"/>
      <c r="B496" s="64"/>
      <c r="C496" s="64"/>
      <c r="D496" s="64"/>
    </row>
    <row r="497" spans="1:4" s="76" customFormat="1" x14ac:dyDescent="0.25">
      <c r="A497" s="64"/>
      <c r="B497" s="64"/>
      <c r="C497" s="64"/>
      <c r="D497" s="64"/>
    </row>
    <row r="498" spans="1:4" s="76" customFormat="1" x14ac:dyDescent="0.25">
      <c r="A498" s="64"/>
      <c r="B498" s="64"/>
      <c r="C498" s="64"/>
      <c r="D498" s="64"/>
    </row>
    <row r="499" spans="1:4" s="76" customFormat="1" x14ac:dyDescent="0.25">
      <c r="A499" s="64"/>
      <c r="B499" s="64"/>
      <c r="C499" s="64"/>
      <c r="D499" s="64"/>
    </row>
    <row r="500" spans="1:4" s="76" customFormat="1" x14ac:dyDescent="0.25">
      <c r="A500" s="64"/>
      <c r="B500" s="64"/>
      <c r="C500" s="64"/>
      <c r="D500" s="64"/>
    </row>
    <row r="501" spans="1:4" s="76" customFormat="1" x14ac:dyDescent="0.25">
      <c r="A501" s="64"/>
      <c r="B501" s="64"/>
      <c r="C501" s="64"/>
      <c r="D501" s="64"/>
    </row>
    <row r="502" spans="1:4" s="76" customFormat="1" x14ac:dyDescent="0.25">
      <c r="A502" s="64"/>
      <c r="B502" s="64"/>
      <c r="C502" s="64"/>
      <c r="D502" s="64"/>
    </row>
    <row r="503" spans="1:4" x14ac:dyDescent="0.25">
      <c r="A503" s="176"/>
    </row>
    <row r="504" spans="1:4" x14ac:dyDescent="0.25">
      <c r="A504" s="176"/>
    </row>
    <row r="505" spans="1:4" x14ac:dyDescent="0.25">
      <c r="A505" s="176"/>
    </row>
    <row r="506" spans="1:4" x14ac:dyDescent="0.25">
      <c r="A506" s="176"/>
    </row>
    <row r="507" spans="1:4" x14ac:dyDescent="0.25">
      <c r="A507" s="176"/>
    </row>
    <row r="508" spans="1:4" x14ac:dyDescent="0.25">
      <c r="A508" s="176"/>
    </row>
    <row r="509" spans="1:4" x14ac:dyDescent="0.25">
      <c r="A509" s="176"/>
    </row>
    <row r="510" spans="1:4" x14ac:dyDescent="0.25">
      <c r="A510" s="176"/>
    </row>
    <row r="511" spans="1:4" x14ac:dyDescent="0.25">
      <c r="A511" s="176"/>
    </row>
    <row r="512" spans="1:4" x14ac:dyDescent="0.25">
      <c r="A512" s="176"/>
    </row>
  </sheetData>
  <sheetProtection formatCells="0" formatColumns="0" formatRows="0"/>
  <autoFilter ref="A2:D502"/>
  <customSheetViews>
    <customSheetView guid="{88C7CD93-4C5C-45F9-8E10-23D17A25DE06}" hiddenRows="1">
      <pane ySplit="2" topLeftCell="A3" activePane="bottomLeft" state="frozen"/>
      <selection pane="bottomLeft" activeCell="H107" sqref="H107"/>
      <pageMargins left="0.7" right="0.7" top="0.78740157499999996" bottom="0.78740157499999996" header="0.3" footer="0.3"/>
      <pageSetup paperSize="9" orientation="portrait" r:id="rId1"/>
    </customSheetView>
  </customSheetViews>
  <dataValidations count="1">
    <dataValidation type="list" allowBlank="1" showInputMessage="1" showErrorMessage="1" sqref="A3:A502">
      <formula1>GuV_Sonstige</formula1>
    </dataValidation>
  </dataValidation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12</vt:i4>
      </vt:variant>
    </vt:vector>
  </HeadingPairs>
  <TitlesOfParts>
    <vt:vector size="26" baseType="lpstr">
      <vt:lpstr>Changelog</vt:lpstr>
      <vt:lpstr>A_Stammdaten</vt:lpstr>
      <vt:lpstr>B_Bilanz</vt:lpstr>
      <vt:lpstr>B1_Details</vt:lpstr>
      <vt:lpstr>B2_Ist_Hinzu_Kürz</vt:lpstr>
      <vt:lpstr>B3_Ist_RSt_Spiegel</vt:lpstr>
      <vt:lpstr>B4_Ist_Darl_Spiegel</vt:lpstr>
      <vt:lpstr>C_GuV</vt:lpstr>
      <vt:lpstr>C1_Sonstiges</vt:lpstr>
      <vt:lpstr>C2_Ist_Hinzu_Kürz</vt:lpstr>
      <vt:lpstr>D_SAV</vt:lpstr>
      <vt:lpstr>D1_ND</vt:lpstr>
      <vt:lpstr>D2_BKZ</vt:lpstr>
      <vt:lpstr>Listen</vt:lpstr>
      <vt:lpstr>Anlagengruppen</vt:lpstr>
      <vt:lpstr>AnlGrTabelle</vt:lpstr>
      <vt:lpstr>Bilanz_Nummern_Namen</vt:lpstr>
      <vt:lpstr>BKZ_Arten</vt:lpstr>
      <vt:lpstr>D2_BKZ!Druckbereich</vt:lpstr>
      <vt:lpstr>GuV_Nummern_Namen</vt:lpstr>
      <vt:lpstr>GuV_Sonstige</vt:lpstr>
      <vt:lpstr>Jahre</vt:lpstr>
      <vt:lpstr>Rückstellungsarten</vt:lpstr>
      <vt:lpstr>TNWFaktoren</vt:lpstr>
      <vt:lpstr>UVArten</vt:lpstr>
      <vt:lpstr>WAV_Positionen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Erhebungsbogen zur Kostenprüfung Gas 2021 (4. RP)</dc:title>
  <dc:creator>613a</dc:creator>
  <cp:keywords>EHB;KP;KP-EHB;Kostenprüfung;Kosten;4. RP</cp:keywords>
  <cp:lastModifiedBy>René Wiederhold</cp:lastModifiedBy>
  <dcterms:created xsi:type="dcterms:W3CDTF">2006-09-16T00:00:00Z</dcterms:created>
  <dcterms:modified xsi:type="dcterms:W3CDTF">2022-10-17T12:07:50Z</dcterms:modified>
  <cp:category>EHB</cp:category>
  <cp:contentStatus>v2</cp:contentStatus>
</cp:coreProperties>
</file>