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01 Entgeltregulierung\01.01 Fachthemen\01.01.02 Serviceeinrichtungen\Erhebungsbogen\V6 - EHB 2025\"/>
    </mc:Choice>
  </mc:AlternateContent>
  <workbookProtection workbookAlgorithmName="SHA-512" workbookHashValue="aCie5oFgQU7lH/9LwQuLwt2DdLU4ioq9PuIoB/p+EC8PlD0RKfOLUD43lARlIuAT/W2owrDGCaaGr7Xw0PXakA==" workbookSaltValue="yDH9Kbm9wF8S9x5/9Fi9iw==" workbookSpinCount="100000" lockStructure="1"/>
  <bookViews>
    <workbookView xWindow="0" yWindow="0" windowWidth="28800" windowHeight="11925" activeTab="1"/>
  </bookViews>
  <sheets>
    <sheet name="A - Allgemeines" sheetId="1" r:id="rId1"/>
    <sheet name="B - Finanzdaten" sheetId="25" r:id="rId2"/>
    <sheet name="C - Entgeltkalkulation" sheetId="8" r:id="rId3"/>
    <sheet name="Daten (auszublenden)" sheetId="5" state="hidden" r:id="rId4"/>
  </sheets>
  <externalReferences>
    <externalReference r:id="rId5"/>
  </externalReferences>
  <definedNames>
    <definedName name="_Key1" localSheetId="0" hidden="1">#REF!</definedName>
    <definedName name="_Key1" localSheetId="1" hidden="1">#REF!</definedName>
    <definedName name="_Key1" localSheetId="2" hidden="1">#REF!</definedName>
    <definedName name="_Key1" hidden="1">#REF!</definedName>
    <definedName name="_Key2" localSheetId="0" hidden="1">#REF!</definedName>
    <definedName name="_Key2" localSheetId="1" hidden="1">#REF!</definedName>
    <definedName name="_Key2" localSheetId="2" hidden="1">#REF!</definedName>
    <definedName name="_Key2" hidden="1">#REF!</definedName>
    <definedName name="_Order1" hidden="1">255</definedName>
    <definedName name="_Order2" hidden="1">255</definedName>
    <definedName name="_Richtung" localSheetId="0" hidden="1">#REF!</definedName>
    <definedName name="_Richtung" localSheetId="1" hidden="1">#REF!</definedName>
    <definedName name="_Richtung" localSheetId="2" hidden="1">#REF!</definedName>
    <definedName name="_Richtung" hidden="1">#REF!</definedName>
    <definedName name="_Sort" localSheetId="0" hidden="1">#REF!</definedName>
    <definedName name="_Sort" localSheetId="1" hidden="1">#REF!</definedName>
    <definedName name="_Sort" localSheetId="2" hidden="1">#REF!</definedName>
    <definedName name="_Sort" hidden="1">#REF!</definedName>
    <definedName name="Accounting" localSheetId="1">'A - Allgemeines'!#REF!</definedName>
    <definedName name="Accounting" localSheetId="2">'[1]A Allgemeines'!#REF!</definedName>
    <definedName name="Accounting" localSheetId="3">#REF!</definedName>
    <definedName name="Accounting">'A - Allgemeines'!#REF!</definedName>
    <definedName name="ArtUnternehmen" localSheetId="1">'A - Allgemeines'!#REF!</definedName>
    <definedName name="ArtUnternehmen" localSheetId="2">'[1]A Allgemeines'!#REF!</definedName>
    <definedName name="ArtUnternehmen" localSheetId="3">#REF!</definedName>
    <definedName name="ArtUnternehmen">'A - Allgemeines'!#REF!</definedName>
    <definedName name="Bitte_durch_Klick_ins_Auswahlmenü_auswählen" localSheetId="1">'A - Allgemeines'!#REF!</definedName>
    <definedName name="Bitte_durch_Klick_ins_Auswahlmenü_auswählen" localSheetId="2">'[1]A Allgemeines'!#REF!</definedName>
    <definedName name="Bitte_durch_Klick_ins_Auswahlmenü_auswählen" localSheetId="3">#REF!</definedName>
    <definedName name="Bitte_durch_Klick_ins_Auswahlmenü_auswählen">'A - Allgemeines'!#REF!</definedName>
    <definedName name="_xlnm.Print_Area" localSheetId="0">'A - Allgemeines'!$A$1:$F$69</definedName>
    <definedName name="EIU" localSheetId="1">'A - Allgemeines'!#REF!</definedName>
    <definedName name="EIU" localSheetId="2">'[1]A Allgemeines'!#REF!</definedName>
    <definedName name="EIU" localSheetId="3">#REF!</definedName>
    <definedName name="EIU">'A - Allgemeines'!#REF!</definedName>
    <definedName name="fff" localSheetId="0" hidden="1">#REF!</definedName>
    <definedName name="fff" localSheetId="1" hidden="1">#REF!</definedName>
    <definedName name="fff" localSheetId="2" hidden="1">#REF!</definedName>
    <definedName name="fff" hidden="1">#REF!</definedName>
    <definedName name="g" localSheetId="1" hidden="1">#REF!</definedName>
    <definedName name="g" hidden="1">#REF!</definedName>
    <definedName name="Kreuz" localSheetId="1">'A - Allgemeines'!#REF!</definedName>
    <definedName name="Kreuz" localSheetId="2">'[1]A Allgemeines'!#REF!</definedName>
    <definedName name="Kreuz" localSheetId="3">#REF!</definedName>
    <definedName name="Kreuz">'A - Allgemeines'!#REF!</definedName>
    <definedName name="Name" localSheetId="1" hidden="1">#REF!</definedName>
    <definedName name="Name" localSheetId="2" hidden="1">#REF!</definedName>
    <definedName name="Name" hidden="1">#REF!</definedName>
    <definedName name="Name2" localSheetId="1" hidden="1">#REF!</definedName>
    <definedName name="Name2" localSheetId="2" hidden="1">#REF!</definedName>
    <definedName name="Name2" hidden="1">#REF!</definedName>
    <definedName name="Rechtsform" localSheetId="1">'A - Allgemeines'!#REF!</definedName>
    <definedName name="Rechtsform" localSheetId="2">'[1]A Allgemeines'!#REF!</definedName>
    <definedName name="Rechtsform" localSheetId="3">#REF!</definedName>
    <definedName name="Rechtsform">'A - Allgemeines'!#REF!</definedName>
    <definedName name="Zuschüsse" localSheetId="1">'A - Allgemeines'!#REF!</definedName>
    <definedName name="Zuschüsse" localSheetId="2">'[1]A Allgemeines'!#REF!</definedName>
    <definedName name="Zuschüsse" localSheetId="3">#REF!</definedName>
    <definedName name="Zuschüsse">'A - Allgemeines'!#REF!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8" i="25" l="1"/>
  <c r="E142" i="25" l="1"/>
  <c r="F142" i="25"/>
  <c r="E143" i="25"/>
  <c r="J109" i="25" l="1"/>
  <c r="J101" i="25"/>
  <c r="P109" i="25"/>
  <c r="O109" i="25"/>
  <c r="E147" i="25"/>
  <c r="F147" i="25"/>
  <c r="D147" i="25"/>
  <c r="D109" i="25" l="1"/>
  <c r="E109" i="25"/>
  <c r="F109" i="25"/>
  <c r="D14" i="25" l="1"/>
  <c r="Q124" i="25" l="1"/>
  <c r="Q104" i="25"/>
  <c r="Q105" i="25"/>
  <c r="Q106" i="25"/>
  <c r="Q107" i="25"/>
  <c r="Q108" i="25"/>
  <c r="Q103" i="25"/>
  <c r="Q100" i="25"/>
  <c r="Q44" i="25"/>
  <c r="Q45" i="25"/>
  <c r="Q46" i="25"/>
  <c r="Q47" i="25"/>
  <c r="Q48" i="25"/>
  <c r="Q49" i="25"/>
  <c r="Q50" i="25"/>
  <c r="Q51" i="25"/>
  <c r="Q52" i="25"/>
  <c r="Q53" i="25"/>
  <c r="Q54" i="25"/>
  <c r="Q55" i="25"/>
  <c r="Q56" i="25"/>
  <c r="Q57" i="25"/>
  <c r="Q43" i="25"/>
  <c r="Q28" i="25"/>
  <c r="Q29" i="25"/>
  <c r="Q30" i="25"/>
  <c r="Q31" i="25"/>
  <c r="Q32" i="25"/>
  <c r="Q33" i="25"/>
  <c r="Q34" i="25"/>
  <c r="Q35" i="25"/>
  <c r="Q36" i="25"/>
  <c r="Q37" i="25"/>
  <c r="Q38" i="25"/>
  <c r="Q39" i="25"/>
  <c r="Q25" i="25"/>
  <c r="Q26" i="25"/>
  <c r="Q27" i="25"/>
  <c r="G25" i="25"/>
  <c r="P14" i="25"/>
  <c r="O14" i="25"/>
  <c r="P99" i="25" l="1"/>
  <c r="P101" i="25" s="1"/>
  <c r="O99" i="25"/>
  <c r="O101" i="25" s="1"/>
  <c r="P78" i="25"/>
  <c r="O78" i="25"/>
  <c r="P75" i="25"/>
  <c r="O75" i="25"/>
  <c r="P74" i="25"/>
  <c r="O74" i="25"/>
  <c r="P73" i="25"/>
  <c r="O73" i="25"/>
  <c r="P72" i="25"/>
  <c r="O72" i="25"/>
  <c r="P71" i="25"/>
  <c r="O71" i="25"/>
  <c r="P70" i="25"/>
  <c r="O70" i="25"/>
  <c r="P69" i="25"/>
  <c r="O69" i="25"/>
  <c r="P68" i="25"/>
  <c r="O68" i="25"/>
  <c r="P67" i="25"/>
  <c r="O67" i="25"/>
  <c r="P66" i="25"/>
  <c r="O66" i="25"/>
  <c r="P65" i="25"/>
  <c r="O65" i="25"/>
  <c r="P64" i="25"/>
  <c r="O64" i="25"/>
  <c r="P63" i="25"/>
  <c r="O63" i="25"/>
  <c r="P62" i="25"/>
  <c r="O62" i="25"/>
  <c r="P61" i="25"/>
  <c r="O61" i="25"/>
  <c r="P58" i="25"/>
  <c r="O58" i="25"/>
  <c r="N57" i="25"/>
  <c r="N75" i="25" s="1"/>
  <c r="N56" i="25"/>
  <c r="N74" i="25" s="1"/>
  <c r="N55" i="25"/>
  <c r="N73" i="25" s="1"/>
  <c r="N54" i="25"/>
  <c r="N72" i="25" s="1"/>
  <c r="N53" i="25"/>
  <c r="N71" i="25" s="1"/>
  <c r="N52" i="25"/>
  <c r="N70" i="25" s="1"/>
  <c r="N51" i="25"/>
  <c r="N69" i="25" s="1"/>
  <c r="N50" i="25"/>
  <c r="N68" i="25" s="1"/>
  <c r="N49" i="25"/>
  <c r="N67" i="25" s="1"/>
  <c r="N48" i="25"/>
  <c r="N66" i="25" s="1"/>
  <c r="N47" i="25"/>
  <c r="N65" i="25" s="1"/>
  <c r="N46" i="25"/>
  <c r="N64" i="25" s="1"/>
  <c r="N45" i="25"/>
  <c r="N63" i="25" s="1"/>
  <c r="N44" i="25"/>
  <c r="N62" i="25" s="1"/>
  <c r="N43" i="25"/>
  <c r="N61" i="25" s="1"/>
  <c r="Q63" i="25" l="1"/>
  <c r="Q65" i="25"/>
  <c r="Q67" i="25"/>
  <c r="Q69" i="25"/>
  <c r="Q71" i="25"/>
  <c r="Q73" i="25"/>
  <c r="Q75" i="25"/>
  <c r="Q101" i="25"/>
  <c r="Q64" i="25"/>
  <c r="Q66" i="25"/>
  <c r="Q68" i="25"/>
  <c r="Q70" i="25"/>
  <c r="Q72" i="25"/>
  <c r="Q74" i="25"/>
  <c r="Q61" i="25"/>
  <c r="Q62" i="25"/>
  <c r="Q99" i="25"/>
  <c r="Q58" i="25"/>
  <c r="O98" i="25"/>
  <c r="O76" i="25"/>
  <c r="P76" i="25"/>
  <c r="O24" i="25"/>
  <c r="O40" i="25" l="1"/>
  <c r="Q40" i="25" s="1"/>
  <c r="O79" i="25"/>
  <c r="P40" i="25"/>
  <c r="P79" i="25"/>
  <c r="Q76" i="25"/>
  <c r="P24" i="25"/>
  <c r="P98" i="25"/>
  <c r="E99" i="25" l="1"/>
  <c r="F99" i="25"/>
  <c r="D99" i="25"/>
  <c r="D101" i="25" l="1"/>
  <c r="F101" i="25"/>
  <c r="E101" i="25"/>
  <c r="D158" i="25"/>
  <c r="F158" i="25"/>
  <c r="E158" i="25"/>
  <c r="F159" i="25" l="1"/>
  <c r="E159" i="25"/>
  <c r="F117" i="25"/>
  <c r="F78" i="25" l="1"/>
  <c r="E78" i="25"/>
  <c r="D78" i="25"/>
  <c r="D24" i="25"/>
  <c r="D139" i="25" l="1"/>
  <c r="D98" i="25"/>
  <c r="E14" i="25"/>
  <c r="E139" i="25" l="1"/>
  <c r="E24" i="25"/>
  <c r="E98" i="25"/>
  <c r="F14" i="25"/>
  <c r="F139" i="25" l="1"/>
  <c r="F24" i="25"/>
  <c r="G23" i="25" s="1"/>
  <c r="F98" i="25"/>
  <c r="G97" i="25" l="1"/>
  <c r="G101" i="25"/>
  <c r="F63" i="25"/>
  <c r="F64" i="25"/>
  <c r="F65" i="25"/>
  <c r="F66" i="25"/>
  <c r="F67" i="25"/>
  <c r="F68" i="25"/>
  <c r="F69" i="25"/>
  <c r="F70" i="25"/>
  <c r="F71" i="25"/>
  <c r="F72" i="25"/>
  <c r="F73" i="25"/>
  <c r="F74" i="25"/>
  <c r="F75" i="25"/>
  <c r="E63" i="25"/>
  <c r="E64" i="25"/>
  <c r="E65" i="25"/>
  <c r="E66" i="25"/>
  <c r="E67" i="25"/>
  <c r="E68" i="25"/>
  <c r="E69" i="25"/>
  <c r="E70" i="25"/>
  <c r="E71" i="25"/>
  <c r="E72" i="25"/>
  <c r="E73" i="25"/>
  <c r="E74" i="25"/>
  <c r="E75" i="25"/>
  <c r="D63" i="25"/>
  <c r="D64" i="25"/>
  <c r="D65" i="25"/>
  <c r="D66" i="25"/>
  <c r="D67" i="25"/>
  <c r="D68" i="25"/>
  <c r="D69" i="25"/>
  <c r="D70" i="25"/>
  <c r="D71" i="25"/>
  <c r="D72" i="25"/>
  <c r="D73" i="25"/>
  <c r="D74" i="25"/>
  <c r="D75" i="25"/>
  <c r="C57" i="25"/>
  <c r="C75" i="25" s="1"/>
  <c r="C56" i="25"/>
  <c r="C74" i="25" s="1"/>
  <c r="C55" i="25"/>
  <c r="C73" i="25" s="1"/>
  <c r="C54" i="25"/>
  <c r="C72" i="25" s="1"/>
  <c r="C53" i="25"/>
  <c r="C71" i="25" s="1"/>
  <c r="C52" i="25"/>
  <c r="C70" i="25" s="1"/>
  <c r="C51" i="25"/>
  <c r="C69" i="25" s="1"/>
  <c r="C50" i="25"/>
  <c r="C68" i="25" s="1"/>
  <c r="G57" i="25"/>
  <c r="G56" i="25"/>
  <c r="G55" i="25"/>
  <c r="G54" i="25"/>
  <c r="G53" i="25"/>
  <c r="G52" i="25"/>
  <c r="G51" i="25"/>
  <c r="G50" i="25"/>
  <c r="G64" i="25" l="1"/>
  <c r="G63" i="25"/>
  <c r="G65" i="25"/>
  <c r="G71" i="25"/>
  <c r="G67" i="25"/>
  <c r="G66" i="25"/>
  <c r="G73" i="25"/>
  <c r="G69" i="25"/>
  <c r="G75" i="25"/>
  <c r="G74" i="25"/>
  <c r="G70" i="25"/>
  <c r="G72" i="25"/>
  <c r="G68" i="25"/>
  <c r="F141" i="25" l="1"/>
  <c r="F144" i="25"/>
  <c r="F145" i="25"/>
  <c r="F146" i="25"/>
  <c r="E141" i="25"/>
  <c r="E144" i="25"/>
  <c r="E145" i="25"/>
  <c r="E146" i="25"/>
  <c r="E140" i="25"/>
  <c r="F140" i="25"/>
  <c r="D141" i="25"/>
  <c r="D142" i="25"/>
  <c r="D144" i="25"/>
  <c r="D145" i="25"/>
  <c r="D146" i="25"/>
  <c r="D140" i="25"/>
  <c r="G124" i="25" l="1"/>
  <c r="J117" i="25"/>
  <c r="F118" i="25"/>
  <c r="F120" i="25" s="1"/>
  <c r="E117" i="25"/>
  <c r="D117" i="25"/>
  <c r="G116" i="25"/>
  <c r="G115" i="25"/>
  <c r="J114" i="25"/>
  <c r="F114" i="25"/>
  <c r="E114" i="25"/>
  <c r="D114" i="25"/>
  <c r="G113" i="25"/>
  <c r="G112" i="25"/>
  <c r="G111" i="25"/>
  <c r="G108" i="25"/>
  <c r="G107" i="25"/>
  <c r="G106" i="25"/>
  <c r="G105" i="25"/>
  <c r="G104" i="25"/>
  <c r="G103" i="25"/>
  <c r="G100" i="25"/>
  <c r="E148" i="25"/>
  <c r="F62" i="25"/>
  <c r="E62" i="25"/>
  <c r="D62" i="25"/>
  <c r="F61" i="25"/>
  <c r="E61" i="25"/>
  <c r="D61" i="25"/>
  <c r="F58" i="25"/>
  <c r="E58" i="25"/>
  <c r="G49" i="25"/>
  <c r="C49" i="25"/>
  <c r="C67" i="25" s="1"/>
  <c r="G48" i="25"/>
  <c r="C48" i="25"/>
  <c r="C66" i="25" s="1"/>
  <c r="G47" i="25"/>
  <c r="C47" i="25"/>
  <c r="C65" i="25" s="1"/>
  <c r="G46" i="25"/>
  <c r="C46" i="25"/>
  <c r="C64" i="25" s="1"/>
  <c r="G45" i="25"/>
  <c r="C45" i="25"/>
  <c r="C63" i="25" s="1"/>
  <c r="G44" i="25"/>
  <c r="C44" i="25"/>
  <c r="C62" i="25" s="1"/>
  <c r="G43" i="25"/>
  <c r="C43" i="25"/>
  <c r="C61" i="25" s="1"/>
  <c r="G39" i="25"/>
  <c r="G38" i="25"/>
  <c r="G37" i="25"/>
  <c r="G36" i="25"/>
  <c r="G35" i="25"/>
  <c r="G34" i="25"/>
  <c r="G33" i="25"/>
  <c r="G32" i="25"/>
  <c r="G31" i="25"/>
  <c r="G30" i="25"/>
  <c r="G29" i="25"/>
  <c r="G28" i="25"/>
  <c r="G27" i="25"/>
  <c r="G26" i="25"/>
  <c r="D150" i="25" l="1"/>
  <c r="D156" i="25"/>
  <c r="F156" i="25"/>
  <c r="E156" i="25"/>
  <c r="E118" i="25"/>
  <c r="D118" i="25"/>
  <c r="D120" i="25" s="1"/>
  <c r="E149" i="25"/>
  <c r="G61" i="25"/>
  <c r="F148" i="25"/>
  <c r="D76" i="25"/>
  <c r="G62" i="25"/>
  <c r="D148" i="25"/>
  <c r="D149" i="25" s="1"/>
  <c r="E76" i="25"/>
  <c r="P80" i="25" s="1"/>
  <c r="G58" i="25"/>
  <c r="F76" i="25"/>
  <c r="G99" i="25"/>
  <c r="D130" i="25"/>
  <c r="J98" i="25"/>
  <c r="J118" i="25"/>
  <c r="J120" i="25" s="1"/>
  <c r="D131" i="25"/>
  <c r="G114" i="25"/>
  <c r="F157" i="25" l="1"/>
  <c r="F150" i="25" s="1"/>
  <c r="E157" i="25"/>
  <c r="E120" i="25"/>
  <c r="D40" i="25"/>
  <c r="O80" i="25"/>
  <c r="D151" i="25"/>
  <c r="D152" i="25" s="1"/>
  <c r="D119" i="25" s="1"/>
  <c r="D122" i="25" s="1"/>
  <c r="F149" i="25"/>
  <c r="D79" i="25"/>
  <c r="D80" i="25" s="1"/>
  <c r="G76" i="25"/>
  <c r="F79" i="25"/>
  <c r="F80" i="25" s="1"/>
  <c r="F40" i="25"/>
  <c r="E40" i="25"/>
  <c r="E79" i="25"/>
  <c r="E80" i="25" s="1"/>
  <c r="E150" i="25" l="1"/>
  <c r="E151" i="25" s="1"/>
  <c r="E152" i="25" s="1"/>
  <c r="E119" i="25" s="1"/>
  <c r="E122" i="25" s="1"/>
  <c r="G40" i="25"/>
  <c r="F151" i="25"/>
  <c r="F152" i="25" s="1"/>
  <c r="F119" i="25" s="1"/>
  <c r="F122" i="25" s="1"/>
  <c r="F143" i="25"/>
  <c r="O122" i="25" l="1"/>
  <c r="P122" i="25"/>
  <c r="F153" i="25"/>
  <c r="F121" i="25"/>
  <c r="D143" i="25"/>
  <c r="F123" i="25" l="1"/>
  <c r="D153" i="25"/>
  <c r="E153" i="25"/>
  <c r="D121" i="25"/>
  <c r="D123" i="25" s="1"/>
  <c r="E121" i="25"/>
  <c r="F125" i="25" l="1"/>
  <c r="E123" i="25"/>
  <c r="E125" i="25" s="1"/>
  <c r="D125" i="25"/>
  <c r="D126" i="25" s="1"/>
  <c r="D127" i="25" s="1"/>
  <c r="P123" i="25" l="1"/>
  <c r="P125" i="25" s="1"/>
  <c r="P126" i="25" s="1"/>
  <c r="P127" i="25" s="1"/>
  <c r="O128" i="25" s="1"/>
  <c r="O123" i="25"/>
  <c r="O125" i="25" s="1"/>
  <c r="O126" i="25" s="1"/>
  <c r="O127" i="25" s="1"/>
  <c r="E126" i="25"/>
  <c r="E127" i="25" s="1"/>
  <c r="F126" i="25"/>
  <c r="F127" i="25" s="1"/>
  <c r="D128" i="25" l="1"/>
</calcChain>
</file>

<file path=xl/sharedStrings.xml><?xml version="1.0" encoding="utf-8"?>
<sst xmlns="http://schemas.openxmlformats.org/spreadsheetml/2006/main" count="324" uniqueCount="231">
  <si>
    <t>0   Ausfüllhinweise</t>
  </si>
  <si>
    <t>Bedeutung der Zellfarben</t>
  </si>
  <si>
    <t>Automatische Berechnung oder nicht veränderbar</t>
  </si>
  <si>
    <t>1   Gesetzliche Vorgaben</t>
  </si>
  <si>
    <t>2   Allgemeine Informationen</t>
  </si>
  <si>
    <t>Aktenzeichen dieses Verfahrens</t>
  </si>
  <si>
    <t>Berichtsstellennummer</t>
  </si>
  <si>
    <t>Name des Unternehmens</t>
  </si>
  <si>
    <t>Bitte hier den Namen Ihres Unternehmens angeben</t>
  </si>
  <si>
    <t>Rechtsform des Unternehmens</t>
  </si>
  <si>
    <t>Bitte hier die Dropdown-Auswahl nutzen</t>
  </si>
  <si>
    <t>Anschrift des Unternehmens</t>
  </si>
  <si>
    <t>Bitte hier Ihre Straße und Hausnummer oder Postfach angeben</t>
  </si>
  <si>
    <t>Bitte hier Ihre Postleitzahl und Ort angeben</t>
  </si>
  <si>
    <t>Ansprechpartner</t>
  </si>
  <si>
    <t>E-Mail-Adresse des Ansprechpartners</t>
  </si>
  <si>
    <t>Bitte hier Ihre E-Mail-Adresse angeben</t>
  </si>
  <si>
    <t>Telefonnummer des Ansprechpartners</t>
  </si>
  <si>
    <t>Bitte hier Ihre Telefonnummer angeben</t>
  </si>
  <si>
    <t>3   Ihre Serviceeinrichtungen</t>
  </si>
  <si>
    <t>Personenbahnhöfe</t>
  </si>
  <si>
    <t>Güterterminals</t>
  </si>
  <si>
    <t>Abstellgleise</t>
  </si>
  <si>
    <t>Einrichtungen zur Brennstoffaufnahme</t>
  </si>
  <si>
    <t>ja</t>
  </si>
  <si>
    <t>Gewichtetes Entgelt</t>
  </si>
  <si>
    <t>Summe</t>
  </si>
  <si>
    <t>Kapitalkosten</t>
  </si>
  <si>
    <t>Andere aktivierte Eigenleistungen</t>
  </si>
  <si>
    <t>Materialaufwand</t>
  </si>
  <si>
    <t>Personalaufwand</t>
  </si>
  <si>
    <t>Abschreibungen</t>
  </si>
  <si>
    <t>Sonstige betriebliche Aufwendungen</t>
  </si>
  <si>
    <t>Anteil der jeweiligen Kosten an den Kosten des Gesamtunternehmens</t>
  </si>
  <si>
    <t>Entgelte</t>
  </si>
  <si>
    <t>Mengen</t>
  </si>
  <si>
    <t>Umsatzerlöse (rechnerisch Entgelt x Menge)</t>
  </si>
  <si>
    <t>Bilanzsumme</t>
  </si>
  <si>
    <t>Eigenkapital Gesamt</t>
  </si>
  <si>
    <t>Fremdkapital</t>
  </si>
  <si>
    <t>Passiver Rechnungsabgrenzungsposten</t>
  </si>
  <si>
    <t>Verzinsliches Kapital</t>
  </si>
  <si>
    <t>Eigenkapitalquote (verzinsliches Kapital)</t>
  </si>
  <si>
    <t>EK-Zins gemäß Umsatzanteil SGV</t>
  </si>
  <si>
    <t>Fremdkapitalquote (verzinsliches Kapital)</t>
  </si>
  <si>
    <t>FK-Zins</t>
  </si>
  <si>
    <t>Gewichteter Kapitalkostensatz</t>
  </si>
  <si>
    <t>Kalkulatorische Fremdkapitalkosten</t>
  </si>
  <si>
    <t>Tatsächliche Fremdkapitalkosten</t>
  </si>
  <si>
    <t>davon verzinsliches Fremdkapital</t>
  </si>
  <si>
    <t>davon Sonderposten für Investitionszuschüsse</t>
  </si>
  <si>
    <t>Anteil des verzinslichen Kapitals am Gesamtunternehmen</t>
  </si>
  <si>
    <t>Ermittlung der Kostenbasis</t>
  </si>
  <si>
    <t>Ermittlung der Kapitalkosten</t>
  </si>
  <si>
    <t>X</t>
  </si>
  <si>
    <t>nein</t>
  </si>
  <si>
    <t>Rechtsform</t>
  </si>
  <si>
    <t>Art Unternehmen</t>
  </si>
  <si>
    <t>Art EIU</t>
  </si>
  <si>
    <t>AG</t>
  </si>
  <si>
    <t>Reines Eisenbahninfrastrukturunternehmen</t>
  </si>
  <si>
    <t>Eigenbetrieb</t>
  </si>
  <si>
    <t>Eisenbahninfrastrukturunternehmen und Eisenbahnverkehrsunternehmen</t>
  </si>
  <si>
    <t>GbR</t>
  </si>
  <si>
    <t>Eisenbahninfrastrukturunternehmen und andere Geschäftsbereiche (kein EVU)</t>
  </si>
  <si>
    <t>GmbH</t>
  </si>
  <si>
    <t>Eisenbahninfrastrukturunternehmen, Eisenbahnverkehrsunternehmen und andere Geschäftsbereiche</t>
  </si>
  <si>
    <t>GmbH &amp; Co. KG</t>
  </si>
  <si>
    <t>KGaA</t>
  </si>
  <si>
    <t>Zweckverband</t>
  </si>
  <si>
    <t>Sonstiges</t>
  </si>
  <si>
    <t>Ertragssteuer</t>
  </si>
  <si>
    <t>Risikoloser Zins</t>
  </si>
  <si>
    <t>Marktrisikoprämie</t>
  </si>
  <si>
    <t>Fremdkapitalzins</t>
  </si>
  <si>
    <t>Untergrenze Asset Beta</t>
  </si>
  <si>
    <t>Obergrenze Asset Beta SGV</t>
  </si>
  <si>
    <t>Obergrenze Asset Beta SPV</t>
  </si>
  <si>
    <t>OG Asset Beta gewichtet</t>
  </si>
  <si>
    <t>Mittelwert Asset Beta gemäß Anteil SGV</t>
  </si>
  <si>
    <t>Fremdkapitalquote für Hebelung Beta</t>
  </si>
  <si>
    <t>Verschuldetes Beta</t>
  </si>
  <si>
    <t>Umsatzerlöse abzgl. Gesamtkosten</t>
  </si>
  <si>
    <t>Datenüberprüfung</t>
  </si>
  <si>
    <t>Ja/Nein-Auswahl</t>
  </si>
  <si>
    <t>Änderung/Neufassung ab (Datum)</t>
  </si>
  <si>
    <t>Differenz: Umsatzerlöse - Rechnerische Umsatzerlöse</t>
  </si>
  <si>
    <t>Ausschließlich Betreiber von Serviceeinrichtungen</t>
  </si>
  <si>
    <t>Zellen, die sich bei Eintragungen rot verfärben, weisen auf mögliche Logikfehler hin.</t>
  </si>
  <si>
    <t>Art des Unternehmens</t>
  </si>
  <si>
    <t>Art des Infrastrukturbetreibers</t>
  </si>
  <si>
    <t>- Allgemeines -</t>
  </si>
  <si>
    <t>- Erläuterungen zur Entgeltkalkulation -</t>
  </si>
  <si>
    <t>Serviceeinrichtungen in See- und Binnenhäfen</t>
  </si>
  <si>
    <t>Serviceeinrichtungen</t>
  </si>
  <si>
    <t>Industriestamm-, Zuführungs- und Anschlussgleise</t>
  </si>
  <si>
    <t>Wartungseinrichtungen und andere technische Einrichtungen einschl. Reinigungs- und Wascheinrichtungen</t>
  </si>
  <si>
    <t>Rangierbahnhöfe und Zugbildungseinrichtungen 
einschl. Rangiereinrichtungen</t>
  </si>
  <si>
    <t>7   Ihre spezifische Entgeltkalkulation</t>
  </si>
  <si>
    <t>abgefragte Jahre</t>
  </si>
  <si>
    <t>Anteil SGV an Umsatzerlösen</t>
  </si>
  <si>
    <t>Sonstige betriebliche Erträge</t>
  </si>
  <si>
    <t>Ankreuzfeld</t>
  </si>
  <si>
    <t>5   Entgelte - Mengen</t>
  </si>
  <si>
    <t>4   Umsatzerlöse</t>
  </si>
  <si>
    <t>Alle Eisenbahninfrastrukturunternehmen haben die Regulierungsbehörde unter Angabe der maßgeblichen Gründe unverzüglich zu unterrichten über [...] die beabsichtigte Neufassung oder Änderung [...] von Nutzungsbedingungen für Serviceeinrichtungen einschließlich der jeweils vorgesehenen Entgeltgrundsätze und Entgelthöhen [...].</t>
  </si>
  <si>
    <t>Die Regulierungsbehörde kann nach Eingang einer Unterrichtung nach § 72 innerhalb von [...] sechs Wochen die beabsichtigte Neufassung oder Änderung nach § 72 Satz 1 Nummer 5 [...] ablehnen und die Ablehnung mit Vorgaben verbinden, soweit die beabsichtigten Entscheidungen, Neufassungen, Änderungen und Festlegungen nicht den gesetzlichen Voraussetzungen genügen.</t>
  </si>
  <si>
    <t>Bitte geben Sie hier die Stammdaten Ihres Unternehmens an.</t>
  </si>
  <si>
    <t>Wird von der Bundesnetzagentur eingetragen</t>
  </si>
  <si>
    <t>Unterrichtung gemäß 
§ 72 Satz 1 Nr. 5 Eisenbahnregulierungsgesetz (ERegG)</t>
  </si>
  <si>
    <t>Sonstiges (z. B. Hilfseinrichtungen, Verladeeinrichtungen für Autozugverkehre und Ladeeinrichtungen (Strom))</t>
  </si>
  <si>
    <t>Kapitalkostenberechnung</t>
  </si>
  <si>
    <t>Gesamt-unternehmen</t>
  </si>
  <si>
    <t>Änderung oder Neufassung der NBS</t>
  </si>
  <si>
    <t>Änderung / Neufassung NBS</t>
  </si>
  <si>
    <t>Bitte hier Ihren Vornamen und Nachnamen angeben</t>
  </si>
  <si>
    <t>Bei Fragen zum Erhebungsbogen oder zum Unterrichtungsverfahren im Allgemeinen wenden Sie sich bitte an BK-Eisenbahn@BNetzA.de</t>
  </si>
  <si>
    <t>§ 72 Satz 1 Nr. 5 ERegG</t>
  </si>
  <si>
    <t>§ 73 Absatz 1 Nr. 4 ERegG</t>
  </si>
  <si>
    <t>Bitte hier die Berichtsstellennummer - wenn verfügbar - angeben</t>
  </si>
  <si>
    <t>Betreiber von…</t>
  </si>
  <si>
    <t>Neufassung / Änderung für…</t>
  </si>
  <si>
    <t>Hier haben Sie die Möglichkeit, Ihre Ermittlung der Entgelte in nachvollziehbaren Rechenschritten darzustellen. Gerne können Sie uns auch Ihre Berechnungen durch Übermittlung zusätzlicher Dokumente darlegen.
Haben Sie die Entgelte möglicherweise auf Basis der vorherigen Entgelte unter Annahme einer Kostensteigerungsrate (z. B. Inflationsrate) bestimmt oder haben Sie die Entgelte auf Basis von Kostenprognosen hergeleitet?
Hier können Sie außerdem weitere Erklärungen für die in Tabellenblatt B gemachten Angaben hinzufügen.</t>
  </si>
  <si>
    <t>§ 32 Abs. 1 ERegG</t>
  </si>
  <si>
    <t>§ 32 Abs. 2 ERegG</t>
  </si>
  <si>
    <t>Die Entgelte für den Schienenzugang innerhalb von Serviceeinrichtungen [...] und für die Erbringung von Leistungen in diesen Einrichtungen dürfen die Kosten für deren Erbringung, zuzüglich eines angemessenen Gewinns, nicht übersteigen.</t>
  </si>
  <si>
    <t>Änderung der NBS einschl. Entgeltgrundsätze und/oder Entgelthöhen</t>
  </si>
  <si>
    <t>Neufassung der NBS einschl. Entgeltgrundsätze und/oder Entgelthöhen</t>
  </si>
  <si>
    <r>
      <t xml:space="preserve">Möchten Sie eine </t>
    </r>
    <r>
      <rPr>
        <b/>
        <sz val="10"/>
        <color theme="1"/>
        <rFont val="Verdana"/>
        <family val="2"/>
      </rPr>
      <t>Änderung</t>
    </r>
    <r>
      <rPr>
        <sz val="10"/>
        <color theme="1"/>
        <rFont val="Verdana"/>
        <family val="2"/>
      </rPr>
      <t xml:space="preserve"> oder eine </t>
    </r>
    <r>
      <rPr>
        <b/>
        <sz val="10"/>
        <color theme="1"/>
        <rFont val="Verdana"/>
        <family val="2"/>
      </rPr>
      <t>Neufassung</t>
    </r>
    <r>
      <rPr>
        <sz val="10"/>
        <color theme="1"/>
        <rFont val="Verdana"/>
        <family val="2"/>
      </rPr>
      <t xml:space="preserve"> von Nutzungsbedingungen für Serviceeinrichtungen einschließlich der jeweils vorgesehenen Entgeltgrundsätze und/oder Entgelthöhen vornehmen?</t>
    </r>
  </si>
  <si>
    <r>
      <rPr>
        <b/>
        <sz val="10"/>
        <rFont val="Verdana"/>
        <family val="2"/>
      </rPr>
      <t>Ab wann</t>
    </r>
    <r>
      <rPr>
        <sz val="10"/>
        <rFont val="Verdana"/>
        <family val="2"/>
      </rPr>
      <t xml:space="preserve"> soll die Änderung / Neufassung von Nutzungsbedingungen für Serviceeinrichtungen einschließlich der jeweils vorgesehenen Entgeltgrundsätze und -höhen in Kraft treten?</t>
    </r>
  </si>
  <si>
    <t>Bitte Veränderungen größer als 10% hier erläutern.</t>
  </si>
  <si>
    <t>Bitte Veränderungen größer als 10 % hier erläutern.</t>
  </si>
  <si>
    <t>Bitte erläutern Sie auftretende Differenzen, 
ggf. auf Tabellenblatt C.</t>
  </si>
  <si>
    <t>Hinweistext Umsatz &gt; Kosten</t>
  </si>
  <si>
    <r>
      <t xml:space="preserve">Welche Serviceeinrichtungen </t>
    </r>
    <r>
      <rPr>
        <b/>
        <sz val="10"/>
        <rFont val="Verdana"/>
        <family val="2"/>
      </rPr>
      <t>betreiben</t>
    </r>
    <r>
      <rPr>
        <sz val="10"/>
        <rFont val="Verdana"/>
        <family val="2"/>
      </rPr>
      <t xml:space="preserve"> Sie? Für welche dieser Serviceeinrichtungen möchten Sie eine </t>
    </r>
    <r>
      <rPr>
        <b/>
        <sz val="10"/>
        <rFont val="Verdana"/>
        <family val="2"/>
      </rPr>
      <t xml:space="preserve">Neufassung oder Änderung </t>
    </r>
    <r>
      <rPr>
        <sz val="10"/>
        <rFont val="Verdana"/>
        <family val="2"/>
      </rPr>
      <t>vornehmen?
Wenn Sie keine eindeutige Zuordnung zu einer Art von Serviceeinrichtung vornehmen können, nehmen Sie bitte mit der Bundesnetzagentur Kontakt auf.</t>
    </r>
  </si>
  <si>
    <t>Ein Betreiber einer Serviceeinrichtung [...] ist verpflichtet, die Entgelte so zu bemessen, dass sie angemessen, nichtdiskriminierend und transparent sind. Eine Beeinträchtigung der Grundsätze des Satzes 1 liegt insbesondere vor, wenn [...] Entgelte gefordert werden, welche die entstandenen Kosten für das Erbringen der Leistungen in unangemessener Weise überschreiten [...].</t>
  </si>
  <si>
    <t>Wenn Sie Kenntnis darüber haben, dass sich die oben mitgeteilten Informationen zeitnah ändern werden, teilen Sie uns dies hier bitte mit. 
Insbesondere bitten wir Sie, uns darauf aufmerksam zu machen, wenn Sie beabsichtigen, weitere Serviceeinrichtungen zu kaufen bzw. bestehende Serviceeinrichtungen zu verkaufen.</t>
  </si>
  <si>
    <t>Gemäß § 72 Satz 1 Nr. 5 ERegG haben alle Eisenbahninfrastrukturunternehmen die Bundesnetzagentur unter Angabe der maßgeblichen Gründe unverzüglich über die beabsichtigte Neufassung oder Änderung von Schienennetz-Nutzungsbedingungen und von Nutzungsbedingungen für Serviceeinrichtungen einschließlich der jeweils vorgesehenen Entgeltgrundsätze und Entgelthöhen zu unterrichten. Im Falle umfassender Änderungen bei den Entgelten sind nach Anlage 1 Nr. 5. c) zum Beschluss BK10-21-0025_Z vom 29.04.2021 insbesondere eine Übersicht mit den prognostizierten Kosten, Leistungsmengen und Jahresumsätzen für die im Entgeltverzeichnis aufgeführten Leistungen sowie die entsprechenden Zahlenwerte für die letzten vergangenen Geschäftsjahre an die Bundesnetzagentur zu übermitteln. Der hier vorliegende standardisierte Erhebungsbogen kann zur Erstellung dieser Übersicht verwendet werden. 
Der ausgefüllte Erhebungsbogen kann der Unterrichtung beigefügt werden. Es werden strukturiert Daten für die beabsichtigte Neufassung oder Änderung von Nutzungsbedingungen für Serviceeinrichtungen (NBS) gemäß § 72 Satz 1 Nr. 5 ERegG abgefragt. Die Bundesnetzagentur behält sich vor, weitere Daten nachzufordern.</t>
  </si>
  <si>
    <r>
      <t xml:space="preserve">Bitte beachten Sie, dass </t>
    </r>
    <r>
      <rPr>
        <b/>
        <sz val="10"/>
        <rFont val="Verdana"/>
        <family val="2"/>
      </rPr>
      <t xml:space="preserve">öffentliche Zuschüsse </t>
    </r>
    <r>
      <rPr>
        <sz val="10"/>
        <rFont val="Verdana"/>
        <family val="2"/>
      </rPr>
      <t xml:space="preserve">mit den Kosten der Serviceeinrichtung zu verrechnen sind. Ebenso ist mit Ausgleichszahlungen (gemäß § 16 Allgemeines Eisenbahngesetz (AEG), z. B. Ruhegehälter oder Kindergeldzulagen) zu verfahren. Die zu berechnende Kostenbasis stellt somit eine um Zuschüsse gekürzte Größe dar. </t>
    </r>
    <r>
      <rPr>
        <b/>
        <i/>
        <sz val="8"/>
        <color rgb="FFFF0000"/>
        <rFont val="Verdana"/>
        <family val="2"/>
      </rPr>
      <t/>
    </r>
  </si>
  <si>
    <r>
      <rPr>
        <u/>
        <sz val="10"/>
        <color theme="1"/>
        <rFont val="Verdana"/>
        <family val="2"/>
      </rPr>
      <t>Hinweis</t>
    </r>
    <r>
      <rPr>
        <sz val="10"/>
        <color theme="1"/>
        <rFont val="Verdana"/>
        <family val="2"/>
      </rPr>
      <t xml:space="preserve">: Die automatisierten Berechnungen sollen eine Hilfestellung bieten. Sie ersetzen nicht die ausführliche Prüfung der vorgeschlagenen Berechnungen durch den Unterrichtenden. Weitere Informationen fordert die Bundesnetzagentur ggf. an. </t>
    </r>
  </si>
  <si>
    <t>Rechnerische Umsatzerlöse (aus Abschnitt 5)</t>
  </si>
  <si>
    <t>Welche Bilanzierungsmethode verwenden Sie?</t>
  </si>
  <si>
    <t>Bruttowert-bilanzierung</t>
  </si>
  <si>
    <t>Nettowert-bilanzierung</t>
  </si>
  <si>
    <t>Kapitalkostenberechnung (auszublenden)</t>
  </si>
  <si>
    <t>Fremdkapital - Jahresendwert</t>
  </si>
  <si>
    <t>Fremdkapital - Jahresmittel</t>
  </si>
  <si>
    <t>Gesamtkapital - Jahresendwert</t>
  </si>
  <si>
    <t>Gesamtkapital - Jahresmittel</t>
  </si>
  <si>
    <t>§ 1 Abs. 9 ERegG</t>
  </si>
  <si>
    <t>Angemessener Gewinn ist eine Eigenkapitalrendite, die dem Risiko des Betreibers einer Serviceeinrichtung, auch hinsichtlich der Einnahmen, oder dem Fehlen eines solchen Risikos Rechnung trägt und von der durchschnittlichen Rendite in dem betreffenden Sektor in den Vorjahren nicht wesentlich abweicht.</t>
  </si>
  <si>
    <r>
      <t>Abschließend ist darauf hinzuweisen, dass gemäß § 32 ERegG die</t>
    </r>
    <r>
      <rPr>
        <b/>
        <sz val="10"/>
        <color theme="1"/>
        <rFont val="Verdana"/>
        <family val="2"/>
      </rPr>
      <t xml:space="preserve"> Entgelte</t>
    </r>
    <r>
      <rPr>
        <sz val="10"/>
        <color theme="1"/>
        <rFont val="Verdana"/>
        <family val="2"/>
      </rPr>
      <t xml:space="preserve"> für die Erbringung von Leistungen die</t>
    </r>
    <r>
      <rPr>
        <b/>
        <sz val="10"/>
        <color theme="1"/>
        <rFont val="Verdana"/>
        <family val="2"/>
      </rPr>
      <t xml:space="preserve"> Kosten</t>
    </r>
    <r>
      <rPr>
        <sz val="10"/>
        <color theme="1"/>
        <rFont val="Verdana"/>
        <family val="2"/>
      </rPr>
      <t xml:space="preserve"> für deren Erbringung,</t>
    </r>
    <r>
      <rPr>
        <b/>
        <sz val="10"/>
        <color theme="1"/>
        <rFont val="Verdana"/>
        <family val="2"/>
      </rPr>
      <t xml:space="preserve"> zuzüglich eines angemessenen Gewinns</t>
    </r>
    <r>
      <rPr>
        <sz val="10"/>
        <color theme="1"/>
        <rFont val="Verdana"/>
        <family val="2"/>
      </rPr>
      <t xml:space="preserve">, nicht übersteigen dürfen. Der angemessene Gewinn ist gemäß § 1 Abs. 9 ERegG eine Eigenkapitalrendite. Die Berechnung erfolgt über die </t>
    </r>
    <r>
      <rPr>
        <b/>
        <sz val="10"/>
        <color theme="1"/>
        <rFont val="Verdana"/>
        <family val="2"/>
      </rPr>
      <t>kalkulatorischen Eigenkapitalkosten</t>
    </r>
    <r>
      <rPr>
        <sz val="10"/>
        <color theme="1"/>
        <rFont val="Verdana"/>
        <family val="2"/>
      </rPr>
      <t>. Die Umsatzerlöse dürfen demnach die Gesamtkosten inkl. der Kapitalkosten nicht übersteigen. Die Entgelte sind vom Betreiber einer Serviceeinrichtung zudem so zu bemessen, dass sie angemessen, nichtdiskriminierend und transparent sind.</t>
    </r>
  </si>
  <si>
    <t>Kalkulatorische Eigenkapitalkosten (angem. Gewinn)</t>
  </si>
  <si>
    <t>davon Umsatzerlöse mit dem Schienengüterverkehr</t>
  </si>
  <si>
    <t>6   Ausgewählte Erlös-, Kosten- und Bilanzpositionen</t>
  </si>
  <si>
    <t>- Datenübermittlung bei unterjährigen Änderungen -</t>
  </si>
  <si>
    <t>Geltungszeitraum aktuelle Entgelte</t>
  </si>
  <si>
    <t>Geltungszeitraum neue geplante Entgelte</t>
  </si>
  <si>
    <t>Veränderung</t>
  </si>
  <si>
    <t>Hinweis: Die Umsatzerlöse liegen über den Gesamtkosten inkl. (Eigen-)Kapitalkosten. 
Die (Eigen-)Kapitalkosten stellen den angemessenen Gewinn dar. 
Bitte überprüfen Sie Ihre Eingaben.</t>
  </si>
  <si>
    <t>Jahr der Änderung</t>
  </si>
  <si>
    <t>Betreiber von Serviceeinrichtungen und Betreiber der Schienenwege</t>
  </si>
  <si>
    <t>- Umsatzerlöse, Entgelte und Mengen, Kosten- und Bilanzpositionen -</t>
  </si>
  <si>
    <t>- Finanzdaten -</t>
  </si>
  <si>
    <t>Ermittlung für Fremdkapitalquote für Hebelung Beta</t>
  </si>
  <si>
    <r>
      <t xml:space="preserve">Bitte geben Sie in den gelb markierten Feldern Ihre Finanzdaten </t>
    </r>
    <r>
      <rPr>
        <b/>
        <sz val="10"/>
        <rFont val="Verdana"/>
        <family val="2"/>
      </rPr>
      <t>in Euro</t>
    </r>
    <r>
      <rPr>
        <sz val="10"/>
        <rFont val="Verdana"/>
        <family val="2"/>
      </rPr>
      <t xml:space="preserve"> an. Kostenangaben sind mit negativem Vorzeichen einzugeben. 
Wenn Ihnen noch keine IST-Daten für das letzte abgeschlossene Geschäftsjahr vorliegen, geben Sie die letzte verfügbare Prognose für dieses Jahr an.  </t>
    </r>
    <r>
      <rPr>
        <sz val="10"/>
        <rFont val="Verdana"/>
        <family val="2"/>
      </rPr>
      <t/>
    </r>
  </si>
  <si>
    <t>xx.xx.xx-31.12.xx</t>
  </si>
  <si>
    <r>
      <t xml:space="preserve">Anzahl Monate </t>
    </r>
    <r>
      <rPr>
        <u/>
        <sz val="10"/>
        <rFont val="Verdana"/>
        <family val="2"/>
      </rPr>
      <t>neue</t>
    </r>
    <r>
      <rPr>
        <sz val="10"/>
        <rFont val="Verdana"/>
        <family val="2"/>
      </rPr>
      <t xml:space="preserve"> Entgelte im Jahr der Änderung</t>
    </r>
  </si>
  <si>
    <t>Bitte hier das Datum des Inkrafttretens eintragen</t>
  </si>
  <si>
    <t>Bitte machen Sie nun auf Tabellenblatt B Ihre Angaben zu den Finanzdaten (Umsatzerlöse, Entgelte und Mengen, Kosten- und Bilanzpositionen).</t>
  </si>
  <si>
    <r>
      <t>Bitte liefern Sie uns in diesem Tabellenblatt "A - Allgemeines" grundsätzliche Informationen zu Ihrem Unternehmen und Ihren Serviceeinrichtungen. In Tabellenblatt "B -</t>
    </r>
    <r>
      <rPr>
        <sz val="10"/>
        <color rgb="FFFF0000"/>
        <rFont val="Verdana"/>
        <family val="2"/>
      </rPr>
      <t xml:space="preserve"> </t>
    </r>
    <r>
      <rPr>
        <sz val="10"/>
        <rFont val="Verdana"/>
        <family val="2"/>
      </rPr>
      <t>Finanzdaten" t</t>
    </r>
    <r>
      <rPr>
        <sz val="10"/>
        <color theme="1"/>
        <rFont val="Verdana"/>
        <family val="2"/>
      </rPr>
      <t>ragen Sie Ihre wesentlichen Entgelte und Mengen ein und führen ausgewählte Erlös-, Kosten- und Bilanzpositionen auf. In Tabellenblatt "C - Entgeltkalkulation" haben Sie die Möglichkeit, Ihre Entgeltkalkulation und mögliche Besonderheiten mit zusätzlichen Angaben zu erläutern.
Bitte beachten Sie insbesondere bei den Angaben zu Ihren Finanzdaten auf Tabellenblatt B, dass diese nur für den regulierten Bereich erfolgen. Sollte Ihr Unternehmen auch im nicht-regulierten Bereich tätig sein, ist dieser Bereich nicht zu berücksichtigen.</t>
    </r>
  </si>
  <si>
    <r>
      <t xml:space="preserve">Grundsätzlich ist zwischen den </t>
    </r>
    <r>
      <rPr>
        <b/>
        <sz val="10"/>
        <rFont val="Verdana"/>
        <family val="2"/>
      </rPr>
      <t>Zuschüssen zu Investitionsprojekten</t>
    </r>
    <r>
      <rPr>
        <sz val="10"/>
        <rFont val="Verdana"/>
        <family val="2"/>
      </rPr>
      <t xml:space="preserve"> und den </t>
    </r>
    <r>
      <rPr>
        <b/>
        <sz val="10"/>
        <rFont val="Verdana"/>
        <family val="2"/>
      </rPr>
      <t xml:space="preserve">Aufwands-/Ertragszuschüssen </t>
    </r>
    <r>
      <rPr>
        <sz val="10"/>
        <rFont val="Verdana"/>
        <family val="2"/>
      </rPr>
      <t xml:space="preserve">zu unterscheiden:
Sollten Sie eine </t>
    </r>
    <r>
      <rPr>
        <b/>
        <sz val="10"/>
        <rFont val="Verdana"/>
        <family val="2"/>
      </rPr>
      <t>Nettowert-Bilanzierung</t>
    </r>
    <r>
      <rPr>
        <sz val="10"/>
        <rFont val="Verdana"/>
        <family val="2"/>
      </rPr>
      <t xml:space="preserve"> von</t>
    </r>
    <r>
      <rPr>
        <b/>
        <sz val="10"/>
        <rFont val="Verdana"/>
        <family val="2"/>
      </rPr>
      <t xml:space="preserve"> Investitionszuschüssen</t>
    </r>
    <r>
      <rPr>
        <sz val="10"/>
        <rFont val="Verdana"/>
        <family val="2"/>
      </rPr>
      <t xml:space="preserve"> vornehmen, sind die Anschaffungs- und Herstellungskosten der Vermögensgegenstände bereits um die Zuschüsse reduziert und vermindern so in der Folge auch automatisch die Abschreibungen der Vermögensgegenstände. Bei einer </t>
    </r>
    <r>
      <rPr>
        <b/>
        <sz val="10"/>
        <rFont val="Verdana"/>
        <family val="2"/>
      </rPr>
      <t>Bruttowert-Bilanzierung</t>
    </r>
    <r>
      <rPr>
        <sz val="10"/>
        <rFont val="Verdana"/>
        <family val="2"/>
      </rPr>
      <t xml:space="preserve"> von Investitionszuschüssen sind die Anschaffungs- und Herstellungskosten der Vermögensgegenstände noch nicht um die Zuschüsse reduziert und im Eigenkapital wird ein Sonderposten für Investitionszuschüsse ausgewiesen. Die Abschreibungen der Vermögensgegenstände sind daher von Ihnen durch Auflösung des Sonderpostens für Investitionszuschüsse noch um eine anteilige Verrechnung der Zuschüsse in Form eines Ertrages zu korrigieren. Bei den </t>
    </r>
    <r>
      <rPr>
        <b/>
        <sz val="10"/>
        <rFont val="Verdana"/>
        <family val="2"/>
      </rPr>
      <t>Aufwands-/ Ertragszuschüssen</t>
    </r>
    <r>
      <rPr>
        <sz val="10"/>
        <rFont val="Verdana"/>
        <family val="2"/>
      </rPr>
      <t xml:space="preserve"> sind in Abhängigkeit Ihrer gewählten Bilanzierungsmethodik die Zuschüsse entweder in den Umsatzerlösen oder den sonstigen betrieblichen Erträgen erfasst bzw. mit den entsprechenden Aufwendungen direkt verrechnet. Bitte geben Sie in dem Hinweisfeld unterhalb der Tabelle an, in welcher Höhe und in welcher GuV-Position Zuschüsse enthalten sind.</t>
    </r>
    <r>
      <rPr>
        <b/>
        <i/>
        <sz val="8"/>
        <color rgb="FFFF0000"/>
        <rFont val="Verdana"/>
        <family val="2"/>
      </rPr>
      <t/>
    </r>
  </si>
  <si>
    <t>Gutachten 2024</t>
  </si>
  <si>
    <t>öffentliche Zuschüsse</t>
  </si>
  <si>
    <t>Gesamtkosten ohne Kapitalkosten</t>
  </si>
  <si>
    <t>Bitte machen Sie hier Angaben zu den von Ihnen angewandten Methoden der Rechnungslegung. Bitte erläutern Sie, wie Sie die Erträge und Aufwendungen Ihrer Serviceeinrichtungen ermittelt haben. Haben Sie hierfür Informationen unmittelbar aus dem Rechnungswesen entnommen oder haben Sie anhand von Annahmen eine Zuordnung zu Ihren Serviceeinrichtungen vorgenommen? Wenn Sie eine Schlüsselung vorgenommen haben, bitten wir Sie, diese hier zu quantifizieren und zu erläutern. Nutzen Sie ggf. zusätzlich Tabellenblatt C.</t>
  </si>
  <si>
    <r>
      <t xml:space="preserve">Bitte geben Sie für den regulierten Bereich aller von Ihnen betriebenen Serviceeinrichtungen hier die </t>
    </r>
    <r>
      <rPr>
        <b/>
        <sz val="10"/>
        <rFont val="Verdana"/>
        <family val="2"/>
      </rPr>
      <t>Entgelte je Leistungseinheit</t>
    </r>
    <r>
      <rPr>
        <sz val="10"/>
        <rFont val="Verdana"/>
        <family val="2"/>
      </rPr>
      <t xml:space="preserve"> in Euro gemäß der Liste der Entgelte und die </t>
    </r>
    <r>
      <rPr>
        <b/>
        <sz val="10"/>
        <rFont val="Verdana"/>
        <family val="2"/>
      </rPr>
      <t>Mengen</t>
    </r>
    <r>
      <rPr>
        <sz val="10"/>
        <rFont val="Verdana"/>
        <family val="2"/>
      </rPr>
      <t xml:space="preserve"> für die einzelnen von Ihnen angebotenen </t>
    </r>
    <r>
      <rPr>
        <b/>
        <sz val="10"/>
        <rFont val="Verdana"/>
        <family val="2"/>
      </rPr>
      <t>wesentlichen Leistungen</t>
    </r>
    <r>
      <rPr>
        <sz val="10"/>
        <rFont val="Verdana"/>
        <family val="2"/>
      </rPr>
      <t xml:space="preserve"> in den betreffenden Jahren an. Als wesentliche Leistungen sind i. d. R. diejenigen Leistungen zu betrachten, mit denen die höchsten Umsatzerlöse erzielt werden. Neue Entgelte und geänderte Entgelte sind in jedem Fall hier aufzuführen. 
Sollte eine unterjährige Anpassung in den betreffenden Jahren vorliegen, geben Sie bitte das Entgelt an, das überwiegend im Jahr erhoben wurde (Beispiel: Bei einer Entgeltänderung im Mai würden Sie für das betreffende Jahr den neuen Preis angeben. Bei einer Änderung im November würden Sie im betreffenden Jahr das alte Entgelt angeben.).
Sollte die Anzahl der Eingabefelder nicht ausreichend sein, nehmen Sie bitte mit der Bundesnetzagentur Kontakt auf.</t>
    </r>
  </si>
  <si>
    <r>
      <t xml:space="preserve">Bitte geben Sie für den regulierten Bereich aller von Ihnen betriebenen Serviceeinrichtungen hier die </t>
    </r>
    <r>
      <rPr>
        <b/>
        <sz val="10"/>
        <rFont val="Verdana"/>
        <family val="2"/>
      </rPr>
      <t>Entgelte je Leistungseinheit</t>
    </r>
    <r>
      <rPr>
        <sz val="10"/>
        <rFont val="Verdana"/>
        <family val="2"/>
      </rPr>
      <t xml:space="preserve"> in Euro gemäß der Liste der Entgelte und die </t>
    </r>
    <r>
      <rPr>
        <b/>
        <sz val="10"/>
        <rFont val="Verdana"/>
        <family val="2"/>
      </rPr>
      <t>Mengen</t>
    </r>
    <r>
      <rPr>
        <sz val="10"/>
        <rFont val="Verdana"/>
        <family val="2"/>
      </rPr>
      <t xml:space="preserve"> für die einzelnen von Ihnen angebotenen </t>
    </r>
    <r>
      <rPr>
        <b/>
        <sz val="10"/>
        <rFont val="Verdana"/>
        <family val="2"/>
      </rPr>
      <t>wesentlichen Leistungen</t>
    </r>
    <r>
      <rPr>
        <sz val="10"/>
        <rFont val="Verdana"/>
        <family val="2"/>
      </rPr>
      <t xml:space="preserve"> in den betreffenden Jahren an. Als wesentliche Leistungen sind i. d. R. diejenigen Leistungen zu betrachten, mit denen die höchsten Umsatzerlöse erzielt werden. Neue Entgelte und geänderte Entgelte sind in jedem Fall hier aufzuführen. 
Sollte die Anzahl der Eingabefelder nicht ausreichend sein, nehmen Sie bitte mit der Bundesnetzagentur Kontakt auf.</t>
    </r>
  </si>
  <si>
    <r>
      <t xml:space="preserve">Bitte geben Sie hier die gesamten </t>
    </r>
    <r>
      <rPr>
        <b/>
        <sz val="10"/>
        <rFont val="Verdana"/>
        <family val="2"/>
      </rPr>
      <t>Umsatzerlöse</t>
    </r>
    <r>
      <rPr>
        <sz val="10"/>
        <rFont val="Verdana"/>
        <family val="2"/>
      </rPr>
      <t xml:space="preserve"> in Euro für den regulierten Bereich aller von Ihnen betriebenen Serviceeinrichtungen an. Leistungen an unternehmensinterne Abnehmer (z. B. eigenes EVU) sind ebenso unter den Umsatzerlösen zu berücksichtigen. </t>
    </r>
    <r>
      <rPr>
        <b/>
        <sz val="10"/>
        <rFont val="Verdana"/>
        <family val="2"/>
      </rPr>
      <t>Öffentliche Zuschüsse</t>
    </r>
    <r>
      <rPr>
        <sz val="10"/>
        <rFont val="Verdana"/>
        <family val="2"/>
      </rPr>
      <t xml:space="preserve"> sind hier noch </t>
    </r>
    <r>
      <rPr>
        <b/>
        <sz val="10"/>
        <rFont val="Verdana"/>
        <family val="2"/>
      </rPr>
      <t>nicht</t>
    </r>
    <r>
      <rPr>
        <sz val="10"/>
        <rFont val="Verdana"/>
        <family val="2"/>
      </rPr>
      <t xml:space="preserve"> einzutragen, bitte geben Sie diese in Abschnitt 6 an. Bitte machen Sie außerdem Angaben, welche Umsatzerlöse Sie mit dem Schienengüterverkehr erzielen.</t>
    </r>
  </si>
  <si>
    <r>
      <t xml:space="preserve">Bitte geben Sie hier die gesamten </t>
    </r>
    <r>
      <rPr>
        <b/>
        <sz val="10"/>
        <rFont val="Verdana"/>
        <family val="2"/>
      </rPr>
      <t xml:space="preserve">Umsatzerlöse </t>
    </r>
    <r>
      <rPr>
        <sz val="10"/>
        <rFont val="Verdana"/>
        <family val="2"/>
      </rPr>
      <t xml:space="preserve">in Euro für den regulierten Bereich aller von Ihnen betriebenen Serviceeinrichtungen an. Leistungen an unternehmensinterne Abnehmer (z. B. eigenes EVU) sind ebenso unter den Umsatzerlösen zu berücksichtigen. </t>
    </r>
    <r>
      <rPr>
        <b/>
        <sz val="10"/>
        <rFont val="Verdana"/>
        <family val="2"/>
      </rPr>
      <t>Öffentliche Zuschüsse</t>
    </r>
    <r>
      <rPr>
        <sz val="10"/>
        <rFont val="Verdana"/>
        <family val="2"/>
      </rPr>
      <t xml:space="preserve"> sind hier noch </t>
    </r>
    <r>
      <rPr>
        <b/>
        <sz val="10"/>
        <rFont val="Verdana"/>
        <family val="2"/>
      </rPr>
      <t xml:space="preserve">nicht </t>
    </r>
    <r>
      <rPr>
        <sz val="10"/>
        <rFont val="Verdana"/>
        <family val="2"/>
      </rPr>
      <t>einzutragen, bitte geben Sie diese in Abschnitt 6 an. Bitte machen Sie außerdem Angaben, welche Umsatzerlöse Sie mit dem Schienengüterverkehr erzielen.</t>
    </r>
  </si>
  <si>
    <r>
      <t xml:space="preserve">Wenn Sie Ihre tatsächlichen Fremdkapitalkosten kennen, sind diese einzutragen. Erfolgt kein Eintrag der tatsächlichen Fremdkapitalkosten, werden kalkulatorische Fremdkapitalkosten ermittelt.
Die hier ermittelten </t>
    </r>
    <r>
      <rPr>
        <b/>
        <sz val="10"/>
        <rFont val="Verdana"/>
        <family val="2"/>
      </rPr>
      <t xml:space="preserve">Kapitalkosten </t>
    </r>
    <r>
      <rPr>
        <sz val="10"/>
        <rFont val="Verdana"/>
        <family val="2"/>
      </rPr>
      <t>sind als vorläufig zu erachten. Im Rahmen des Verfahrens können detailliertere Angaben erforderlich sein und Änderungen notwendig werden.</t>
    </r>
  </si>
  <si>
    <t>Durch das Unternehmen zu befüllen (vorhandene Hinweistexte ggf. überschreiben)</t>
  </si>
  <si>
    <t>EHB 
Version 6</t>
  </si>
  <si>
    <t>Gutachten 2025</t>
  </si>
  <si>
    <r>
      <t xml:space="preserve">Wenn Sie die </t>
    </r>
    <r>
      <rPr>
        <b/>
        <sz val="10"/>
        <rFont val="Verdana"/>
        <family val="2"/>
      </rPr>
      <t>Bilanzsumme</t>
    </r>
    <r>
      <rPr>
        <sz val="10"/>
        <rFont val="Verdana"/>
        <family val="2"/>
      </rPr>
      <t xml:space="preserve"> Ihrer Serviceeinrichtungen nicht unmittelbar aus dem Rechnungswesen entnehmen können, schätzen Sie diese bitte beispielsweise anhand geeigneter Schlüsselgrößen.
Bei den Kapitalkosten handelt es sich um die Kosten des eingesetzten verzinslichen Kapitals. Zur Ermittlung der </t>
    </r>
    <r>
      <rPr>
        <b/>
        <sz val="10"/>
        <rFont val="Verdana"/>
        <family val="2"/>
      </rPr>
      <t>Kapitalkosten</t>
    </r>
    <r>
      <rPr>
        <sz val="10"/>
        <rFont val="Verdana"/>
        <family val="2"/>
      </rPr>
      <t xml:space="preserve"> geben Sie bitte die Bilanzsumme, das Eigenkapital, den Sonderposten für Investitionszuschüsse als Teil des Eigenkapitals, das verzinsliche Fremdkapital und den passiven Rechnungsabgrenzungsposten an. Das verzinsliche Kapital setzt sich aus dem </t>
    </r>
    <r>
      <rPr>
        <b/>
        <sz val="10"/>
        <rFont val="Verdana"/>
        <family val="2"/>
      </rPr>
      <t>Eigenkapital ohne Sonderposten für Investitionszuschüsse</t>
    </r>
    <r>
      <rPr>
        <sz val="10"/>
        <rFont val="Verdana"/>
        <family val="2"/>
      </rPr>
      <t xml:space="preserve"> und dem </t>
    </r>
    <r>
      <rPr>
        <b/>
        <sz val="10"/>
        <rFont val="Verdana"/>
        <family val="2"/>
      </rPr>
      <t xml:space="preserve">verzinslichen Fremdkapital </t>
    </r>
    <r>
      <rPr>
        <sz val="10"/>
        <rFont val="Verdana"/>
        <family val="2"/>
      </rPr>
      <t xml:space="preserve">zusammen. Das verzinsliche Fremdkapital umfasst z. B. Bankkredite oder Anleihen, d. h. Fremdkapital, das einer Verzinsung unterliegt und Ihrem Unternehmen von Gläubigern befristet sowie rückzahlbar zur Verfügung gestellt wird.
Wenn Sie Ihre tatsächlichen Fremdkapitalkosten kennen, sind diese einzutragen. Erfolgt kein Eintrag der tatsächlichen Fremdkapitalkosten, werden kalkulatorische Fremdkapitalkosten ermittelt.
Die hier ermittelten </t>
    </r>
    <r>
      <rPr>
        <b/>
        <sz val="10"/>
        <rFont val="Verdana"/>
        <family val="2"/>
      </rPr>
      <t xml:space="preserve">Kapitalkosten </t>
    </r>
    <r>
      <rPr>
        <sz val="10"/>
        <rFont val="Verdana"/>
        <family val="2"/>
      </rPr>
      <t>sind als vorläufig zu erachten. Im Rahmen des Verfahrens können detaillierte Angaben erforderlich sein und Änderungen notwendig werden.</t>
    </r>
  </si>
  <si>
    <t>A</t>
  </si>
  <si>
    <t>B</t>
  </si>
  <si>
    <t>A+B</t>
  </si>
  <si>
    <t>C</t>
  </si>
  <si>
    <t>D</t>
  </si>
  <si>
    <t>E</t>
  </si>
  <si>
    <t>F</t>
  </si>
  <si>
    <t>G</t>
  </si>
  <si>
    <t>H</t>
  </si>
  <si>
    <t>I</t>
  </si>
  <si>
    <t>J</t>
  </si>
  <si>
    <t>K</t>
  </si>
  <si>
    <t>L</t>
  </si>
  <si>
    <t>M</t>
  </si>
  <si>
    <t>N</t>
  </si>
  <si>
    <t>O</t>
  </si>
  <si>
    <t>P</t>
  </si>
  <si>
    <t>K-L-P</t>
  </si>
  <si>
    <t>Q</t>
  </si>
  <si>
    <t>L-M+O</t>
  </si>
  <si>
    <t>R</t>
  </si>
  <si>
    <t>S</t>
  </si>
  <si>
    <t>T</t>
  </si>
  <si>
    <t>U</t>
  </si>
  <si>
    <t>V</t>
  </si>
  <si>
    <t>W</t>
  </si>
  <si>
    <t>Y</t>
  </si>
  <si>
    <t>Z</t>
  </si>
  <si>
    <t>AA</t>
  </si>
  <si>
    <t>(L-M)/Q</t>
  </si>
  <si>
    <t>1-R</t>
  </si>
  <si>
    <t>J+Y</t>
  </si>
  <si>
    <t>A+Z</t>
  </si>
  <si>
    <t>B+D:I</t>
  </si>
  <si>
    <t>Umsatzerlöse ohne öffentl. Zuschüsse</t>
  </si>
  <si>
    <t>Umsatzerlöse mit öffentl. Zuschüssen</t>
  </si>
  <si>
    <t>Gesamtkosten mit Kapitalkosten</t>
  </si>
  <si>
    <t>Umsatzerlöse ohne öffentl. Zuschüsse (aus Abschnitt 4)</t>
  </si>
  <si>
    <t>Vj</t>
  </si>
  <si>
    <t>Vorjahr</t>
  </si>
  <si>
    <t>S*(Ø(L-M und LVj-MVj))</t>
  </si>
  <si>
    <t>U*(Ø(O und OVj))</t>
  </si>
  <si>
    <t>V+W oder V+X</t>
  </si>
  <si>
    <t>Stand: 
02.04.25</t>
  </si>
  <si>
    <r>
      <t xml:space="preserve">Bitte beachten Sie, dass </t>
    </r>
    <r>
      <rPr>
        <b/>
        <sz val="10"/>
        <rFont val="Verdana"/>
        <family val="2"/>
      </rPr>
      <t xml:space="preserve">öffentliche Zuschüsse </t>
    </r>
    <r>
      <rPr>
        <sz val="10"/>
        <rFont val="Verdana"/>
        <family val="2"/>
      </rPr>
      <t xml:space="preserve">mit den Kosten der Serviceeinrichtung zu verrechnen sind. Ebenso ist mit Ausgleichszahlungen (gemäß § 16 Allgemeines Eisenbahngesetz (AEG), z. B. Ruhegehälter oder Kindergeldzulagen) zu verfahren. Die zu berechnende Kostenbasis stellt somit eine um Zuschüsse gekürzte Größe dar. </t>
    </r>
    <r>
      <rPr>
        <b/>
        <i/>
        <sz val="8"/>
        <color rgb="FFFF0000"/>
        <rFont val="Verdana"/>
        <family val="2"/>
      </rPr>
      <t/>
    </r>
  </si>
  <si>
    <t>01.01.xx-xx.xx.xx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</si>
</sst>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
    <numFmt numFmtId="165" formatCode="#,##0_ ;\-#,##0\ "/>
    <numFmt numFmtId="166" formatCode="dd/mm/yy;@"/>
  </numFmts>
  <fonts count="36" x14ac:knownFonts="1">
    <font>
      <sz val="11"/>
      <color theme="1"/>
      <name val="Calibri"/>
      <family val="2"/>
      <scheme val="minor"/>
    </font>
    <font>
      <sz val="11"/>
      <color theme="1"/>
      <name val="Calibri"/>
      <family val="2"/>
      <scheme val="minor"/>
    </font>
    <font>
      <sz val="10"/>
      <color theme="1"/>
      <name val="Verdana"/>
      <family val="2"/>
    </font>
    <font>
      <sz val="18"/>
      <name val="Verdana"/>
      <family val="2"/>
    </font>
    <font>
      <sz val="8"/>
      <color theme="0" tint="-0.499984740745262"/>
      <name val="Verdana"/>
      <family val="2"/>
    </font>
    <font>
      <sz val="10"/>
      <name val="Verdana"/>
      <family val="2"/>
    </font>
    <font>
      <sz val="10"/>
      <color rgb="FFFF0000"/>
      <name val="Verdana"/>
      <family val="2"/>
    </font>
    <font>
      <sz val="11"/>
      <color theme="1"/>
      <name val="Verdana"/>
      <family val="2"/>
    </font>
    <font>
      <i/>
      <sz val="10"/>
      <name val="Verdana"/>
      <family val="2"/>
    </font>
    <font>
      <u/>
      <sz val="10"/>
      <name val="Verdana"/>
      <family val="2"/>
    </font>
    <font>
      <sz val="10"/>
      <name val="Arial"/>
      <family val="2"/>
    </font>
    <font>
      <sz val="11"/>
      <name val="Verdana"/>
      <family val="2"/>
    </font>
    <font>
      <b/>
      <sz val="11"/>
      <name val="Verdana"/>
      <family val="2"/>
    </font>
    <font>
      <i/>
      <sz val="8"/>
      <name val="Verdana"/>
      <family val="2"/>
    </font>
    <font>
      <u/>
      <sz val="11"/>
      <color theme="10"/>
      <name val="Calibri"/>
      <family val="2"/>
      <scheme val="minor"/>
    </font>
    <font>
      <sz val="8"/>
      <color theme="1"/>
      <name val="Verdana"/>
      <family val="2"/>
    </font>
    <font>
      <b/>
      <sz val="10"/>
      <color theme="1"/>
      <name val="Verdana"/>
      <family val="2"/>
    </font>
    <font>
      <b/>
      <sz val="10"/>
      <name val="Verdana"/>
      <family val="2"/>
    </font>
    <font>
      <sz val="18"/>
      <color theme="1"/>
      <name val="Verdana"/>
      <family val="2"/>
    </font>
    <font>
      <sz val="8"/>
      <color theme="0" tint="-0.499984740745262"/>
      <name val="Arial"/>
      <family val="2"/>
    </font>
    <font>
      <i/>
      <sz val="8"/>
      <color theme="1"/>
      <name val="Verdana"/>
      <family val="2"/>
    </font>
    <font>
      <b/>
      <sz val="12"/>
      <color theme="0"/>
      <name val="Verdana"/>
      <family val="2"/>
    </font>
    <font>
      <i/>
      <sz val="10"/>
      <color theme="1"/>
      <name val="Verdana"/>
      <family val="2"/>
    </font>
    <font>
      <sz val="12"/>
      <color theme="1"/>
      <name val="Verdana"/>
      <family val="2"/>
    </font>
    <font>
      <sz val="12"/>
      <color theme="0" tint="-0.499984740745262"/>
      <name val="Verdana"/>
      <family val="2"/>
    </font>
    <font>
      <sz val="8"/>
      <color theme="0" tint="-0.34998626667073579"/>
      <name val="Verdana"/>
      <family val="2"/>
    </font>
    <font>
      <b/>
      <i/>
      <sz val="8"/>
      <color rgb="FFFF0000"/>
      <name val="Verdana"/>
      <family val="2"/>
    </font>
    <font>
      <b/>
      <sz val="20"/>
      <color rgb="FF000000"/>
      <name val="Verdana"/>
      <family val="2"/>
    </font>
    <font>
      <b/>
      <sz val="14"/>
      <color theme="0"/>
      <name val="Verdana"/>
      <family val="2"/>
    </font>
    <font>
      <sz val="8"/>
      <color theme="1"/>
      <name val="Calibri"/>
      <family val="2"/>
      <scheme val="minor"/>
    </font>
    <font>
      <u/>
      <sz val="10"/>
      <color theme="1"/>
      <name val="Verdana"/>
      <family val="2"/>
    </font>
    <font>
      <sz val="9"/>
      <color theme="1"/>
      <name val="Verdana"/>
      <family val="2"/>
    </font>
    <font>
      <sz val="9"/>
      <name val="Verdana"/>
      <family val="2"/>
    </font>
    <font>
      <u/>
      <sz val="10"/>
      <color theme="10"/>
      <name val="Verdana"/>
      <family val="2"/>
    </font>
    <font>
      <i/>
      <sz val="10"/>
      <color theme="4" tint="-0.249977111117893"/>
      <name val="Verdana"/>
      <family val="2"/>
    </font>
    <font>
      <b/>
      <sz val="8"/>
      <color rgb="FFFF0000"/>
      <name val="Verdana"/>
      <family val="2"/>
    </font>
  </fonts>
  <fills count="11">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EAEAEA"/>
        <bgColor indexed="64"/>
      </patternFill>
    </fill>
    <fill>
      <patternFill patternType="solid">
        <fgColor theme="4" tint="0.79998168889431442"/>
        <bgColor indexed="64"/>
      </patternFill>
    </fill>
    <fill>
      <patternFill patternType="solid">
        <fgColor theme="4"/>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rgb="FFFCD5B4"/>
        <bgColor indexed="64"/>
      </patternFill>
    </fill>
    <fill>
      <patternFill patternType="solid">
        <fgColor rgb="FFFFC7CE"/>
        <bgColor indexed="64"/>
      </patternFill>
    </fill>
  </fills>
  <borders count="28">
    <border>
      <left/>
      <right/>
      <top/>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style="hair">
        <color indexed="64"/>
      </left>
      <right/>
      <top/>
      <bottom style="hair">
        <color auto="1"/>
      </bottom>
      <diagonal/>
    </border>
    <border>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indexed="64"/>
      </right>
      <top/>
      <bottom/>
      <diagonal/>
    </border>
    <border>
      <left/>
      <right/>
      <top/>
      <bottom style="medium">
        <color auto="1"/>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right/>
      <top style="medium">
        <color indexed="64"/>
      </top>
      <bottom/>
      <diagonal/>
    </border>
  </borders>
  <cellStyleXfs count="5">
    <xf numFmtId="0" fontId="0" fillId="0" borderId="0"/>
    <xf numFmtId="9" fontId="1" fillId="0" borderId="0" applyFont="0" applyFill="0" applyBorder="0" applyAlignment="0" applyProtection="0"/>
    <xf numFmtId="0" fontId="10" fillId="0" borderId="0"/>
    <xf numFmtId="0" fontId="14" fillId="0" borderId="0" applyNumberFormat="0" applyFill="0" applyBorder="0" applyAlignment="0" applyProtection="0"/>
    <xf numFmtId="43" fontId="1" fillId="0" borderId="0" applyFont="0" applyFill="0" applyBorder="0" applyAlignment="0" applyProtection="0"/>
  </cellStyleXfs>
  <cellXfs count="352">
    <xf numFmtId="0" fontId="0" fillId="0" borderId="0" xfId="0"/>
    <xf numFmtId="0" fontId="2" fillId="0" borderId="0" xfId="0" applyFont="1" applyProtection="1"/>
    <xf numFmtId="0" fontId="2" fillId="0" borderId="0" xfId="0" applyFont="1"/>
    <xf numFmtId="0" fontId="4" fillId="0" borderId="0" xfId="0" applyFont="1" applyAlignment="1" applyProtection="1">
      <alignment horizontal="right" vertical="center" indent="1"/>
    </xf>
    <xf numFmtId="0" fontId="6" fillId="0" borderId="0" xfId="0" applyFont="1" applyProtection="1"/>
    <xf numFmtId="0" fontId="4" fillId="0" borderId="0" xfId="0" applyFont="1" applyFill="1" applyAlignment="1" applyProtection="1">
      <alignment horizontal="right" vertical="center" indent="1"/>
    </xf>
    <xf numFmtId="0" fontId="7" fillId="0" borderId="0" xfId="0" applyFont="1" applyProtection="1"/>
    <xf numFmtId="0" fontId="7" fillId="0" borderId="0" xfId="0" applyFont="1" applyAlignment="1" applyProtection="1">
      <alignment wrapText="1"/>
    </xf>
    <xf numFmtId="0" fontId="5" fillId="0" borderId="0" xfId="0" applyFont="1" applyProtection="1"/>
    <xf numFmtId="0" fontId="5" fillId="0" borderId="0" xfId="0" applyFont="1" applyAlignment="1" applyProtection="1">
      <alignment wrapText="1"/>
    </xf>
    <xf numFmtId="3" fontId="5" fillId="2" borderId="1" xfId="0" applyNumberFormat="1" applyFont="1" applyFill="1" applyBorder="1" applyAlignment="1" applyProtection="1">
      <alignment horizontal="right" vertical="center"/>
    </xf>
    <xf numFmtId="164" fontId="5" fillId="4" borderId="1" xfId="1" applyNumberFormat="1" applyFont="1" applyFill="1" applyBorder="1" applyAlignment="1" applyProtection="1">
      <alignment horizontal="center" vertical="center"/>
    </xf>
    <xf numFmtId="0" fontId="12" fillId="0" borderId="0" xfId="0" applyFont="1" applyAlignment="1" applyProtection="1">
      <alignment vertical="center" wrapText="1"/>
    </xf>
    <xf numFmtId="0" fontId="5" fillId="3" borderId="3" xfId="0" applyNumberFormat="1" applyFont="1" applyFill="1" applyBorder="1" applyAlignment="1" applyProtection="1">
      <alignment vertical="center" wrapText="1" readingOrder="1"/>
    </xf>
    <xf numFmtId="0" fontId="11" fillId="0" borderId="0" xfId="0" applyFont="1" applyFill="1" applyProtection="1"/>
    <xf numFmtId="0" fontId="5" fillId="0" borderId="0" xfId="0" applyNumberFormat="1" applyFont="1" applyFill="1" applyBorder="1" applyAlignment="1" applyProtection="1">
      <alignment horizontal="left" vertical="center" readingOrder="1"/>
    </xf>
    <xf numFmtId="3" fontId="13" fillId="0" borderId="0" xfId="0" applyNumberFormat="1" applyFont="1" applyFill="1" applyBorder="1" applyAlignment="1" applyProtection="1">
      <alignment horizontal="left" vertical="center" indent="1"/>
    </xf>
    <xf numFmtId="0" fontId="11" fillId="0" borderId="0" xfId="0" applyFont="1" applyFill="1" applyBorder="1" applyProtection="1"/>
    <xf numFmtId="0" fontId="11" fillId="0" borderId="0" xfId="0" applyFont="1" applyFill="1" applyBorder="1" applyAlignment="1" applyProtection="1">
      <alignment horizontal="left"/>
    </xf>
    <xf numFmtId="0" fontId="11" fillId="0" borderId="0" xfId="0" applyFont="1" applyFill="1" applyAlignment="1" applyProtection="1">
      <alignment horizontal="right"/>
    </xf>
    <xf numFmtId="0" fontId="5" fillId="0" borderId="0" xfId="0" applyNumberFormat="1" applyFont="1" applyFill="1" applyBorder="1" applyAlignment="1" applyProtection="1">
      <alignment horizontal="left" vertical="center" indent="2" readingOrder="1"/>
    </xf>
    <xf numFmtId="0" fontId="5" fillId="0" borderId="0" xfId="0" applyNumberFormat="1" applyFont="1" applyFill="1" applyBorder="1" applyAlignment="1" applyProtection="1">
      <alignment vertical="center" readingOrder="1"/>
    </xf>
    <xf numFmtId="0" fontId="5" fillId="0" borderId="3" xfId="0" applyNumberFormat="1" applyFont="1" applyFill="1" applyBorder="1" applyAlignment="1" applyProtection="1">
      <alignment vertical="center" readingOrder="1"/>
    </xf>
    <xf numFmtId="0" fontId="4" fillId="0" borderId="0" xfId="0" applyFont="1" applyFill="1" applyBorder="1" applyAlignment="1" applyProtection="1">
      <alignment horizontal="right" vertical="center" indent="1"/>
    </xf>
    <xf numFmtId="0" fontId="18" fillId="3" borderId="0" xfId="0" applyFont="1" applyFill="1" applyAlignment="1">
      <alignment horizontal="center" vertical="center"/>
    </xf>
    <xf numFmtId="0" fontId="19" fillId="0" borderId="0" xfId="0" applyFont="1" applyFill="1" applyBorder="1" applyAlignment="1" applyProtection="1">
      <alignment horizontal="right" vertical="center" indent="1"/>
    </xf>
    <xf numFmtId="0" fontId="2" fillId="0" borderId="0" xfId="0" applyFont="1" applyFill="1" applyProtection="1"/>
    <xf numFmtId="3" fontId="5" fillId="3" borderId="1" xfId="0" applyNumberFormat="1" applyFont="1" applyFill="1" applyBorder="1" applyAlignment="1" applyProtection="1">
      <alignment horizontal="left" vertical="center" readingOrder="1"/>
      <protection locked="0"/>
    </xf>
    <xf numFmtId="4" fontId="5" fillId="3" borderId="1" xfId="0" applyNumberFormat="1" applyFont="1" applyFill="1" applyBorder="1" applyAlignment="1" applyProtection="1">
      <alignment horizontal="right" vertical="center"/>
      <protection locked="0"/>
    </xf>
    <xf numFmtId="0" fontId="5" fillId="0" borderId="0" xfId="0" applyFont="1"/>
    <xf numFmtId="4" fontId="5" fillId="4" borderId="1" xfId="0" applyNumberFormat="1" applyFont="1" applyFill="1" applyBorder="1" applyAlignment="1" applyProtection="1">
      <alignment horizontal="right" vertical="center"/>
    </xf>
    <xf numFmtId="0" fontId="8" fillId="3" borderId="0" xfId="0" applyFont="1" applyFill="1" applyAlignment="1">
      <alignment vertical="top" wrapText="1"/>
    </xf>
    <xf numFmtId="3" fontId="5" fillId="3" borderId="1" xfId="0" applyNumberFormat="1" applyFont="1" applyFill="1" applyBorder="1" applyAlignment="1" applyProtection="1">
      <alignment horizontal="right" vertical="center"/>
      <protection locked="0"/>
    </xf>
    <xf numFmtId="3" fontId="5" fillId="4" borderId="1" xfId="0" applyNumberFormat="1" applyFont="1" applyFill="1" applyBorder="1" applyAlignment="1" applyProtection="1">
      <alignment horizontal="right" vertical="center"/>
    </xf>
    <xf numFmtId="0" fontId="5" fillId="0" borderId="0" xfId="0" applyFont="1" applyFill="1" applyBorder="1"/>
    <xf numFmtId="4" fontId="5" fillId="4" borderId="3" xfId="0" applyNumberFormat="1" applyFont="1" applyFill="1" applyBorder="1" applyAlignment="1" applyProtection="1">
      <alignment vertical="center"/>
    </xf>
    <xf numFmtId="4" fontId="17" fillId="4" borderId="3" xfId="0" applyNumberFormat="1" applyFont="1" applyFill="1" applyBorder="1" applyAlignment="1" applyProtection="1">
      <alignment vertical="center"/>
    </xf>
    <xf numFmtId="0" fontId="22" fillId="0" borderId="0" xfId="0" applyFont="1" applyAlignment="1">
      <alignment horizontal="left" vertical="top" wrapText="1"/>
    </xf>
    <xf numFmtId="0" fontId="22" fillId="0" borderId="0" xfId="0" applyFont="1" applyAlignment="1">
      <alignment horizontal="left" vertical="top"/>
    </xf>
    <xf numFmtId="0" fontId="5" fillId="0" borderId="0" xfId="0" applyFont="1" applyAlignment="1">
      <alignment wrapText="1"/>
    </xf>
    <xf numFmtId="0" fontId="5" fillId="0" borderId="0" xfId="0" applyFont="1" applyFill="1" applyBorder="1" applyAlignment="1" applyProtection="1">
      <alignment horizontal="left" wrapText="1"/>
    </xf>
    <xf numFmtId="0" fontId="5" fillId="0" borderId="0" xfId="0" applyFont="1" applyBorder="1" applyAlignment="1">
      <alignment wrapText="1"/>
    </xf>
    <xf numFmtId="3" fontId="5" fillId="3" borderId="9" xfId="0" applyNumberFormat="1" applyFont="1" applyFill="1" applyBorder="1" applyAlignment="1" applyProtection="1">
      <alignment horizontal="left" vertical="center" readingOrder="1"/>
      <protection locked="0"/>
    </xf>
    <xf numFmtId="3" fontId="5" fillId="4" borderId="3" xfId="0" applyNumberFormat="1" applyFont="1" applyFill="1" applyBorder="1" applyAlignment="1" applyProtection="1">
      <alignment horizontal="left" vertical="center"/>
    </xf>
    <xf numFmtId="3" fontId="5" fillId="4" borderId="3" xfId="0" applyNumberFormat="1" applyFont="1" applyFill="1" applyBorder="1" applyAlignment="1" applyProtection="1">
      <alignment horizontal="left" vertical="center" readingOrder="1"/>
    </xf>
    <xf numFmtId="0" fontId="5" fillId="4" borderId="3" xfId="0" applyNumberFormat="1" applyFont="1" applyFill="1" applyBorder="1" applyAlignment="1" applyProtection="1">
      <alignment horizontal="left" vertical="center" wrapText="1" readingOrder="1"/>
    </xf>
    <xf numFmtId="0" fontId="0" fillId="0" borderId="0" xfId="0" applyAlignment="1">
      <alignment horizontal="right"/>
    </xf>
    <xf numFmtId="0" fontId="0" fillId="0" borderId="0" xfId="0" applyAlignment="1">
      <alignment horizontal="center"/>
    </xf>
    <xf numFmtId="3" fontId="0" fillId="0" borderId="0" xfId="0" applyNumberFormat="1" applyAlignment="1">
      <alignment horizontal="center"/>
    </xf>
    <xf numFmtId="0" fontId="24" fillId="0" borderId="0" xfId="0" applyFont="1" applyAlignment="1" applyProtection="1">
      <alignment horizontal="right" vertical="center" indent="1"/>
    </xf>
    <xf numFmtId="0" fontId="5" fillId="0" borderId="0" xfId="0" applyFont="1" applyFill="1" applyAlignment="1">
      <alignment vertical="center"/>
    </xf>
    <xf numFmtId="3" fontId="5" fillId="3" borderId="3" xfId="0" applyNumberFormat="1" applyFont="1" applyFill="1" applyBorder="1" applyAlignment="1" applyProtection="1">
      <alignment horizontal="left" vertical="center" readingOrder="1"/>
      <protection locked="0"/>
    </xf>
    <xf numFmtId="164" fontId="5" fillId="4" borderId="3" xfId="1" applyNumberFormat="1" applyFont="1" applyFill="1" applyBorder="1" applyAlignment="1" applyProtection="1">
      <alignment horizontal="right" vertical="center"/>
    </xf>
    <xf numFmtId="0" fontId="5" fillId="4" borderId="3" xfId="0" applyNumberFormat="1" applyFont="1" applyFill="1" applyBorder="1" applyAlignment="1" applyProtection="1">
      <alignment vertical="center" readingOrder="1"/>
    </xf>
    <xf numFmtId="0" fontId="5" fillId="0" borderId="3" xfId="0" applyNumberFormat="1" applyFont="1" applyFill="1" applyBorder="1" applyAlignment="1" applyProtection="1">
      <alignment horizontal="left" vertical="center" wrapText="1" indent="2" readingOrder="1"/>
    </xf>
    <xf numFmtId="0" fontId="5" fillId="0" borderId="3" xfId="0" applyNumberFormat="1" applyFont="1" applyFill="1" applyBorder="1" applyAlignment="1" applyProtection="1">
      <alignment horizontal="left" vertical="center" indent="2" readingOrder="1"/>
    </xf>
    <xf numFmtId="0" fontId="5" fillId="4" borderId="3" xfId="0" applyNumberFormat="1" applyFont="1" applyFill="1" applyBorder="1" applyAlignment="1" applyProtection="1">
      <alignment horizontal="left" vertical="center" indent="2" readingOrder="1"/>
    </xf>
    <xf numFmtId="0" fontId="5" fillId="4" borderId="3" xfId="0" applyNumberFormat="1" applyFont="1" applyFill="1" applyBorder="1" applyAlignment="1" applyProtection="1">
      <alignment horizontal="left" vertical="center" indent="3" readingOrder="1"/>
    </xf>
    <xf numFmtId="0" fontId="5" fillId="0" borderId="3" xfId="0" applyNumberFormat="1" applyFont="1" applyFill="1" applyBorder="1" applyAlignment="1" applyProtection="1">
      <alignment horizontal="left" vertical="center" indent="4" readingOrder="1"/>
    </xf>
    <xf numFmtId="0" fontId="8" fillId="0" borderId="3" xfId="0" applyNumberFormat="1" applyFont="1" applyFill="1" applyBorder="1" applyAlignment="1" applyProtection="1">
      <alignment vertical="center" readingOrder="1"/>
    </xf>
    <xf numFmtId="0" fontId="2" fillId="0" borderId="4" xfId="0" applyFont="1" applyBorder="1"/>
    <xf numFmtId="3" fontId="16" fillId="0" borderId="4" xfId="0" applyNumberFormat="1" applyFont="1" applyBorder="1" applyAlignment="1"/>
    <xf numFmtId="3" fontId="5" fillId="3" borderId="5" xfId="0" applyNumberFormat="1" applyFont="1" applyFill="1" applyBorder="1" applyAlignment="1" applyProtection="1">
      <alignment horizontal="right" vertical="center"/>
      <protection locked="0"/>
    </xf>
    <xf numFmtId="164" fontId="5" fillId="4" borderId="1" xfId="0" applyNumberFormat="1" applyFont="1" applyFill="1" applyBorder="1" applyAlignment="1" applyProtection="1">
      <alignment horizontal="right" vertical="center"/>
    </xf>
    <xf numFmtId="0" fontId="17" fillId="0" borderId="0" xfId="0" applyFont="1" applyBorder="1" applyAlignment="1" applyProtection="1">
      <alignment vertical="center"/>
    </xf>
    <xf numFmtId="0" fontId="16" fillId="0" borderId="0" xfId="0" applyFont="1" applyAlignment="1">
      <alignment horizontal="center"/>
    </xf>
    <xf numFmtId="10" fontId="5" fillId="0" borderId="21" xfId="1" applyNumberFormat="1" applyFont="1" applyFill="1" applyBorder="1" applyAlignment="1" applyProtection="1">
      <alignment vertical="center"/>
    </xf>
    <xf numFmtId="10" fontId="5" fillId="0" borderId="23" xfId="1" applyNumberFormat="1" applyFont="1" applyFill="1" applyBorder="1" applyAlignment="1" applyProtection="1">
      <alignment vertical="center"/>
    </xf>
    <xf numFmtId="4" fontId="5" fillId="0" borderId="21" xfId="0" applyNumberFormat="1" applyFont="1" applyFill="1" applyBorder="1" applyAlignment="1" applyProtection="1">
      <alignment vertical="center"/>
    </xf>
    <xf numFmtId="2" fontId="5" fillId="0" borderId="21" xfId="1" applyNumberFormat="1" applyFont="1" applyFill="1" applyBorder="1" applyAlignment="1" applyProtection="1">
      <alignment vertical="center"/>
    </xf>
    <xf numFmtId="0" fontId="5" fillId="7" borderId="3" xfId="0" applyNumberFormat="1" applyFont="1" applyFill="1" applyBorder="1" applyAlignment="1" applyProtection="1">
      <alignment vertical="center" readingOrder="1"/>
    </xf>
    <xf numFmtId="0" fontId="5" fillId="7" borderId="3" xfId="0" applyNumberFormat="1" applyFont="1" applyFill="1" applyBorder="1" applyAlignment="1" applyProtection="1">
      <alignment vertical="center" wrapText="1" readingOrder="1"/>
    </xf>
    <xf numFmtId="10" fontId="2" fillId="4" borderId="1" xfId="1" applyNumberFormat="1" applyFont="1" applyFill="1" applyBorder="1" applyAlignment="1" applyProtection="1">
      <alignment horizontal="right" vertical="center"/>
    </xf>
    <xf numFmtId="164" fontId="2" fillId="4" borderId="1" xfId="0" applyNumberFormat="1" applyFont="1" applyFill="1" applyBorder="1" applyAlignment="1" applyProtection="1">
      <alignment horizontal="right" vertical="center"/>
    </xf>
    <xf numFmtId="0" fontId="17" fillId="0" borderId="0" xfId="0" applyFont="1" applyFill="1" applyBorder="1" applyAlignment="1" applyProtection="1">
      <alignment vertical="center"/>
    </xf>
    <xf numFmtId="0" fontId="5" fillId="0" borderId="18" xfId="0" applyNumberFormat="1" applyFont="1" applyFill="1" applyBorder="1" applyAlignment="1" applyProtection="1">
      <alignment horizontal="left" vertical="center" readingOrder="1"/>
    </xf>
    <xf numFmtId="0" fontId="5" fillId="0" borderId="26" xfId="0" applyNumberFormat="1" applyFont="1" applyFill="1" applyBorder="1" applyAlignment="1" applyProtection="1">
      <alignment horizontal="left" vertical="center" readingOrder="1"/>
    </xf>
    <xf numFmtId="0" fontId="2" fillId="0" borderId="0" xfId="0" applyFont="1" applyFill="1" applyAlignment="1">
      <alignment vertical="center"/>
    </xf>
    <xf numFmtId="0" fontId="2" fillId="0" borderId="0" xfId="0" applyFont="1" applyAlignment="1">
      <alignment horizontal="left" vertical="center" wrapText="1"/>
    </xf>
    <xf numFmtId="0" fontId="27" fillId="0" borderId="1" xfId="0" applyFont="1" applyFill="1" applyBorder="1" applyAlignment="1" applyProtection="1">
      <alignment horizontal="center" vertical="center" wrapText="1"/>
      <protection locked="0"/>
    </xf>
    <xf numFmtId="0" fontId="2" fillId="9" borderId="0" xfId="0" applyFont="1" applyFill="1" applyAlignment="1">
      <alignment vertical="center" wrapText="1"/>
    </xf>
    <xf numFmtId="0" fontId="4" fillId="3" borderId="0" xfId="0" applyFont="1" applyFill="1" applyBorder="1" applyAlignment="1" applyProtection="1">
      <alignment horizontal="right" vertical="center" indent="1"/>
    </xf>
    <xf numFmtId="0" fontId="28" fillId="3" borderId="0" xfId="0" applyNumberFormat="1" applyFont="1" applyFill="1" applyBorder="1" applyAlignment="1" applyProtection="1">
      <alignment vertical="center" readingOrder="1"/>
    </xf>
    <xf numFmtId="0" fontId="22" fillId="3" borderId="0" xfId="0" applyFont="1" applyFill="1" applyAlignment="1" applyProtection="1">
      <alignment wrapText="1"/>
    </xf>
    <xf numFmtId="0" fontId="2" fillId="3" borderId="0" xfId="0" applyFont="1" applyFill="1" applyProtection="1"/>
    <xf numFmtId="0" fontId="13" fillId="0" borderId="0" xfId="0" applyFont="1" applyFill="1" applyBorder="1" applyAlignment="1">
      <alignment horizontal="left" vertical="top" wrapText="1"/>
    </xf>
    <xf numFmtId="0" fontId="22" fillId="0" borderId="0" xfId="0" applyFont="1" applyFill="1" applyBorder="1" applyAlignment="1">
      <alignment horizontal="left" vertical="top"/>
    </xf>
    <xf numFmtId="0" fontId="16" fillId="0" borderId="17" xfId="0" applyFont="1" applyBorder="1" applyAlignment="1"/>
    <xf numFmtId="10" fontId="5" fillId="0" borderId="0" xfId="1" applyNumberFormat="1" applyFont="1" applyFill="1" applyBorder="1" applyAlignment="1" applyProtection="1">
      <alignment vertical="center"/>
    </xf>
    <xf numFmtId="0" fontId="5" fillId="4" borderId="18" xfId="0" applyNumberFormat="1" applyFont="1" applyFill="1" applyBorder="1" applyAlignment="1" applyProtection="1">
      <alignment horizontal="left" vertical="center" readingOrder="1"/>
    </xf>
    <xf numFmtId="0" fontId="5" fillId="4" borderId="20" xfId="0" applyNumberFormat="1" applyFont="1" applyFill="1" applyBorder="1" applyAlignment="1" applyProtection="1">
      <alignment horizontal="left" vertical="center" readingOrder="1"/>
    </xf>
    <xf numFmtId="0" fontId="5" fillId="4" borderId="22" xfId="0" applyNumberFormat="1" applyFont="1" applyFill="1" applyBorder="1" applyAlignment="1" applyProtection="1">
      <alignment horizontal="left" vertical="center" readingOrder="1"/>
    </xf>
    <xf numFmtId="0" fontId="8" fillId="0" borderId="0" xfId="0" applyFont="1" applyAlignment="1" applyProtection="1">
      <alignment horizontal="left" vertical="center" wrapText="1"/>
    </xf>
    <xf numFmtId="0" fontId="5" fillId="0" borderId="5" xfId="0" applyNumberFormat="1" applyFont="1" applyFill="1" applyBorder="1" applyAlignment="1" applyProtection="1">
      <alignment vertical="center" readingOrder="1"/>
    </xf>
    <xf numFmtId="0" fontId="5" fillId="0" borderId="2" xfId="0" applyNumberFormat="1" applyFont="1" applyFill="1" applyBorder="1" applyAlignment="1" applyProtection="1">
      <alignment horizontal="left" vertical="center" readingOrder="1"/>
    </xf>
    <xf numFmtId="0" fontId="2" fillId="0" borderId="2" xfId="0" applyFont="1" applyBorder="1"/>
    <xf numFmtId="0" fontId="17" fillId="0" borderId="22" xfId="0" applyNumberFormat="1" applyFont="1" applyFill="1" applyBorder="1" applyAlignment="1" applyProtection="1">
      <alignment horizontal="left" vertical="center" readingOrder="1"/>
    </xf>
    <xf numFmtId="4" fontId="5" fillId="0" borderId="23" xfId="0" applyNumberFormat="1" applyFont="1" applyFill="1" applyBorder="1" applyAlignment="1" applyProtection="1">
      <alignment vertical="center"/>
    </xf>
    <xf numFmtId="3" fontId="5" fillId="10" borderId="1" xfId="0" applyNumberFormat="1" applyFont="1" applyFill="1" applyBorder="1" applyAlignment="1" applyProtection="1">
      <alignment horizontal="right" vertical="center"/>
    </xf>
    <xf numFmtId="0" fontId="25" fillId="0" borderId="0" xfId="0" applyFont="1" applyAlignment="1">
      <alignment vertical="center" wrapText="1"/>
    </xf>
    <xf numFmtId="0" fontId="25" fillId="0" borderId="16" xfId="0" applyFont="1" applyBorder="1" applyAlignment="1">
      <alignment vertical="center" wrapText="1"/>
    </xf>
    <xf numFmtId="3" fontId="2" fillId="7" borderId="1" xfId="0" applyNumberFormat="1" applyFont="1" applyFill="1" applyBorder="1"/>
    <xf numFmtId="0" fontId="5" fillId="0" borderId="0" xfId="0" applyFont="1" applyFill="1" applyBorder="1" applyAlignment="1" applyProtection="1">
      <alignment horizontal="right"/>
    </xf>
    <xf numFmtId="0" fontId="13" fillId="0" borderId="0" xfId="0" applyFont="1" applyAlignment="1">
      <alignment horizontal="left" vertical="top" wrapText="1"/>
    </xf>
    <xf numFmtId="0" fontId="2" fillId="5" borderId="0" xfId="0" applyFont="1" applyFill="1" applyAlignment="1">
      <alignment horizontal="center" vertical="center" wrapText="1"/>
    </xf>
    <xf numFmtId="0" fontId="5" fillId="0" borderId="20" xfId="0" applyNumberFormat="1" applyFont="1" applyFill="1" applyBorder="1" applyAlignment="1" applyProtection="1">
      <alignment horizontal="left" vertical="center" readingOrder="1"/>
    </xf>
    <xf numFmtId="0" fontId="5" fillId="0" borderId="22" xfId="0" applyNumberFormat="1" applyFont="1" applyFill="1" applyBorder="1" applyAlignment="1" applyProtection="1">
      <alignment horizontal="left" vertical="center" readingOrder="1"/>
    </xf>
    <xf numFmtId="0" fontId="3" fillId="0" borderId="0" xfId="0" quotePrefix="1" applyFont="1" applyAlignment="1" applyProtection="1">
      <alignment horizontal="center" vertical="center"/>
    </xf>
    <xf numFmtId="0" fontId="2" fillId="5" borderId="0" xfId="0" applyFont="1" applyFill="1" applyAlignment="1">
      <alignment horizontal="center" vertical="center" wrapText="1"/>
    </xf>
    <xf numFmtId="3" fontId="13" fillId="0" borderId="12" xfId="0" applyNumberFormat="1" applyFont="1" applyFill="1" applyBorder="1" applyAlignment="1" applyProtection="1">
      <alignment vertical="center" wrapText="1"/>
      <protection locked="0"/>
    </xf>
    <xf numFmtId="3" fontId="13" fillId="0" borderId="6" xfId="0" applyNumberFormat="1" applyFont="1" applyFill="1" applyBorder="1" applyAlignment="1" applyProtection="1">
      <alignment vertical="center" wrapText="1"/>
      <protection locked="0"/>
    </xf>
    <xf numFmtId="0" fontId="5" fillId="0" borderId="20" xfId="0" applyNumberFormat="1" applyFont="1" applyFill="1" applyBorder="1" applyAlignment="1" applyProtection="1">
      <alignment horizontal="left" vertical="center" readingOrder="1"/>
    </xf>
    <xf numFmtId="0" fontId="5" fillId="0" borderId="24" xfId="0" applyNumberFormat="1" applyFont="1" applyFill="1" applyBorder="1" applyAlignment="1" applyProtection="1">
      <alignment horizontal="left" vertical="center" readingOrder="1"/>
    </xf>
    <xf numFmtId="0" fontId="5" fillId="0" borderId="27" xfId="0" applyNumberFormat="1" applyFont="1" applyFill="1" applyBorder="1" applyAlignment="1" applyProtection="1">
      <alignment horizontal="left" vertical="center" readingOrder="1"/>
    </xf>
    <xf numFmtId="4" fontId="5" fillId="0" borderId="27" xfId="0" applyNumberFormat="1" applyFont="1" applyFill="1" applyBorder="1" applyAlignment="1" applyProtection="1">
      <alignment vertical="center"/>
    </xf>
    <xf numFmtId="0" fontId="16" fillId="0" borderId="0" xfId="0" applyFont="1"/>
    <xf numFmtId="0" fontId="7" fillId="0" borderId="0" xfId="0" applyFont="1"/>
    <xf numFmtId="0" fontId="7" fillId="0" borderId="0" xfId="0" applyFont="1" applyAlignment="1">
      <alignment horizontal="right"/>
    </xf>
    <xf numFmtId="0" fontId="2" fillId="0" borderId="15" xfId="0" applyFont="1" applyBorder="1" applyAlignment="1">
      <alignment wrapText="1"/>
    </xf>
    <xf numFmtId="0" fontId="2" fillId="0" borderId="0" xfId="0" applyFont="1" applyAlignment="1">
      <alignment horizontal="right"/>
    </xf>
    <xf numFmtId="0" fontId="2" fillId="0" borderId="0" xfId="0" applyFont="1" applyAlignment="1">
      <alignment horizontal="center"/>
    </xf>
    <xf numFmtId="3" fontId="2" fillId="0" borderId="0" xfId="0" applyNumberFormat="1" applyFont="1" applyAlignment="1">
      <alignment horizontal="center"/>
    </xf>
    <xf numFmtId="0" fontId="2" fillId="0" borderId="0" xfId="0" applyFont="1" applyFill="1" applyBorder="1"/>
    <xf numFmtId="0" fontId="16" fillId="0" borderId="0" xfId="0" applyFont="1" applyAlignment="1">
      <alignment horizontal="right"/>
    </xf>
    <xf numFmtId="0" fontId="2" fillId="0" borderId="0" xfId="0" applyFont="1" applyFill="1"/>
    <xf numFmtId="0" fontId="16" fillId="0" borderId="0" xfId="0" applyFont="1" applyAlignment="1">
      <alignment vertical="top"/>
    </xf>
    <xf numFmtId="0" fontId="5" fillId="0" borderId="15" xfId="0" applyFont="1" applyFill="1" applyBorder="1" applyAlignment="1" applyProtection="1">
      <alignment wrapText="1"/>
      <protection hidden="1"/>
    </xf>
    <xf numFmtId="0" fontId="2" fillId="0" borderId="15" xfId="0" quotePrefix="1" applyFont="1" applyBorder="1"/>
    <xf numFmtId="0" fontId="2" fillId="0" borderId="15" xfId="0" applyFont="1" applyBorder="1"/>
    <xf numFmtId="0" fontId="5" fillId="0" borderId="0" xfId="0" applyFont="1" applyFill="1" applyBorder="1" applyAlignment="1" applyProtection="1">
      <alignment wrapText="1"/>
      <protection hidden="1"/>
    </xf>
    <xf numFmtId="0" fontId="5" fillId="0" borderId="15" xfId="0" applyFont="1" applyFill="1" applyBorder="1" applyAlignment="1" applyProtection="1">
      <alignment wrapText="1"/>
    </xf>
    <xf numFmtId="0" fontId="16" fillId="0" borderId="0" xfId="0" applyFont="1" applyFill="1"/>
    <xf numFmtId="165" fontId="2" fillId="0" borderId="0" xfId="4" applyNumberFormat="1" applyFont="1" applyAlignment="1">
      <alignment horizontal="center"/>
    </xf>
    <xf numFmtId="0" fontId="20" fillId="0" borderId="0" xfId="0" applyFont="1" applyFill="1" applyBorder="1" applyAlignment="1">
      <alignment horizontal="center" vertical="center"/>
    </xf>
    <xf numFmtId="0" fontId="2" fillId="5" borderId="0" xfId="0" applyFont="1" applyFill="1" applyAlignment="1">
      <alignment horizontal="center" vertical="center" wrapText="1"/>
    </xf>
    <xf numFmtId="0" fontId="22" fillId="0" borderId="0" xfId="0" applyFont="1" applyAlignment="1" applyProtection="1">
      <alignment horizontal="left" wrapText="1"/>
    </xf>
    <xf numFmtId="0" fontId="5" fillId="3" borderId="7" xfId="1" applyNumberFormat="1" applyFont="1" applyFill="1" applyBorder="1" applyAlignment="1" applyProtection="1">
      <alignment horizontal="right" vertical="center"/>
    </xf>
    <xf numFmtId="0" fontId="5" fillId="3" borderId="8" xfId="1" applyNumberFormat="1" applyFont="1" applyFill="1" applyBorder="1" applyAlignment="1" applyProtection="1">
      <alignment horizontal="right" vertical="center"/>
    </xf>
    <xf numFmtId="0" fontId="5" fillId="3" borderId="9" xfId="1" applyNumberFormat="1" applyFont="1" applyFill="1" applyBorder="1" applyAlignment="1" applyProtection="1">
      <alignment horizontal="right" vertical="center"/>
    </xf>
    <xf numFmtId="0" fontId="2" fillId="0" borderId="0" xfId="0" applyNumberFormat="1" applyFont="1" applyProtection="1"/>
    <xf numFmtId="0" fontId="5" fillId="5" borderId="0" xfId="0" applyFont="1" applyFill="1" applyBorder="1" applyAlignment="1">
      <alignment horizontal="center" vertical="center" wrapText="1"/>
    </xf>
    <xf numFmtId="0" fontId="5" fillId="3" borderId="1" xfId="0" applyNumberFormat="1" applyFont="1" applyFill="1" applyBorder="1" applyAlignment="1" applyProtection="1">
      <alignment vertical="center" wrapText="1" readingOrder="1"/>
    </xf>
    <xf numFmtId="0" fontId="5" fillId="5" borderId="6" xfId="0" applyFont="1" applyFill="1" applyBorder="1" applyAlignment="1">
      <alignment horizontal="center" vertical="center" wrapText="1"/>
    </xf>
    <xf numFmtId="164" fontId="5" fillId="4" borderId="1" xfId="1" applyNumberFormat="1" applyFont="1" applyFill="1" applyBorder="1" applyAlignment="1" applyProtection="1">
      <alignment horizontal="right" vertical="center"/>
    </xf>
    <xf numFmtId="3" fontId="13" fillId="0" borderId="0" xfId="0" applyNumberFormat="1" applyFont="1" applyFill="1" applyBorder="1" applyAlignment="1" applyProtection="1">
      <alignment vertical="center" wrapText="1"/>
      <protection locked="0"/>
    </xf>
    <xf numFmtId="0" fontId="5" fillId="3" borderId="0" xfId="0" applyFont="1" applyFill="1" applyAlignment="1" applyProtection="1">
      <alignment horizontal="left" indent="1" readingOrder="1"/>
    </xf>
    <xf numFmtId="0" fontId="2" fillId="0" borderId="0" xfId="0" applyFont="1" applyFill="1" applyBorder="1" applyAlignment="1">
      <alignment horizontal="center"/>
    </xf>
    <xf numFmtId="0" fontId="16" fillId="0" borderId="0" xfId="0" applyFont="1" applyFill="1" applyBorder="1" applyAlignment="1">
      <alignment horizontal="left"/>
    </xf>
    <xf numFmtId="0" fontId="5" fillId="0" borderId="0" xfId="0" applyFont="1" applyAlignment="1">
      <alignment horizontal="left" vertical="top" wrapText="1"/>
    </xf>
    <xf numFmtId="0" fontId="3" fillId="0" borderId="0" xfId="0" applyFont="1" applyAlignment="1" applyProtection="1">
      <alignment horizontal="center" vertical="center"/>
    </xf>
    <xf numFmtId="0" fontId="5" fillId="0" borderId="3" xfId="0" applyNumberFormat="1" applyFont="1" applyFill="1" applyBorder="1" applyAlignment="1" applyProtection="1">
      <alignment horizontal="left" vertical="center" readingOrder="1"/>
    </xf>
    <xf numFmtId="0" fontId="9" fillId="0" borderId="0" xfId="0" applyFont="1" applyAlignment="1" applyProtection="1">
      <alignment horizontal="left"/>
    </xf>
    <xf numFmtId="0" fontId="23" fillId="0" borderId="0" xfId="0" applyFont="1" applyProtection="1"/>
    <xf numFmtId="3" fontId="13" fillId="3" borderId="0" xfId="0" applyNumberFormat="1" applyFont="1" applyFill="1" applyBorder="1" applyAlignment="1" applyProtection="1">
      <alignment horizontal="left" vertical="center" indent="1"/>
    </xf>
    <xf numFmtId="0" fontId="15" fillId="0" borderId="0" xfId="0" applyFont="1" applyProtection="1"/>
    <xf numFmtId="0" fontId="15" fillId="0" borderId="0" xfId="0" applyFont="1" applyAlignment="1" applyProtection="1">
      <alignment vertical="center"/>
    </xf>
    <xf numFmtId="0" fontId="2" fillId="0" borderId="0" xfId="0" applyFont="1" applyAlignment="1" applyProtection="1">
      <alignment horizontal="center" vertical="center"/>
    </xf>
    <xf numFmtId="0" fontId="0" fillId="0" borderId="0" xfId="0" applyProtection="1"/>
    <xf numFmtId="0" fontId="2" fillId="0" borderId="0" xfId="0" applyFont="1" applyBorder="1" applyProtection="1"/>
    <xf numFmtId="0" fontId="2" fillId="0" borderId="0" xfId="0" applyFont="1" applyProtection="1">
      <protection locked="0"/>
    </xf>
    <xf numFmtId="0" fontId="23" fillId="0" borderId="0" xfId="0" applyFont="1" applyProtection="1">
      <protection locked="0"/>
    </xf>
    <xf numFmtId="0" fontId="7" fillId="0" borderId="0" xfId="0" applyFont="1" applyProtection="1">
      <protection locked="0"/>
    </xf>
    <xf numFmtId="0" fontId="11" fillId="0" borderId="0" xfId="0" applyFont="1" applyFill="1" applyProtection="1">
      <protection locked="0"/>
    </xf>
    <xf numFmtId="0" fontId="2" fillId="0" borderId="1" xfId="0" applyFont="1" applyBorder="1" applyAlignment="1" applyProtection="1">
      <alignment horizontal="left" vertical="center" indent="1"/>
      <protection locked="0"/>
    </xf>
    <xf numFmtId="0" fontId="2" fillId="0" borderId="9" xfId="0" applyFont="1" applyBorder="1" applyAlignment="1" applyProtection="1">
      <alignment horizontal="left" vertical="center" indent="1"/>
      <protection locked="0"/>
    </xf>
    <xf numFmtId="0" fontId="2" fillId="0" borderId="8" xfId="0" applyFont="1" applyBorder="1" applyAlignment="1" applyProtection="1">
      <alignment horizontal="left" vertical="center" indent="1"/>
      <protection locked="0"/>
    </xf>
    <xf numFmtId="0" fontId="2" fillId="3" borderId="0" xfId="0" applyFont="1" applyFill="1" applyProtection="1">
      <protection locked="0"/>
    </xf>
    <xf numFmtId="0" fontId="28" fillId="8" borderId="0" xfId="0" applyNumberFormat="1" applyFont="1" applyFill="1" applyBorder="1" applyAlignment="1" applyProtection="1">
      <alignment vertical="center" readingOrder="1"/>
      <protection locked="0"/>
    </xf>
    <xf numFmtId="0" fontId="18" fillId="3" borderId="0" xfId="0" applyFont="1" applyFill="1" applyAlignment="1" applyProtection="1">
      <alignment horizontal="center" vertical="center" wrapText="1"/>
    </xf>
    <xf numFmtId="0" fontId="5" fillId="3" borderId="0" xfId="0" applyFont="1" applyFill="1" applyProtection="1"/>
    <xf numFmtId="0" fontId="5" fillId="2" borderId="10" xfId="0" applyFont="1" applyFill="1" applyBorder="1" applyAlignment="1" applyProtection="1">
      <alignment vertical="top"/>
      <protection locked="0"/>
    </xf>
    <xf numFmtId="0" fontId="5" fillId="2" borderId="12" xfId="0" applyFont="1" applyFill="1" applyBorder="1" applyAlignment="1" applyProtection="1">
      <alignment vertical="top"/>
      <protection locked="0"/>
    </xf>
    <xf numFmtId="0" fontId="5" fillId="2" borderId="11" xfId="0" applyFont="1" applyFill="1" applyBorder="1" applyAlignment="1" applyProtection="1">
      <alignment vertical="top"/>
      <protection locked="0"/>
    </xf>
    <xf numFmtId="0" fontId="5" fillId="2" borderId="2" xfId="0" applyFont="1" applyFill="1" applyBorder="1" applyAlignment="1" applyProtection="1">
      <alignment vertical="top"/>
      <protection locked="0"/>
    </xf>
    <xf numFmtId="0" fontId="5" fillId="2" borderId="0" xfId="0" applyFont="1" applyFill="1" applyBorder="1" applyAlignment="1" applyProtection="1">
      <alignment vertical="top"/>
      <protection locked="0"/>
    </xf>
    <xf numFmtId="0" fontId="5" fillId="2" borderId="16" xfId="0" applyFont="1" applyFill="1" applyBorder="1" applyAlignment="1" applyProtection="1">
      <alignment vertical="top"/>
      <protection locked="0"/>
    </xf>
    <xf numFmtId="0" fontId="5" fillId="2" borderId="13" xfId="0" applyFont="1" applyFill="1" applyBorder="1" applyAlignment="1" applyProtection="1">
      <alignment vertical="top"/>
      <protection locked="0"/>
    </xf>
    <xf numFmtId="0" fontId="5" fillId="2" borderId="6" xfId="0" applyFont="1" applyFill="1" applyBorder="1" applyAlignment="1" applyProtection="1">
      <alignment vertical="top"/>
      <protection locked="0"/>
    </xf>
    <xf numFmtId="0" fontId="5" fillId="2" borderId="14" xfId="0" applyFont="1" applyFill="1" applyBorder="1" applyAlignment="1" applyProtection="1">
      <alignment vertical="top"/>
      <protection locked="0"/>
    </xf>
    <xf numFmtId="0" fontId="2" fillId="0" borderId="19" xfId="0" applyFont="1" applyBorder="1"/>
    <xf numFmtId="0" fontId="2" fillId="0" borderId="21" xfId="0" applyFont="1" applyBorder="1"/>
    <xf numFmtId="0" fontId="2" fillId="0" borderId="23" xfId="0" applyFont="1" applyBorder="1"/>
    <xf numFmtId="3" fontId="0" fillId="0" borderId="19" xfId="0" applyNumberFormat="1" applyBorder="1"/>
    <xf numFmtId="0" fontId="2" fillId="0" borderId="21" xfId="0" applyFont="1" applyFill="1" applyBorder="1"/>
    <xf numFmtId="0" fontId="2" fillId="0" borderId="23" xfId="0" applyFont="1" applyFill="1" applyBorder="1"/>
    <xf numFmtId="9" fontId="5" fillId="0" borderId="0" xfId="1" applyFont="1" applyFill="1" applyBorder="1" applyAlignment="1" applyProtection="1">
      <alignment horizontal="right" vertical="center"/>
      <protection locked="0"/>
    </xf>
    <xf numFmtId="3" fontId="2" fillId="0" borderId="19" xfId="0" applyNumberFormat="1" applyFont="1" applyFill="1" applyBorder="1"/>
    <xf numFmtId="3" fontId="2" fillId="0" borderId="21" xfId="0" applyNumberFormat="1" applyFont="1" applyFill="1" applyBorder="1"/>
    <xf numFmtId="0" fontId="2" fillId="5" borderId="0" xfId="0" applyFont="1" applyFill="1" applyAlignment="1">
      <alignment horizontal="center" vertical="center" wrapText="1"/>
    </xf>
    <xf numFmtId="0" fontId="5" fillId="0" borderId="0" xfId="0" applyFont="1" applyAlignment="1">
      <alignment horizontal="left" vertical="top" wrapText="1"/>
    </xf>
    <xf numFmtId="14" fontId="2" fillId="5" borderId="0" xfId="0" applyNumberFormat="1" applyFont="1" applyFill="1" applyAlignment="1">
      <alignment horizontal="center" vertical="center" wrapText="1"/>
    </xf>
    <xf numFmtId="0" fontId="5" fillId="0" borderId="12" xfId="0" applyNumberFormat="1" applyFont="1" applyFill="1" applyBorder="1" applyAlignment="1" applyProtection="1">
      <alignment horizontal="left" vertical="center" readingOrder="1"/>
    </xf>
    <xf numFmtId="164" fontId="2" fillId="0" borderId="0" xfId="1" applyNumberFormat="1" applyFont="1"/>
    <xf numFmtId="0" fontId="5" fillId="0" borderId="0" xfId="0" applyNumberFormat="1" applyFont="1" applyFill="1" applyBorder="1" applyAlignment="1" applyProtection="1">
      <alignment vertical="center" wrapText="1" readingOrder="1"/>
    </xf>
    <xf numFmtId="0" fontId="2" fillId="4" borderId="1" xfId="0" applyFont="1" applyFill="1" applyBorder="1" applyAlignment="1">
      <alignment vertical="center" wrapText="1"/>
    </xf>
    <xf numFmtId="0" fontId="2" fillId="4" borderId="1" xfId="0" applyFont="1" applyFill="1" applyBorder="1" applyAlignment="1">
      <alignment horizontal="left" vertical="center" wrapText="1"/>
    </xf>
    <xf numFmtId="0" fontId="0" fillId="0" borderId="0" xfId="0" applyFill="1" applyBorder="1"/>
    <xf numFmtId="0" fontId="29" fillId="0" borderId="0" xfId="0" applyFont="1" applyFill="1" applyBorder="1" applyAlignment="1">
      <alignment horizontal="center"/>
    </xf>
    <xf numFmtId="0" fontId="16" fillId="0" borderId="0" xfId="0" applyFont="1" applyFill="1" applyBorder="1" applyAlignment="1"/>
    <xf numFmtId="0" fontId="16" fillId="0" borderId="0" xfId="0" applyFont="1" applyFill="1" applyBorder="1" applyAlignment="1">
      <alignment horizontal="center"/>
    </xf>
    <xf numFmtId="2" fontId="5" fillId="0" borderId="0" xfId="1" applyNumberFormat="1" applyFont="1" applyFill="1" applyBorder="1" applyAlignment="1" applyProtection="1">
      <alignment vertical="center"/>
    </xf>
    <xf numFmtId="4" fontId="5"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horizontal="left" vertical="center" readingOrder="1"/>
    </xf>
    <xf numFmtId="3" fontId="2" fillId="0" borderId="0" xfId="0" applyNumberFormat="1" applyFont="1" applyFill="1" applyBorder="1"/>
    <xf numFmtId="0" fontId="21" fillId="0" borderId="0" xfId="0" applyNumberFormat="1" applyFont="1" applyFill="1" applyBorder="1" applyAlignment="1" applyProtection="1">
      <alignment vertical="center" readingOrder="1"/>
    </xf>
    <xf numFmtId="0" fontId="2" fillId="0" borderId="0" xfId="0" applyFont="1" applyFill="1" applyBorder="1" applyAlignment="1">
      <alignment vertical="center" wrapText="1"/>
    </xf>
    <xf numFmtId="0" fontId="2" fillId="0" borderId="0" xfId="0" applyFont="1" applyFill="1" applyBorder="1" applyAlignment="1">
      <alignment horizontal="left" vertical="center" wrapText="1"/>
    </xf>
    <xf numFmtId="0" fontId="27" fillId="0" borderId="0" xfId="0" applyFont="1" applyFill="1" applyBorder="1" applyAlignment="1" applyProtection="1">
      <alignment horizontal="center" vertical="center" wrapText="1"/>
      <protection locked="0"/>
    </xf>
    <xf numFmtId="0" fontId="2" fillId="0" borderId="12" xfId="0" applyFont="1" applyBorder="1"/>
    <xf numFmtId="3" fontId="16" fillId="0" borderId="12" xfId="0" applyNumberFormat="1" applyFont="1" applyBorder="1" applyAlignment="1"/>
    <xf numFmtId="164" fontId="5" fillId="0" borderId="0" xfId="1" applyNumberFormat="1" applyFont="1" applyFill="1" applyBorder="1" applyAlignment="1" applyProtection="1">
      <alignment horizontal="right" vertical="center"/>
    </xf>
    <xf numFmtId="0" fontId="5" fillId="0" borderId="0" xfId="0" applyNumberFormat="1" applyFont="1" applyFill="1" applyBorder="1" applyAlignment="1" applyProtection="1">
      <alignment horizontal="left" vertical="center" indent="4" readingOrder="1"/>
    </xf>
    <xf numFmtId="0" fontId="5" fillId="0" borderId="0" xfId="1" applyNumberFormat="1" applyFont="1" applyFill="1" applyBorder="1" applyAlignment="1" applyProtection="1">
      <alignment horizontal="right" vertical="center"/>
    </xf>
    <xf numFmtId="0" fontId="5" fillId="0" borderId="0" xfId="0" applyNumberFormat="1" applyFont="1" applyFill="1" applyBorder="1" applyAlignment="1" applyProtection="1">
      <alignment horizontal="left" vertical="center" indent="3" readingOrder="1"/>
    </xf>
    <xf numFmtId="0" fontId="5" fillId="3" borderId="0" xfId="1" applyNumberFormat="1" applyFont="1" applyFill="1" applyBorder="1" applyAlignment="1" applyProtection="1">
      <alignment horizontal="right" vertical="center"/>
    </xf>
    <xf numFmtId="0" fontId="5" fillId="3" borderId="10" xfId="1" applyNumberFormat="1" applyFont="1" applyFill="1" applyBorder="1" applyAlignment="1" applyProtection="1">
      <alignment horizontal="right" vertical="center"/>
    </xf>
    <xf numFmtId="0" fontId="5" fillId="3" borderId="2" xfId="1" applyNumberFormat="1" applyFont="1" applyFill="1" applyBorder="1" applyAlignment="1" applyProtection="1">
      <alignment horizontal="right" vertical="center"/>
    </xf>
    <xf numFmtId="0" fontId="5" fillId="3" borderId="13" xfId="1" applyNumberFormat="1" applyFont="1" applyFill="1" applyBorder="1" applyAlignment="1" applyProtection="1">
      <alignment horizontal="right" vertical="center"/>
    </xf>
    <xf numFmtId="0" fontId="16" fillId="0" borderId="0" xfId="0" applyFont="1" applyFill="1" applyBorder="1"/>
    <xf numFmtId="0" fontId="2" fillId="0" borderId="0" xfId="0" applyFont="1" applyFill="1" applyBorder="1" applyAlignment="1">
      <alignment vertical="center"/>
    </xf>
    <xf numFmtId="165" fontId="2" fillId="0" borderId="0" xfId="4" applyNumberFormat="1" applyFont="1" applyFill="1" applyBorder="1" applyAlignment="1">
      <alignment horizontal="center" vertical="center"/>
    </xf>
    <xf numFmtId="165" fontId="2" fillId="0" borderId="0" xfId="4" applyNumberFormat="1" applyFont="1" applyFill="1" applyBorder="1" applyAlignment="1">
      <alignment horizontal="center"/>
    </xf>
    <xf numFmtId="0" fontId="5" fillId="4" borderId="1" xfId="0" applyNumberFormat="1" applyFont="1" applyFill="1" applyBorder="1" applyAlignment="1" applyProtection="1">
      <alignment horizontal="left" vertical="center" readingOrder="1"/>
    </xf>
    <xf numFmtId="0" fontId="5" fillId="4" borderId="7" xfId="0" applyNumberFormat="1" applyFont="1" applyFill="1" applyBorder="1" applyAlignment="1" applyProtection="1">
      <alignment horizontal="left" vertical="center" readingOrder="1"/>
    </xf>
    <xf numFmtId="3" fontId="5" fillId="7" borderId="1" xfId="0" applyNumberFormat="1" applyFont="1" applyFill="1" applyBorder="1" applyAlignment="1" applyProtection="1">
      <alignment horizontal="right" vertical="center"/>
    </xf>
    <xf numFmtId="0" fontId="27" fillId="0" borderId="0" xfId="0" applyFont="1" applyFill="1" applyBorder="1" applyAlignment="1" applyProtection="1">
      <alignment horizontal="center" vertical="center" wrapText="1"/>
    </xf>
    <xf numFmtId="3" fontId="13" fillId="0" borderId="12" xfId="0" applyNumberFormat="1" applyFont="1" applyFill="1" applyBorder="1" applyAlignment="1" applyProtection="1">
      <alignment vertical="center" wrapText="1"/>
    </xf>
    <xf numFmtId="3" fontId="13" fillId="0" borderId="6" xfId="0" applyNumberFormat="1" applyFont="1" applyFill="1" applyBorder="1" applyAlignment="1" applyProtection="1">
      <alignment vertical="center" wrapText="1"/>
    </xf>
    <xf numFmtId="3" fontId="13" fillId="0" borderId="0" xfId="0" applyNumberFormat="1" applyFont="1" applyFill="1" applyBorder="1" applyAlignment="1" applyProtection="1">
      <alignment vertical="center" wrapText="1"/>
    </xf>
    <xf numFmtId="0" fontId="0" fillId="0" borderId="0" xfId="0" applyFill="1"/>
    <xf numFmtId="3" fontId="0" fillId="0" borderId="21" xfId="0" applyNumberFormat="1" applyFill="1" applyBorder="1"/>
    <xf numFmtId="3" fontId="2" fillId="0" borderId="23" xfId="0" applyNumberFormat="1" applyFont="1" applyFill="1" applyBorder="1"/>
    <xf numFmtId="3" fontId="0" fillId="0" borderId="23" xfId="0" applyNumberFormat="1" applyFill="1" applyBorder="1"/>
    <xf numFmtId="0" fontId="5" fillId="4" borderId="3" xfId="0" applyNumberFormat="1" applyFont="1" applyFill="1" applyBorder="1" applyAlignment="1" applyProtection="1">
      <alignment horizontal="left" vertical="center" readingOrder="1"/>
    </xf>
    <xf numFmtId="3" fontId="13" fillId="3" borderId="0"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left" vertical="center" readingOrder="1"/>
    </xf>
    <xf numFmtId="0" fontId="5" fillId="4" borderId="3" xfId="0" applyNumberFormat="1" applyFont="1" applyFill="1" applyBorder="1" applyAlignment="1" applyProtection="1">
      <alignment horizontal="left" vertical="center" readingOrder="1"/>
    </xf>
    <xf numFmtId="10" fontId="5" fillId="4" borderId="19" xfId="1" applyNumberFormat="1" applyFont="1" applyFill="1" applyBorder="1" applyAlignment="1" applyProtection="1">
      <alignment vertical="center"/>
    </xf>
    <xf numFmtId="10" fontId="5" fillId="4" borderId="21" xfId="1" applyNumberFormat="1" applyFont="1" applyFill="1" applyBorder="1" applyAlignment="1" applyProtection="1">
      <alignment vertical="center"/>
    </xf>
    <xf numFmtId="10" fontId="5" fillId="4" borderId="23" xfId="1" applyNumberFormat="1" applyFont="1" applyFill="1" applyBorder="1" applyAlignment="1" applyProtection="1">
      <alignment vertical="center"/>
    </xf>
    <xf numFmtId="2" fontId="5" fillId="4" borderId="19" xfId="1" applyNumberFormat="1" applyFont="1" applyFill="1" applyBorder="1" applyAlignment="1" applyProtection="1">
      <alignment vertical="center"/>
    </xf>
    <xf numFmtId="2" fontId="5" fillId="4" borderId="21" xfId="1" applyNumberFormat="1" applyFont="1" applyFill="1" applyBorder="1" applyAlignment="1" applyProtection="1">
      <alignment vertical="center"/>
    </xf>
    <xf numFmtId="0" fontId="29" fillId="0" borderId="0" xfId="0" applyFont="1" applyFill="1" applyAlignment="1">
      <alignment horizontal="center"/>
    </xf>
    <xf numFmtId="0" fontId="16" fillId="0" borderId="0" xfId="0" applyFont="1" applyFill="1" applyAlignment="1">
      <alignment horizontal="center"/>
    </xf>
    <xf numFmtId="3" fontId="17" fillId="4" borderId="1" xfId="0" applyNumberFormat="1" applyFont="1" applyFill="1" applyBorder="1" applyAlignment="1" applyProtection="1">
      <alignment horizontal="right" vertical="center"/>
    </xf>
    <xf numFmtId="0" fontId="2" fillId="0" borderId="0" xfId="0" applyFont="1" applyFill="1" applyAlignment="1">
      <alignment horizontal="center"/>
    </xf>
    <xf numFmtId="10" fontId="5" fillId="0" borderId="19" xfId="1" applyNumberFormat="1" applyFont="1" applyFill="1" applyBorder="1" applyAlignment="1" applyProtection="1">
      <alignment vertical="center"/>
    </xf>
    <xf numFmtId="0" fontId="2" fillId="0" borderId="15" xfId="0" applyFont="1" applyFill="1" applyBorder="1" applyAlignment="1">
      <alignment horizontal="center"/>
    </xf>
    <xf numFmtId="3" fontId="5" fillId="0" borderId="0" xfId="0" applyNumberFormat="1" applyFont="1" applyFill="1" applyBorder="1" applyAlignment="1" applyProtection="1">
      <alignment horizontal="right" vertical="center"/>
    </xf>
    <xf numFmtId="10" fontId="5" fillId="0" borderId="0" xfId="1" applyNumberFormat="1" applyFont="1" applyFill="1" applyBorder="1" applyAlignment="1" applyProtection="1">
      <alignment horizontal="right" vertical="center"/>
    </xf>
    <xf numFmtId="10" fontId="5" fillId="0" borderId="13" xfId="1" applyNumberFormat="1" applyFont="1" applyFill="1" applyBorder="1" applyAlignment="1" applyProtection="1">
      <alignment horizontal="right" vertical="center"/>
    </xf>
    <xf numFmtId="10" fontId="5" fillId="0" borderId="6" xfId="1" applyNumberFormat="1" applyFont="1" applyFill="1" applyBorder="1" applyAlignment="1" applyProtection="1">
      <alignment horizontal="right" vertical="center"/>
    </xf>
    <xf numFmtId="9" fontId="5" fillId="3" borderId="0" xfId="1" applyFont="1" applyFill="1" applyBorder="1" applyAlignment="1" applyProtection="1">
      <alignment horizontal="right" vertical="center"/>
    </xf>
    <xf numFmtId="9" fontId="5" fillId="0" borderId="0" xfId="1" applyFont="1" applyFill="1" applyBorder="1" applyAlignment="1" applyProtection="1">
      <alignment horizontal="right" vertical="center"/>
    </xf>
    <xf numFmtId="9" fontId="5" fillId="7" borderId="1" xfId="1" applyFont="1" applyFill="1" applyBorder="1" applyAlignment="1" applyProtection="1">
      <alignment horizontal="right" vertical="center"/>
    </xf>
    <xf numFmtId="0" fontId="34" fillId="0" borderId="0" xfId="0" applyFont="1" applyFill="1" applyAlignment="1" applyProtection="1">
      <alignment horizontal="center" wrapText="1"/>
    </xf>
    <xf numFmtId="0" fontId="34" fillId="0" borderId="0" xfId="0" applyFont="1" applyFill="1" applyAlignment="1" applyProtection="1">
      <alignment horizontal="center"/>
    </xf>
    <xf numFmtId="166" fontId="34" fillId="0" borderId="0" xfId="0" applyNumberFormat="1" applyFont="1" applyFill="1" applyAlignment="1" applyProtection="1">
      <alignment horizontal="center" wrapText="1"/>
    </xf>
    <xf numFmtId="166" fontId="34" fillId="0" borderId="0" xfId="0" applyNumberFormat="1" applyFont="1" applyFill="1" applyAlignment="1" applyProtection="1">
      <alignment horizontal="center"/>
    </xf>
    <xf numFmtId="0" fontId="5" fillId="0" borderId="1" xfId="0" applyFont="1" applyBorder="1" applyAlignment="1" applyProtection="1">
      <alignment horizontal="left" vertical="center" wrapText="1"/>
    </xf>
    <xf numFmtId="14" fontId="5" fillId="0" borderId="3" xfId="0" applyNumberFormat="1" applyFont="1" applyFill="1" applyBorder="1" applyAlignment="1" applyProtection="1">
      <alignment horizontal="left" vertical="center" indent="1" readingOrder="1"/>
      <protection locked="0"/>
    </xf>
    <xf numFmtId="14" fontId="5" fillId="0" borderId="5" xfId="0" applyNumberFormat="1" applyFont="1" applyFill="1" applyBorder="1" applyAlignment="1" applyProtection="1">
      <alignment horizontal="left" vertical="center" indent="1" readingOrder="1"/>
      <protection locked="0"/>
    </xf>
    <xf numFmtId="0" fontId="5" fillId="0" borderId="6" xfId="0" applyFont="1" applyBorder="1" applyAlignment="1" applyProtection="1">
      <alignment horizontal="right" vertical="center" wrapText="1"/>
    </xf>
    <xf numFmtId="0" fontId="5"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3" fillId="0" borderId="0" xfId="0" applyFont="1" applyAlignment="1" applyProtection="1">
      <alignment horizontal="center" vertical="center"/>
    </xf>
    <xf numFmtId="0" fontId="21" fillId="6" borderId="0" xfId="0" applyNumberFormat="1" applyFont="1" applyFill="1" applyBorder="1" applyAlignment="1" applyProtection="1">
      <alignment horizontal="left" vertical="center" readingOrder="1"/>
    </xf>
    <xf numFmtId="4" fontId="5" fillId="0" borderId="2" xfId="0" applyNumberFormat="1" applyFont="1" applyFill="1" applyBorder="1" applyAlignment="1" applyProtection="1">
      <alignment horizontal="left" vertical="center" wrapText="1" indent="1"/>
    </xf>
    <xf numFmtId="4" fontId="5" fillId="0" borderId="0" xfId="0" applyNumberFormat="1" applyFont="1" applyFill="1" applyBorder="1" applyAlignment="1" applyProtection="1">
      <alignment horizontal="left" vertical="center" wrapText="1" indent="1"/>
    </xf>
    <xf numFmtId="0" fontId="3" fillId="0" borderId="0" xfId="0" quotePrefix="1" applyFont="1" applyAlignment="1" applyProtection="1">
      <alignment horizontal="center" vertical="center"/>
    </xf>
    <xf numFmtId="0" fontId="2" fillId="0" borderId="0" xfId="0" applyFont="1" applyFill="1" applyAlignment="1" applyProtection="1">
      <alignment horizontal="left" vertical="center" wrapText="1"/>
    </xf>
    <xf numFmtId="4" fontId="5" fillId="0" borderId="0" xfId="0" applyNumberFormat="1" applyFont="1" applyBorder="1" applyAlignment="1" applyProtection="1">
      <alignment horizontal="left" vertical="center" wrapText="1"/>
    </xf>
    <xf numFmtId="0" fontId="5" fillId="3" borderId="3" xfId="0" applyNumberFormat="1" applyFont="1" applyFill="1" applyBorder="1" applyAlignment="1" applyProtection="1">
      <alignment horizontal="left" vertical="center" wrapText="1" readingOrder="1"/>
    </xf>
    <xf numFmtId="0" fontId="5" fillId="3" borderId="4" xfId="0" applyNumberFormat="1" applyFont="1" applyFill="1" applyBorder="1" applyAlignment="1" applyProtection="1">
      <alignment horizontal="left" vertical="center" wrapText="1" readingOrder="1"/>
    </xf>
    <xf numFmtId="0" fontId="5" fillId="3" borderId="5" xfId="0" applyNumberFormat="1" applyFont="1" applyFill="1" applyBorder="1" applyAlignment="1" applyProtection="1">
      <alignment horizontal="left" vertical="center" wrapText="1" readingOrder="1"/>
    </xf>
    <xf numFmtId="0" fontId="5" fillId="0" borderId="3" xfId="0" applyNumberFormat="1" applyFont="1" applyFill="1" applyBorder="1" applyAlignment="1" applyProtection="1">
      <alignment horizontal="left" vertical="center" readingOrder="1"/>
    </xf>
    <xf numFmtId="0" fontId="5" fillId="0" borderId="5" xfId="0" applyNumberFormat="1" applyFont="1" applyFill="1" applyBorder="1" applyAlignment="1" applyProtection="1">
      <alignment horizontal="left" vertical="center" readingOrder="1"/>
    </xf>
    <xf numFmtId="0" fontId="2" fillId="0" borderId="0" xfId="0" applyFont="1" applyAlignment="1" applyProtection="1">
      <alignment horizontal="left" wrapText="1"/>
    </xf>
    <xf numFmtId="0" fontId="2" fillId="0" borderId="1" xfId="0" applyFont="1" applyBorder="1" applyAlignment="1" applyProtection="1">
      <alignment horizontal="left" vertical="center" wrapText="1"/>
    </xf>
    <xf numFmtId="0" fontId="2" fillId="0" borderId="1" xfId="0" applyFont="1" applyBorder="1" applyAlignment="1" applyProtection="1">
      <alignment horizontal="left" vertical="center" wrapText="1" indent="1"/>
      <protection locked="0"/>
    </xf>
    <xf numFmtId="0" fontId="5" fillId="3" borderId="3" xfId="0" applyNumberFormat="1" applyFont="1" applyFill="1" applyBorder="1" applyAlignment="1" applyProtection="1">
      <alignment horizontal="left" vertical="center" indent="1"/>
      <protection locked="0"/>
    </xf>
    <xf numFmtId="0" fontId="5" fillId="3" borderId="5" xfId="0" applyNumberFormat="1" applyFont="1" applyFill="1" applyBorder="1" applyAlignment="1" applyProtection="1">
      <alignment horizontal="left" vertical="center" indent="1"/>
      <protection locked="0"/>
    </xf>
    <xf numFmtId="0" fontId="32" fillId="2" borderId="3" xfId="0" applyNumberFormat="1" applyFont="1" applyFill="1" applyBorder="1" applyAlignment="1" applyProtection="1">
      <alignment horizontal="left" vertical="center" wrapText="1" readingOrder="1"/>
      <protection locked="0"/>
    </xf>
    <xf numFmtId="0" fontId="32" fillId="2" borderId="4" xfId="0" applyNumberFormat="1" applyFont="1" applyFill="1" applyBorder="1" applyAlignment="1" applyProtection="1">
      <alignment horizontal="left" vertical="center" wrapText="1" readingOrder="1"/>
      <protection locked="0"/>
    </xf>
    <xf numFmtId="0" fontId="32" fillId="2" borderId="5" xfId="0" applyNumberFormat="1" applyFont="1" applyFill="1" applyBorder="1" applyAlignment="1" applyProtection="1">
      <alignment horizontal="left" vertical="center" wrapText="1" readingOrder="1"/>
      <protection locked="0"/>
    </xf>
    <xf numFmtId="2" fontId="5" fillId="0" borderId="3" xfId="0" applyNumberFormat="1" applyFont="1" applyFill="1" applyBorder="1" applyAlignment="1" applyProtection="1">
      <alignment horizontal="left" vertical="center" readingOrder="1"/>
    </xf>
    <xf numFmtId="2" fontId="5" fillId="0" borderId="5" xfId="0" applyNumberFormat="1" applyFont="1" applyFill="1" applyBorder="1" applyAlignment="1" applyProtection="1">
      <alignment horizontal="left" vertical="center" readingOrder="1"/>
    </xf>
    <xf numFmtId="0" fontId="5" fillId="3" borderId="3" xfId="0" applyNumberFormat="1" applyFont="1" applyFill="1" applyBorder="1" applyAlignment="1" applyProtection="1">
      <alignment horizontal="left" vertical="center" wrapText="1" indent="1"/>
      <protection locked="0"/>
    </xf>
    <xf numFmtId="0" fontId="5" fillId="3" borderId="5" xfId="0" applyNumberFormat="1" applyFont="1" applyFill="1" applyBorder="1" applyAlignment="1" applyProtection="1">
      <alignment horizontal="left" vertical="center" wrapText="1" indent="1"/>
      <protection locked="0"/>
    </xf>
    <xf numFmtId="3" fontId="5" fillId="3" borderId="3" xfId="0" applyNumberFormat="1" applyFont="1" applyFill="1" applyBorder="1" applyAlignment="1" applyProtection="1">
      <alignment horizontal="left" vertical="center" indent="1"/>
      <protection locked="0"/>
    </xf>
    <xf numFmtId="3" fontId="5" fillId="3" borderId="5" xfId="0" applyNumberFormat="1" applyFont="1" applyFill="1" applyBorder="1" applyAlignment="1" applyProtection="1">
      <alignment horizontal="left" vertical="center" indent="1"/>
      <protection locked="0"/>
    </xf>
    <xf numFmtId="0" fontId="9" fillId="0" borderId="0" xfId="0" applyFont="1" applyAlignment="1" applyProtection="1">
      <alignment horizontal="left"/>
    </xf>
    <xf numFmtId="0" fontId="2" fillId="0" borderId="0" xfId="2" applyFont="1" applyAlignment="1" applyProtection="1">
      <alignment horizontal="left" vertical="center" wrapText="1"/>
    </xf>
    <xf numFmtId="0" fontId="14" fillId="0" borderId="3" xfId="3" applyBorder="1" applyAlignment="1" applyProtection="1">
      <alignment horizontal="center" vertical="center" wrapText="1"/>
      <protection locked="0"/>
    </xf>
    <xf numFmtId="0" fontId="14" fillId="0" borderId="4" xfId="3" applyBorder="1" applyAlignment="1" applyProtection="1">
      <alignment horizontal="center" vertical="center" wrapText="1"/>
      <protection locked="0"/>
    </xf>
    <xf numFmtId="0" fontId="14" fillId="0" borderId="5" xfId="3" applyBorder="1" applyAlignment="1" applyProtection="1">
      <alignment horizontal="center" vertical="center" wrapText="1"/>
      <protection locked="0"/>
    </xf>
    <xf numFmtId="0" fontId="5" fillId="0" borderId="13" xfId="0" applyNumberFormat="1" applyFont="1" applyFill="1" applyBorder="1" applyAlignment="1" applyProtection="1">
      <alignment horizontal="left" vertical="center" wrapText="1" readingOrder="1"/>
    </xf>
    <xf numFmtId="0" fontId="5" fillId="0" borderId="14" xfId="0" applyNumberFormat="1" applyFont="1" applyFill="1" applyBorder="1" applyAlignment="1" applyProtection="1">
      <alignment horizontal="left" vertical="center" wrapText="1" readingOrder="1"/>
    </xf>
    <xf numFmtId="0" fontId="5" fillId="0" borderId="2" xfId="0" applyNumberFormat="1" applyFont="1" applyFill="1" applyBorder="1" applyAlignment="1" applyProtection="1">
      <alignment horizontal="left" vertical="center" wrapText="1" readingOrder="1"/>
    </xf>
    <xf numFmtId="0" fontId="5" fillId="0" borderId="16" xfId="0" applyNumberFormat="1" applyFont="1" applyFill="1" applyBorder="1" applyAlignment="1" applyProtection="1">
      <alignment horizontal="left" vertical="center" wrapText="1" readingOrder="1"/>
    </xf>
    <xf numFmtId="0" fontId="2" fillId="0" borderId="3"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33" fillId="0" borderId="0" xfId="3" applyFont="1" applyAlignment="1" applyProtection="1">
      <alignment horizontal="left" vertical="center"/>
      <protection locked="0"/>
    </xf>
    <xf numFmtId="0" fontId="5" fillId="0" borderId="0" xfId="0" applyFont="1" applyAlignment="1" applyProtection="1">
      <alignment horizontal="left" vertical="center"/>
    </xf>
    <xf numFmtId="0" fontId="5" fillId="4" borderId="3" xfId="0" applyNumberFormat="1" applyFont="1" applyFill="1" applyBorder="1" applyAlignment="1" applyProtection="1">
      <alignment horizontal="left" vertical="center" readingOrder="1"/>
    </xf>
    <xf numFmtId="0" fontId="5" fillId="4" borderId="5" xfId="0" applyNumberFormat="1" applyFont="1" applyFill="1" applyBorder="1" applyAlignment="1" applyProtection="1">
      <alignment horizontal="left" vertical="center" readingOrder="1"/>
    </xf>
    <xf numFmtId="3" fontId="5" fillId="4" borderId="3" xfId="0" applyNumberFormat="1" applyFont="1" applyFill="1" applyBorder="1" applyAlignment="1" applyProtection="1">
      <alignment horizontal="left" vertical="center" indent="1" readingOrder="1"/>
      <protection locked="0"/>
    </xf>
    <xf numFmtId="3" fontId="5" fillId="4" borderId="5" xfId="0" applyNumberFormat="1" applyFont="1" applyFill="1" applyBorder="1" applyAlignment="1" applyProtection="1">
      <alignment horizontal="left" vertical="center" indent="1" readingOrder="1"/>
      <protection locked="0"/>
    </xf>
    <xf numFmtId="49" fontId="5" fillId="3" borderId="3" xfId="0" applyNumberFormat="1" applyFont="1" applyFill="1" applyBorder="1" applyAlignment="1" applyProtection="1">
      <alignment horizontal="left" vertical="center" indent="1" readingOrder="1"/>
      <protection locked="0"/>
    </xf>
    <xf numFmtId="49" fontId="5" fillId="3" borderId="5" xfId="0" applyNumberFormat="1" applyFont="1" applyFill="1" applyBorder="1" applyAlignment="1" applyProtection="1">
      <alignment horizontal="left" vertical="center" indent="1" readingOrder="1"/>
      <protection locked="0"/>
    </xf>
    <xf numFmtId="2" fontId="5" fillId="3" borderId="3" xfId="0" applyNumberFormat="1" applyFont="1" applyFill="1" applyBorder="1" applyAlignment="1" applyProtection="1">
      <alignment horizontal="left" vertical="center" indent="1" readingOrder="1"/>
      <protection locked="0"/>
    </xf>
    <xf numFmtId="2" fontId="5" fillId="3" borderId="5" xfId="0" applyNumberFormat="1" applyFont="1" applyFill="1" applyBorder="1" applyAlignment="1" applyProtection="1">
      <alignment horizontal="left" vertical="center" indent="1" readingOrder="1"/>
      <protection locked="0"/>
    </xf>
    <xf numFmtId="3" fontId="13" fillId="0" borderId="0" xfId="0" applyNumberFormat="1" applyFont="1" applyFill="1" applyBorder="1" applyAlignment="1" applyProtection="1">
      <alignment horizontal="center" vertical="center" wrapText="1"/>
    </xf>
    <xf numFmtId="0" fontId="5" fillId="0" borderId="0" xfId="0" applyFont="1" applyAlignment="1">
      <alignment horizontal="left" vertical="top" wrapText="1"/>
    </xf>
    <xf numFmtId="3" fontId="5" fillId="2" borderId="10" xfId="0" applyNumberFormat="1" applyFont="1" applyFill="1" applyBorder="1" applyAlignment="1" applyProtection="1">
      <alignment horizontal="center" vertical="center" wrapText="1"/>
      <protection locked="0"/>
    </xf>
    <xf numFmtId="3" fontId="5" fillId="2" borderId="11" xfId="0" applyNumberFormat="1" applyFont="1" applyFill="1" applyBorder="1" applyAlignment="1" applyProtection="1">
      <alignment horizontal="center" vertical="center" wrapText="1"/>
      <protection locked="0"/>
    </xf>
    <xf numFmtId="3" fontId="5" fillId="2" borderId="2" xfId="0" applyNumberFormat="1" applyFont="1" applyFill="1" applyBorder="1" applyAlignment="1" applyProtection="1">
      <alignment horizontal="center" vertical="center" wrapText="1"/>
      <protection locked="0"/>
    </xf>
    <xf numFmtId="3" fontId="5" fillId="2" borderId="16" xfId="0" applyNumberFormat="1" applyFont="1" applyFill="1" applyBorder="1" applyAlignment="1" applyProtection="1">
      <alignment horizontal="center" vertical="center" wrapText="1"/>
      <protection locked="0"/>
    </xf>
    <xf numFmtId="3" fontId="5" fillId="2" borderId="13" xfId="0" applyNumberFormat="1" applyFont="1" applyFill="1" applyBorder="1" applyAlignment="1" applyProtection="1">
      <alignment horizontal="center" vertical="center" wrapText="1"/>
      <protection locked="0"/>
    </xf>
    <xf numFmtId="3" fontId="5" fillId="2" borderId="14" xfId="0" applyNumberFormat="1" applyFont="1" applyFill="1" applyBorder="1" applyAlignment="1" applyProtection="1">
      <alignment horizontal="center" vertical="center" wrapText="1"/>
      <protection locked="0"/>
    </xf>
    <xf numFmtId="0" fontId="25" fillId="0" borderId="0" xfId="0" applyFont="1" applyAlignment="1">
      <alignment horizontal="center" vertical="center" wrapText="1"/>
    </xf>
    <xf numFmtId="0" fontId="25" fillId="0" borderId="16" xfId="0" applyFont="1" applyBorder="1" applyAlignment="1">
      <alignment horizontal="center" vertical="center" wrapText="1"/>
    </xf>
    <xf numFmtId="3" fontId="5" fillId="2" borderId="7" xfId="0" applyNumberFormat="1" applyFont="1" applyFill="1" applyBorder="1" applyAlignment="1" applyProtection="1">
      <alignment horizontal="center" vertical="center" wrapText="1"/>
      <protection locked="0"/>
    </xf>
    <xf numFmtId="3" fontId="5" fillId="2" borderId="8" xfId="0" applyNumberFormat="1" applyFont="1" applyFill="1" applyBorder="1" applyAlignment="1" applyProtection="1">
      <alignment horizontal="center" vertical="center" wrapText="1"/>
      <protection locked="0"/>
    </xf>
    <xf numFmtId="0" fontId="35" fillId="0" borderId="0" xfId="0" applyFont="1" applyFill="1" applyBorder="1" applyAlignment="1" applyProtection="1">
      <alignment horizontal="left" vertical="center" wrapText="1"/>
    </xf>
    <xf numFmtId="0" fontId="5" fillId="2" borderId="3" xfId="0" applyFont="1" applyFill="1" applyBorder="1" applyAlignment="1" applyProtection="1">
      <alignment horizontal="left" vertical="center" wrapText="1"/>
      <protection locked="0"/>
    </xf>
    <xf numFmtId="0" fontId="5" fillId="2" borderId="4" xfId="0" applyFont="1" applyFill="1" applyBorder="1" applyAlignment="1" applyProtection="1">
      <alignment horizontal="left" vertical="center" wrapText="1"/>
      <protection locked="0"/>
    </xf>
    <xf numFmtId="0" fontId="5" fillId="2" borderId="5" xfId="0" applyFont="1" applyFill="1" applyBorder="1" applyAlignment="1" applyProtection="1">
      <alignment horizontal="left" vertical="center" wrapText="1"/>
      <protection locked="0"/>
    </xf>
    <xf numFmtId="0" fontId="5" fillId="0" borderId="0" xfId="0" applyFont="1" applyAlignment="1">
      <alignment horizontal="left" vertical="center" wrapText="1"/>
    </xf>
    <xf numFmtId="0" fontId="2" fillId="0" borderId="0" xfId="0" applyFont="1" applyAlignment="1">
      <alignment horizontal="left" vertical="top" wrapText="1"/>
    </xf>
    <xf numFmtId="0" fontId="5" fillId="5" borderId="0"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6" xfId="0" applyFont="1" applyFill="1" applyBorder="1" applyAlignment="1">
      <alignment horizontal="center" vertical="center" wrapText="1"/>
    </xf>
    <xf numFmtId="3" fontId="5" fillId="2" borderId="9" xfId="0" applyNumberFormat="1" applyFont="1" applyFill="1" applyBorder="1" applyAlignment="1" applyProtection="1">
      <alignment horizontal="center" vertical="center" wrapText="1"/>
      <protection locked="0"/>
    </xf>
    <xf numFmtId="0" fontId="2" fillId="0" borderId="8" xfId="0" applyFont="1" applyFill="1" applyBorder="1" applyAlignment="1">
      <alignment horizontal="left" vertical="center" wrapText="1"/>
    </xf>
    <xf numFmtId="0" fontId="2" fillId="0" borderId="2" xfId="0" applyFont="1" applyFill="1" applyBorder="1" applyAlignment="1">
      <alignment horizontal="left" vertical="center" wrapText="1"/>
    </xf>
    <xf numFmtId="0" fontId="5" fillId="0" borderId="0" xfId="0" applyFont="1" applyFill="1" applyAlignment="1">
      <alignment horizontal="left" vertical="center" wrapText="1"/>
    </xf>
    <xf numFmtId="0" fontId="2" fillId="5" borderId="0" xfId="0" applyFont="1" applyFill="1" applyAlignment="1">
      <alignment horizontal="center" vertical="center"/>
    </xf>
    <xf numFmtId="3" fontId="13" fillId="3" borderId="0" xfId="0" applyNumberFormat="1" applyFont="1" applyFill="1" applyBorder="1" applyAlignment="1" applyProtection="1">
      <alignment horizontal="center" vertical="center" wrapText="1"/>
    </xf>
    <xf numFmtId="0" fontId="18" fillId="0" borderId="0" xfId="0" applyFont="1" applyAlignment="1" applyProtection="1">
      <alignment horizontal="center" vertical="center" wrapText="1"/>
    </xf>
    <xf numFmtId="0" fontId="18" fillId="0" borderId="0" xfId="0" applyFont="1" applyAlignment="1" applyProtection="1">
      <alignment horizontal="center" vertical="center"/>
    </xf>
    <xf numFmtId="0" fontId="5" fillId="0" borderId="0" xfId="0" applyFont="1" applyFill="1" applyAlignment="1">
      <alignment horizontal="left" vertical="top" wrapText="1"/>
    </xf>
    <xf numFmtId="0" fontId="31" fillId="5" borderId="0" xfId="0" applyFont="1" applyFill="1" applyAlignment="1">
      <alignment horizontal="center" vertical="center" wrapText="1"/>
    </xf>
    <xf numFmtId="0" fontId="31" fillId="5" borderId="6" xfId="0" applyFont="1" applyFill="1" applyBorder="1" applyAlignment="1">
      <alignment horizontal="center" vertical="center" wrapText="1"/>
    </xf>
    <xf numFmtId="0" fontId="18" fillId="3" borderId="0" xfId="0" applyFont="1" applyFill="1" applyAlignment="1" applyProtection="1">
      <alignment horizontal="center" vertical="center" wrapText="1"/>
    </xf>
    <xf numFmtId="0" fontId="5" fillId="3" borderId="0" xfId="0" applyFont="1" applyFill="1" applyAlignment="1" applyProtection="1">
      <alignment horizontal="left" vertical="center" wrapText="1"/>
    </xf>
    <xf numFmtId="0" fontId="18" fillId="3" borderId="0" xfId="0" quotePrefix="1" applyFont="1" applyFill="1" applyAlignment="1" applyProtection="1">
      <alignment horizontal="center" vertical="center" wrapText="1"/>
    </xf>
    <xf numFmtId="0" fontId="16" fillId="0" borderId="0" xfId="0" applyFont="1" applyFill="1" applyBorder="1" applyAlignment="1">
      <alignment horizontal="center" wrapText="1"/>
    </xf>
    <xf numFmtId="0" fontId="5" fillId="0" borderId="20" xfId="0" applyNumberFormat="1" applyFont="1" applyFill="1" applyBorder="1" applyAlignment="1" applyProtection="1">
      <alignment horizontal="left" vertical="center" readingOrder="1"/>
    </xf>
    <xf numFmtId="0" fontId="5" fillId="0" borderId="24" xfId="0" applyNumberFormat="1" applyFont="1" applyFill="1" applyBorder="1" applyAlignment="1" applyProtection="1">
      <alignment horizontal="left" vertical="center" readingOrder="1"/>
    </xf>
    <xf numFmtId="0" fontId="5" fillId="0" borderId="22" xfId="0" applyNumberFormat="1" applyFont="1" applyFill="1" applyBorder="1" applyAlignment="1" applyProtection="1">
      <alignment horizontal="left" vertical="center" readingOrder="1"/>
    </xf>
    <xf numFmtId="0" fontId="5" fillId="0" borderId="25" xfId="0" applyNumberFormat="1" applyFont="1" applyFill="1" applyBorder="1" applyAlignment="1" applyProtection="1">
      <alignment horizontal="left" vertical="center" readingOrder="1"/>
    </xf>
  </cellXfs>
  <cellStyles count="5">
    <cellStyle name="Komma" xfId="4" builtinId="3"/>
    <cellStyle name="Link" xfId="3" builtinId="8"/>
    <cellStyle name="Prozent" xfId="1" builtinId="5"/>
    <cellStyle name="Standard" xfId="0" builtinId="0"/>
    <cellStyle name="Standard_2. Kostenprüfung_Obergrenzen M&amp;A_29.01.08" xfId="2"/>
  </cellStyles>
  <dxfs count="45">
    <dxf>
      <font>
        <color rgb="FFC00000"/>
      </font>
      <fill>
        <patternFill>
          <bgColor rgb="FFFFC7CE"/>
        </patternFill>
      </fill>
    </dxf>
    <dxf>
      <font>
        <color rgb="FFC00000"/>
      </font>
      <fill>
        <patternFill>
          <bgColor rgb="FFFFC7CE"/>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C00000"/>
      </font>
      <fill>
        <patternFill>
          <bgColor rgb="FFFFC7CE"/>
        </patternFill>
      </fill>
    </dxf>
    <dxf>
      <fill>
        <patternFill>
          <bgColor rgb="FFFFFF99"/>
        </patternFill>
      </fill>
    </dxf>
    <dxf>
      <fill>
        <patternFill>
          <bgColor theme="0"/>
        </patternFill>
      </fill>
    </dxf>
    <dxf>
      <fill>
        <patternFill>
          <bgColor theme="0"/>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fgColor auto="1"/>
          <bgColor rgb="FFFFFF99"/>
        </patternFill>
      </fill>
    </dxf>
    <dxf>
      <fill>
        <patternFill>
          <fgColor auto="1"/>
          <bgColor rgb="FFFFFF99"/>
        </patternFill>
      </fill>
    </dxf>
  </dxfs>
  <tableStyles count="0" defaultTableStyle="TableStyleMedium2" defaultPivotStyle="PivotStyleLight16"/>
  <colors>
    <mruColors>
      <color rgb="FFEAEAEA"/>
      <color rgb="FFFFC7CE"/>
      <color rgb="FFFFFF99"/>
      <color rgb="FFFFFFC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768487</xdr:colOff>
      <xdr:row>3</xdr:row>
      <xdr:rowOff>181362</xdr:rowOff>
    </xdr:to>
    <xdr:pic>
      <xdr:nvPicPr>
        <xdr:cNvPr id="2" name="Bundesnetzagenturlogo" descr="H:\Vorlagen_BNetzA_Neu\Word\Z120-6_Vorlagen_Word\2017-12-11\BnetzA_2017_Office_Farbe_de.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1216161" cy="75286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768487</xdr:colOff>
      <xdr:row>3</xdr:row>
      <xdr:rowOff>67062</xdr:rowOff>
    </xdr:to>
    <xdr:pic>
      <xdr:nvPicPr>
        <xdr:cNvPr id="2" name="Bundesnetzagenturlogo" descr="H:\Vorlagen_BNetzA_Neu\Word\Z120-6_Vorlagen_Word\2017-12-11\BnetzA_2017_Office_Farbe_de.p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1216161" cy="75286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38099</xdr:colOff>
      <xdr:row>0</xdr:row>
      <xdr:rowOff>0</xdr:rowOff>
    </xdr:from>
    <xdr:to>
      <xdr:col>0</xdr:col>
      <xdr:colOff>38099</xdr:colOff>
      <xdr:row>3</xdr:row>
      <xdr:rowOff>142875</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572" t="8000" r="24999" b="17000"/>
        <a:stretch/>
      </xdr:blipFill>
      <xdr:spPr>
        <a:xfrm>
          <a:off x="38099" y="28575"/>
          <a:ext cx="0" cy="714375"/>
        </a:xfrm>
        <a:prstGeom prst="rect">
          <a:avLst/>
        </a:prstGeom>
      </xdr:spPr>
    </xdr:pic>
    <xdr:clientData/>
  </xdr:twoCellAnchor>
  <xdr:twoCellAnchor editAs="oneCell">
    <xdr:from>
      <xdr:col>0</xdr:col>
      <xdr:colOff>0</xdr:colOff>
      <xdr:row>0</xdr:row>
      <xdr:rowOff>0</xdr:rowOff>
    </xdr:from>
    <xdr:to>
      <xdr:col>1</xdr:col>
      <xdr:colOff>768486</xdr:colOff>
      <xdr:row>3</xdr:row>
      <xdr:rowOff>181362</xdr:rowOff>
    </xdr:to>
    <xdr:pic>
      <xdr:nvPicPr>
        <xdr:cNvPr id="3" name="Bundesnetzagenturlogo" descr="H:\Vorlagen_BNetzA_Neu\Word\Z120-6_Vorlagen_Word\2017-12-11\BnetzA_2017_Office_Farbe_de.pn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216161" cy="752862"/>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705e\AppData\Local\Microsoft\Windows\INetCache\Content.Outlook\KOPVO2GY\EHB%20&#167;%2033%20NFP%202021%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Allgemeines"/>
      <sheetName val="B Entgelte und Betriebsleistung"/>
      <sheetName val="C GuV Bilanz angem. Gewinn"/>
      <sheetName val="D Entgeltkalkulation"/>
      <sheetName val="Daten (ausblenden)"/>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k-eisenbahn@bnetza.de?subject=Anfrage%20EHB%20Unterrichtung%20&#167;%2072%20EReg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15"/>
  <sheetViews>
    <sheetView showGridLines="0" zoomScaleNormal="100" workbookViewId="0">
      <selection activeCell="B19" sqref="B19:E19"/>
    </sheetView>
  </sheetViews>
  <sheetFormatPr baseColWidth="10" defaultColWidth="0" defaultRowHeight="12.75" customHeight="1" zeroHeight="1" x14ac:dyDescent="0.2"/>
  <cols>
    <col min="1" max="1" width="6.7109375" style="159" customWidth="1"/>
    <col min="2" max="2" width="14.7109375" style="159" customWidth="1"/>
    <col min="3" max="3" width="44.7109375" style="159" customWidth="1"/>
    <col min="4" max="5" width="40.7109375" style="159" customWidth="1"/>
    <col min="6" max="6" width="10.42578125" style="159" hidden="1" customWidth="1"/>
    <col min="7" max="7" width="9.85546875" style="159" hidden="1" customWidth="1"/>
    <col min="8" max="8" width="8.7109375" style="159" customWidth="1"/>
    <col min="9" max="9" width="2.85546875" style="159" hidden="1" customWidth="1"/>
    <col min="10" max="12" width="11.42578125" style="159" hidden="1" customWidth="1"/>
    <col min="13" max="13" width="2.140625" style="159" hidden="1" customWidth="1"/>
    <col min="14" max="16384" width="11.42578125" style="159" hidden="1"/>
  </cols>
  <sheetData>
    <row r="1" spans="1:9" ht="15" customHeight="1" x14ac:dyDescent="0.2">
      <c r="A1" s="1"/>
      <c r="B1" s="1"/>
      <c r="C1" s="264" t="s">
        <v>109</v>
      </c>
      <c r="D1" s="264"/>
      <c r="E1" s="265"/>
      <c r="F1" s="255" t="s">
        <v>182</v>
      </c>
      <c r="G1" s="257" t="s">
        <v>228</v>
      </c>
      <c r="H1" s="1"/>
      <c r="I1" s="1"/>
    </row>
    <row r="2" spans="1:9" ht="15" customHeight="1" x14ac:dyDescent="0.2">
      <c r="A2" s="1"/>
      <c r="B2" s="1"/>
      <c r="C2" s="265"/>
      <c r="D2" s="265"/>
      <c r="E2" s="265"/>
      <c r="F2" s="256"/>
      <c r="G2" s="258"/>
      <c r="H2" s="1"/>
      <c r="I2" s="1"/>
    </row>
    <row r="3" spans="1:9" ht="15" customHeight="1" x14ac:dyDescent="0.2">
      <c r="A3" s="1"/>
      <c r="B3" s="1"/>
      <c r="C3" s="265"/>
      <c r="D3" s="265"/>
      <c r="E3" s="265"/>
      <c r="F3" s="1"/>
      <c r="G3" s="1"/>
      <c r="H3" s="1"/>
      <c r="I3" s="1"/>
    </row>
    <row r="4" spans="1:9" ht="15" customHeight="1" x14ac:dyDescent="0.2">
      <c r="A4" s="1"/>
      <c r="B4" s="1"/>
      <c r="C4" s="265"/>
      <c r="D4" s="265"/>
      <c r="E4" s="265"/>
      <c r="F4" s="1"/>
      <c r="G4" s="1"/>
      <c r="H4" s="1"/>
      <c r="I4" s="1"/>
    </row>
    <row r="5" spans="1:9" ht="21" customHeight="1" x14ac:dyDescent="0.2">
      <c r="A5" s="1"/>
      <c r="B5" s="1"/>
      <c r="C5" s="269" t="s">
        <v>91</v>
      </c>
      <c r="D5" s="265"/>
      <c r="E5" s="265"/>
      <c r="F5" s="1"/>
      <c r="G5" s="1"/>
      <c r="H5" s="1"/>
      <c r="I5" s="1"/>
    </row>
    <row r="6" spans="1:9" ht="15" customHeight="1" x14ac:dyDescent="0.2">
      <c r="A6" s="1"/>
      <c r="B6" s="1"/>
      <c r="C6" s="149"/>
      <c r="D6" s="149"/>
      <c r="E6" s="149"/>
      <c r="F6" s="1"/>
      <c r="G6" s="1"/>
      <c r="H6" s="1"/>
      <c r="I6" s="1"/>
    </row>
    <row r="7" spans="1:9" ht="145.5" customHeight="1" x14ac:dyDescent="0.2">
      <c r="A7" s="3"/>
      <c r="B7" s="271" t="s">
        <v>137</v>
      </c>
      <c r="C7" s="271"/>
      <c r="D7" s="271"/>
      <c r="E7" s="271"/>
      <c r="F7" s="1"/>
      <c r="G7" s="1"/>
      <c r="H7" s="1"/>
      <c r="I7" s="1"/>
    </row>
    <row r="8" spans="1:9" ht="8.25" customHeight="1" x14ac:dyDescent="0.2">
      <c r="A8" s="3"/>
      <c r="B8" s="4"/>
      <c r="C8" s="1"/>
      <c r="D8" s="1"/>
      <c r="E8" s="1"/>
      <c r="F8" s="1"/>
      <c r="G8" s="1"/>
      <c r="H8" s="1"/>
      <c r="I8" s="1"/>
    </row>
    <row r="9" spans="1:9" s="160" customFormat="1" ht="18" customHeight="1" x14ac:dyDescent="0.2">
      <c r="A9" s="49"/>
      <c r="B9" s="266" t="s">
        <v>0</v>
      </c>
      <c r="C9" s="266"/>
      <c r="D9" s="266"/>
      <c r="E9" s="266"/>
      <c r="F9" s="152"/>
      <c r="G9" s="152"/>
      <c r="H9" s="152"/>
      <c r="I9" s="152"/>
    </row>
    <row r="10" spans="1:9" s="161" customFormat="1" ht="6" customHeight="1" x14ac:dyDescent="0.2">
      <c r="A10" s="5"/>
      <c r="B10" s="6"/>
      <c r="C10" s="7"/>
      <c r="D10" s="7"/>
      <c r="E10" s="7"/>
      <c r="F10" s="6"/>
      <c r="G10" s="6"/>
      <c r="H10" s="6"/>
      <c r="I10" s="6"/>
    </row>
    <row r="11" spans="1:9" s="161" customFormat="1" ht="96.75" customHeight="1" x14ac:dyDescent="0.2">
      <c r="A11" s="5"/>
      <c r="B11" s="270" t="s">
        <v>170</v>
      </c>
      <c r="C11" s="270"/>
      <c r="D11" s="270"/>
      <c r="E11" s="270"/>
      <c r="F11" s="6"/>
      <c r="G11" s="6"/>
      <c r="H11" s="6"/>
      <c r="I11" s="6"/>
    </row>
    <row r="12" spans="1:9" s="161" customFormat="1" ht="6" customHeight="1" x14ac:dyDescent="0.2">
      <c r="A12" s="5"/>
      <c r="B12" s="6"/>
      <c r="C12" s="7"/>
      <c r="D12" s="7"/>
      <c r="E12" s="7"/>
      <c r="F12" s="6"/>
      <c r="G12" s="6"/>
      <c r="H12" s="6"/>
      <c r="I12" s="6"/>
    </row>
    <row r="13" spans="1:9" s="161" customFormat="1" ht="13.5" customHeight="1" x14ac:dyDescent="0.2">
      <c r="A13" s="5"/>
      <c r="B13" s="8" t="s">
        <v>1</v>
      </c>
      <c r="C13" s="9"/>
      <c r="D13" s="9"/>
      <c r="E13" s="9"/>
      <c r="F13" s="6"/>
      <c r="G13" s="6"/>
      <c r="H13" s="6"/>
      <c r="I13" s="6"/>
    </row>
    <row r="14" spans="1:9" s="161" customFormat="1" ht="18" customHeight="1" x14ac:dyDescent="0.2">
      <c r="A14" s="3"/>
      <c r="B14" s="10"/>
      <c r="C14" s="267" t="s">
        <v>181</v>
      </c>
      <c r="D14" s="268"/>
      <c r="E14" s="268"/>
      <c r="F14" s="6"/>
      <c r="G14" s="6"/>
      <c r="H14" s="6"/>
      <c r="I14" s="6"/>
    </row>
    <row r="15" spans="1:9" s="161" customFormat="1" ht="18" customHeight="1" x14ac:dyDescent="0.2">
      <c r="A15" s="3"/>
      <c r="B15" s="98"/>
      <c r="C15" s="267" t="s">
        <v>88</v>
      </c>
      <c r="D15" s="268"/>
      <c r="E15" s="268"/>
      <c r="F15" s="6"/>
      <c r="G15" s="6"/>
      <c r="H15" s="6"/>
      <c r="I15" s="6"/>
    </row>
    <row r="16" spans="1:9" s="161" customFormat="1" ht="18" customHeight="1" x14ac:dyDescent="0.2">
      <c r="A16" s="5"/>
      <c r="B16" s="11"/>
      <c r="C16" s="267" t="s">
        <v>2</v>
      </c>
      <c r="D16" s="268"/>
      <c r="E16" s="268"/>
      <c r="F16" s="6"/>
      <c r="G16" s="6"/>
      <c r="H16" s="6"/>
      <c r="I16" s="6"/>
    </row>
    <row r="17" spans="1:9" s="161" customFormat="1" ht="6" customHeight="1" x14ac:dyDescent="0.2">
      <c r="A17" s="3"/>
      <c r="B17" s="291"/>
      <c r="C17" s="291"/>
      <c r="D17" s="151"/>
      <c r="E17" s="9"/>
      <c r="F17" s="6"/>
      <c r="G17" s="6"/>
      <c r="H17" s="6"/>
      <c r="I17" s="6"/>
    </row>
    <row r="18" spans="1:9" s="161" customFormat="1" ht="30" customHeight="1" x14ac:dyDescent="0.2">
      <c r="A18" s="5"/>
      <c r="B18" s="292" t="s">
        <v>139</v>
      </c>
      <c r="C18" s="292"/>
      <c r="D18" s="292"/>
      <c r="E18" s="292"/>
      <c r="F18" s="6"/>
      <c r="G18" s="6"/>
      <c r="H18" s="6"/>
      <c r="I18" s="6"/>
    </row>
    <row r="19" spans="1:9" s="6" customFormat="1" ht="24.95" customHeight="1" x14ac:dyDescent="0.2">
      <c r="A19" s="5"/>
      <c r="B19" s="302" t="s">
        <v>116</v>
      </c>
      <c r="C19" s="302"/>
      <c r="D19" s="302"/>
      <c r="E19" s="302"/>
    </row>
    <row r="20" spans="1:9" s="6" customFormat="1" ht="6" customHeight="1" x14ac:dyDescent="0.2">
      <c r="A20" s="5"/>
      <c r="C20" s="12"/>
      <c r="D20" s="12"/>
      <c r="E20" s="7"/>
    </row>
    <row r="21" spans="1:9" s="152" customFormat="1" ht="18" customHeight="1" x14ac:dyDescent="0.2">
      <c r="A21" s="49"/>
      <c r="B21" s="266" t="s">
        <v>3</v>
      </c>
      <c r="C21" s="266"/>
      <c r="D21" s="266"/>
      <c r="E21" s="266"/>
    </row>
    <row r="22" spans="1:9" s="1" customFormat="1" ht="6" customHeight="1" x14ac:dyDescent="0.2">
      <c r="A22" s="5"/>
    </row>
    <row r="23" spans="1:9" s="14" customFormat="1" ht="54" customHeight="1" x14ac:dyDescent="0.2">
      <c r="A23" s="5"/>
      <c r="B23" s="13" t="s">
        <v>117</v>
      </c>
      <c r="C23" s="272" t="s">
        <v>105</v>
      </c>
      <c r="D23" s="273"/>
      <c r="E23" s="274"/>
    </row>
    <row r="24" spans="1:9" s="14" customFormat="1" ht="54" customHeight="1" x14ac:dyDescent="0.2">
      <c r="A24" s="5"/>
      <c r="B24" s="13" t="s">
        <v>118</v>
      </c>
      <c r="C24" s="272" t="s">
        <v>106</v>
      </c>
      <c r="D24" s="273"/>
      <c r="E24" s="274"/>
    </row>
    <row r="25" spans="1:9" s="14" customFormat="1" ht="54" customHeight="1" x14ac:dyDescent="0.2">
      <c r="A25" s="5"/>
      <c r="B25" s="141" t="s">
        <v>123</v>
      </c>
      <c r="C25" s="272" t="s">
        <v>125</v>
      </c>
      <c r="D25" s="273"/>
      <c r="E25" s="274"/>
    </row>
    <row r="26" spans="1:9" s="14" customFormat="1" ht="54" customHeight="1" x14ac:dyDescent="0.2">
      <c r="A26" s="5"/>
      <c r="B26" s="13" t="s">
        <v>124</v>
      </c>
      <c r="C26" s="272" t="s">
        <v>135</v>
      </c>
      <c r="D26" s="273"/>
      <c r="E26" s="274"/>
    </row>
    <row r="27" spans="1:9" s="14" customFormat="1" ht="54" customHeight="1" x14ac:dyDescent="0.2">
      <c r="A27" s="5"/>
      <c r="B27" s="13" t="s">
        <v>149</v>
      </c>
      <c r="C27" s="272" t="s">
        <v>150</v>
      </c>
      <c r="D27" s="273"/>
      <c r="E27" s="274"/>
    </row>
    <row r="28" spans="1:9" s="14" customFormat="1" ht="8.1" customHeight="1" x14ac:dyDescent="0.2">
      <c r="A28" s="5"/>
      <c r="B28" s="15"/>
      <c r="C28" s="15"/>
      <c r="D28" s="15"/>
      <c r="E28" s="16"/>
    </row>
    <row r="29" spans="1:9" s="152" customFormat="1" ht="18" customHeight="1" x14ac:dyDescent="0.2">
      <c r="A29" s="49"/>
      <c r="B29" s="266" t="s">
        <v>4</v>
      </c>
      <c r="C29" s="266"/>
      <c r="D29" s="266"/>
      <c r="E29" s="266"/>
    </row>
    <row r="30" spans="1:9" s="1" customFormat="1" ht="6" customHeight="1" x14ac:dyDescent="0.2">
      <c r="A30" s="5"/>
    </row>
    <row r="31" spans="1:9" s="1" customFormat="1" ht="15" customHeight="1" x14ac:dyDescent="0.2">
      <c r="A31" s="5"/>
      <c r="B31" s="303" t="s">
        <v>107</v>
      </c>
      <c r="C31" s="303"/>
      <c r="D31" s="303"/>
      <c r="E31" s="303"/>
    </row>
    <row r="32" spans="1:9" s="14" customFormat="1" ht="6" customHeight="1" x14ac:dyDescent="0.2">
      <c r="A32" s="3"/>
      <c r="B32" s="17"/>
      <c r="C32" s="17"/>
      <c r="D32" s="17"/>
      <c r="E32" s="18"/>
    </row>
    <row r="33" spans="1:9" s="14" customFormat="1" ht="18" customHeight="1" x14ac:dyDescent="0.2">
      <c r="A33" s="5"/>
      <c r="B33" s="304" t="s">
        <v>5</v>
      </c>
      <c r="C33" s="305"/>
      <c r="D33" s="306" t="s">
        <v>108</v>
      </c>
      <c r="E33" s="307"/>
    </row>
    <row r="34" spans="1:9" s="14" customFormat="1" ht="18" customHeight="1" x14ac:dyDescent="0.2">
      <c r="A34" s="5"/>
      <c r="B34" s="275" t="s">
        <v>6</v>
      </c>
      <c r="C34" s="276"/>
      <c r="D34" s="308" t="s">
        <v>119</v>
      </c>
      <c r="E34" s="309"/>
    </row>
    <row r="35" spans="1:9" s="14" customFormat="1" ht="18" customHeight="1" x14ac:dyDescent="0.2">
      <c r="A35" s="5"/>
      <c r="B35" s="275" t="s">
        <v>7</v>
      </c>
      <c r="C35" s="276"/>
      <c r="D35" s="310" t="s">
        <v>8</v>
      </c>
      <c r="E35" s="311"/>
    </row>
    <row r="36" spans="1:9" s="14" customFormat="1" ht="18" customHeight="1" x14ac:dyDescent="0.2">
      <c r="A36" s="3"/>
      <c r="B36" s="275" t="s">
        <v>9</v>
      </c>
      <c r="C36" s="276"/>
      <c r="D36" s="280" t="s">
        <v>10</v>
      </c>
      <c r="E36" s="281"/>
    </row>
    <row r="37" spans="1:9" s="14" customFormat="1" ht="24.95" customHeight="1" x14ac:dyDescent="0.2">
      <c r="A37" s="3"/>
      <c r="B37" s="275" t="s">
        <v>89</v>
      </c>
      <c r="C37" s="276"/>
      <c r="D37" s="287" t="s">
        <v>10</v>
      </c>
      <c r="E37" s="288"/>
    </row>
    <row r="38" spans="1:9" s="14" customFormat="1" ht="18" customHeight="1" x14ac:dyDescent="0.2">
      <c r="A38" s="3"/>
      <c r="B38" s="285" t="s">
        <v>90</v>
      </c>
      <c r="C38" s="286"/>
      <c r="D38" s="289" t="s">
        <v>10</v>
      </c>
      <c r="E38" s="290"/>
    </row>
    <row r="39" spans="1:9" s="14" customFormat="1" ht="6" customHeight="1" x14ac:dyDescent="0.2">
      <c r="A39" s="3"/>
      <c r="B39" s="19"/>
      <c r="D39" s="145"/>
      <c r="E39" s="145"/>
    </row>
    <row r="40" spans="1:9" s="14" customFormat="1" ht="18" customHeight="1" x14ac:dyDescent="0.2">
      <c r="A40" s="5"/>
      <c r="B40" s="275" t="s">
        <v>11</v>
      </c>
      <c r="C40" s="276"/>
      <c r="D40" s="280" t="s">
        <v>12</v>
      </c>
      <c r="E40" s="281"/>
    </row>
    <row r="41" spans="1:9" s="14" customFormat="1" ht="18" customHeight="1" x14ac:dyDescent="0.2">
      <c r="A41" s="5"/>
      <c r="B41" s="275" t="s">
        <v>11</v>
      </c>
      <c r="C41" s="276"/>
      <c r="D41" s="280" t="s">
        <v>13</v>
      </c>
      <c r="E41" s="281"/>
    </row>
    <row r="42" spans="1:9" s="14" customFormat="1" ht="18" customHeight="1" x14ac:dyDescent="0.2">
      <c r="A42" s="3"/>
      <c r="B42" s="275" t="s">
        <v>14</v>
      </c>
      <c r="C42" s="276"/>
      <c r="D42" s="280" t="s">
        <v>115</v>
      </c>
      <c r="E42" s="281"/>
    </row>
    <row r="43" spans="1:9" s="14" customFormat="1" ht="18" customHeight="1" x14ac:dyDescent="0.2">
      <c r="A43" s="5"/>
      <c r="B43" s="275" t="s">
        <v>15</v>
      </c>
      <c r="C43" s="276"/>
      <c r="D43" s="280" t="s">
        <v>16</v>
      </c>
      <c r="E43" s="281"/>
    </row>
    <row r="44" spans="1:9" s="162" customFormat="1" ht="18" customHeight="1" x14ac:dyDescent="0.2">
      <c r="A44" s="5"/>
      <c r="B44" s="275" t="s">
        <v>17</v>
      </c>
      <c r="C44" s="276"/>
      <c r="D44" s="280" t="s">
        <v>18</v>
      </c>
      <c r="E44" s="281"/>
      <c r="F44" s="14"/>
      <c r="G44" s="14"/>
      <c r="H44" s="14"/>
      <c r="I44" s="14"/>
    </row>
    <row r="45" spans="1:9" s="162" customFormat="1" ht="6" customHeight="1" x14ac:dyDescent="0.2">
      <c r="A45" s="5"/>
      <c r="B45" s="15"/>
      <c r="C45" s="15"/>
      <c r="D45" s="153"/>
      <c r="E45" s="153"/>
      <c r="F45" s="14"/>
      <c r="G45" s="14"/>
      <c r="H45" s="14"/>
      <c r="I45" s="14"/>
    </row>
    <row r="46" spans="1:9" s="162" customFormat="1" ht="60" customHeight="1" x14ac:dyDescent="0.2">
      <c r="A46" s="5"/>
      <c r="B46" s="282" t="s">
        <v>136</v>
      </c>
      <c r="C46" s="283"/>
      <c r="D46" s="283"/>
      <c r="E46" s="284"/>
      <c r="F46" s="14"/>
      <c r="G46" s="14"/>
      <c r="H46" s="14"/>
      <c r="I46" s="14"/>
    </row>
    <row r="47" spans="1:9" s="162" customFormat="1" ht="8.1" customHeight="1" x14ac:dyDescent="0.2">
      <c r="A47" s="5"/>
      <c r="B47" s="20"/>
      <c r="C47" s="21"/>
      <c r="D47" s="21"/>
      <c r="E47" s="16"/>
      <c r="F47" s="14"/>
      <c r="G47" s="14"/>
      <c r="H47" s="14"/>
      <c r="I47" s="14"/>
    </row>
    <row r="48" spans="1:9" s="160" customFormat="1" ht="18" customHeight="1" x14ac:dyDescent="0.2">
      <c r="A48" s="49"/>
      <c r="B48" s="266" t="s">
        <v>19</v>
      </c>
      <c r="C48" s="266"/>
      <c r="D48" s="266"/>
      <c r="E48" s="266"/>
      <c r="F48" s="152"/>
      <c r="G48" s="152"/>
      <c r="H48" s="152"/>
      <c r="I48" s="152"/>
    </row>
    <row r="49" spans="1:9" ht="6" customHeight="1" x14ac:dyDescent="0.2">
      <c r="A49" s="5"/>
      <c r="B49" s="1"/>
      <c r="C49" s="1"/>
      <c r="D49" s="1"/>
      <c r="E49" s="1"/>
      <c r="F49" s="1"/>
      <c r="G49" s="1"/>
      <c r="H49" s="1"/>
      <c r="I49" s="1"/>
    </row>
    <row r="50" spans="1:9" ht="30" customHeight="1" x14ac:dyDescent="0.2">
      <c r="A50" s="5"/>
      <c r="B50" s="277" t="s">
        <v>128</v>
      </c>
      <c r="C50" s="277"/>
      <c r="D50" s="277"/>
      <c r="E50" s="277"/>
      <c r="F50" s="1"/>
      <c r="G50" s="1"/>
      <c r="H50" s="1"/>
      <c r="I50" s="1"/>
    </row>
    <row r="51" spans="1:9" ht="4.5" customHeight="1" x14ac:dyDescent="0.2">
      <c r="A51" s="5"/>
      <c r="B51" s="135"/>
      <c r="C51" s="135"/>
      <c r="D51" s="135"/>
      <c r="E51" s="135"/>
      <c r="F51" s="1"/>
      <c r="G51" s="1"/>
      <c r="H51" s="1"/>
      <c r="I51" s="1"/>
    </row>
    <row r="52" spans="1:9" ht="18" customHeight="1" x14ac:dyDescent="0.2">
      <c r="A52" s="5"/>
      <c r="B52" s="278" t="s">
        <v>113</v>
      </c>
      <c r="C52" s="278"/>
      <c r="D52" s="279" t="s">
        <v>10</v>
      </c>
      <c r="E52" s="279"/>
      <c r="F52" s="1"/>
      <c r="G52" s="1"/>
      <c r="H52" s="1"/>
      <c r="I52" s="1"/>
    </row>
    <row r="53" spans="1:9" ht="6.75" customHeight="1" x14ac:dyDescent="0.2">
      <c r="A53" s="5"/>
      <c r="B53" s="1"/>
      <c r="C53" s="1"/>
      <c r="D53" s="1"/>
      <c r="E53" s="1"/>
      <c r="F53" s="1"/>
      <c r="G53" s="1"/>
      <c r="H53" s="1"/>
      <c r="I53" s="1"/>
    </row>
    <row r="54" spans="1:9" ht="30" customHeight="1" x14ac:dyDescent="0.2">
      <c r="A54" s="5"/>
      <c r="B54" s="263" t="s">
        <v>129</v>
      </c>
      <c r="C54" s="263"/>
      <c r="D54" s="263"/>
      <c r="E54" s="263"/>
      <c r="F54" s="1"/>
      <c r="G54" s="1"/>
      <c r="H54" s="1"/>
      <c r="I54" s="1"/>
    </row>
    <row r="55" spans="1:9" ht="6" customHeight="1" x14ac:dyDescent="0.2">
      <c r="A55" s="5"/>
      <c r="B55" s="92"/>
      <c r="C55" s="92"/>
      <c r="D55" s="92"/>
      <c r="E55" s="92"/>
      <c r="F55" s="1"/>
      <c r="G55" s="1"/>
      <c r="H55" s="1"/>
      <c r="I55" s="1"/>
    </row>
    <row r="56" spans="1:9" ht="18" customHeight="1" x14ac:dyDescent="0.2">
      <c r="A56" s="5"/>
      <c r="B56" s="259" t="s">
        <v>85</v>
      </c>
      <c r="C56" s="259"/>
      <c r="D56" s="260" t="s">
        <v>168</v>
      </c>
      <c r="E56" s="261"/>
      <c r="F56" s="1"/>
      <c r="G56" s="1"/>
      <c r="H56" s="1"/>
      <c r="I56" s="1"/>
    </row>
    <row r="57" spans="1:9" ht="7.5" customHeight="1" x14ac:dyDescent="0.2">
      <c r="A57" s="5"/>
      <c r="B57" s="1"/>
      <c r="C57" s="1"/>
      <c r="D57" s="1"/>
      <c r="E57" s="1"/>
      <c r="F57" s="1"/>
      <c r="G57" s="1"/>
      <c r="H57" s="1"/>
      <c r="I57" s="1"/>
    </row>
    <row r="58" spans="1:9" ht="49.5" customHeight="1" x14ac:dyDescent="0.2">
      <c r="A58" s="5"/>
      <c r="B58" s="263" t="s">
        <v>134</v>
      </c>
      <c r="C58" s="263"/>
      <c r="D58" s="263"/>
      <c r="E58" s="263"/>
      <c r="F58" s="1"/>
      <c r="G58" s="1"/>
      <c r="H58" s="1"/>
      <c r="I58" s="1"/>
    </row>
    <row r="59" spans="1:9" ht="10.5" customHeight="1" x14ac:dyDescent="0.2">
      <c r="A59" s="5"/>
      <c r="B59" s="1"/>
      <c r="C59" s="1"/>
      <c r="D59" s="1"/>
      <c r="E59" s="1"/>
      <c r="F59" s="1"/>
      <c r="G59" s="1"/>
      <c r="H59" s="1"/>
      <c r="I59" s="1"/>
    </row>
    <row r="60" spans="1:9" ht="15" customHeight="1" x14ac:dyDescent="0.2">
      <c r="A60" s="5"/>
      <c r="B60" s="262"/>
      <c r="C60" s="262"/>
      <c r="D60" s="156" t="s">
        <v>120</v>
      </c>
      <c r="E60" s="156" t="s">
        <v>121</v>
      </c>
      <c r="F60" s="1"/>
      <c r="G60" s="1"/>
      <c r="H60" s="1"/>
      <c r="I60" s="1"/>
    </row>
    <row r="61" spans="1:9" ht="18" customHeight="1" x14ac:dyDescent="0.2">
      <c r="A61" s="5"/>
      <c r="B61" s="22" t="s">
        <v>20</v>
      </c>
      <c r="C61" s="93"/>
      <c r="D61" s="163" t="s">
        <v>10</v>
      </c>
      <c r="E61" s="163" t="s">
        <v>10</v>
      </c>
      <c r="F61" s="154"/>
      <c r="G61" s="154"/>
      <c r="H61" s="1"/>
      <c r="I61" s="1"/>
    </row>
    <row r="62" spans="1:9" ht="18" customHeight="1" x14ac:dyDescent="0.2">
      <c r="A62" s="5"/>
      <c r="B62" s="22" t="s">
        <v>21</v>
      </c>
      <c r="C62" s="93"/>
      <c r="D62" s="163" t="s">
        <v>10</v>
      </c>
      <c r="E62" s="164" t="s">
        <v>10</v>
      </c>
      <c r="F62" s="154"/>
      <c r="G62" s="154"/>
      <c r="H62" s="1"/>
      <c r="I62" s="1"/>
    </row>
    <row r="63" spans="1:9" ht="30" customHeight="1" x14ac:dyDescent="0.2">
      <c r="A63" s="5"/>
      <c r="B63" s="296" t="s">
        <v>97</v>
      </c>
      <c r="C63" s="297"/>
      <c r="D63" s="165" t="s">
        <v>10</v>
      </c>
      <c r="E63" s="165" t="s">
        <v>10</v>
      </c>
      <c r="F63" s="155"/>
      <c r="G63" s="155"/>
      <c r="H63" s="1"/>
      <c r="I63" s="1"/>
    </row>
    <row r="64" spans="1:9" s="1" customFormat="1" ht="18" customHeight="1" x14ac:dyDescent="0.2">
      <c r="A64" s="5"/>
      <c r="B64" s="150" t="s">
        <v>22</v>
      </c>
      <c r="C64" s="93"/>
      <c r="D64" s="163" t="s">
        <v>10</v>
      </c>
      <c r="E64" s="163" t="s">
        <v>10</v>
      </c>
      <c r="F64" s="154"/>
      <c r="G64" s="154"/>
    </row>
    <row r="65" spans="1:9" s="1" customFormat="1" ht="30" customHeight="1" x14ac:dyDescent="0.2">
      <c r="A65" s="5"/>
      <c r="B65" s="298" t="s">
        <v>96</v>
      </c>
      <c r="C65" s="299"/>
      <c r="D65" s="165" t="s">
        <v>10</v>
      </c>
      <c r="E65" s="165" t="s">
        <v>10</v>
      </c>
      <c r="F65" s="155"/>
      <c r="G65" s="155"/>
    </row>
    <row r="66" spans="1:9" s="1" customFormat="1" ht="18" customHeight="1" x14ac:dyDescent="0.2">
      <c r="A66" s="5"/>
      <c r="B66" s="150" t="s">
        <v>95</v>
      </c>
      <c r="C66" s="93"/>
      <c r="D66" s="163" t="s">
        <v>10</v>
      </c>
      <c r="E66" s="163" t="s">
        <v>10</v>
      </c>
      <c r="F66" s="154"/>
      <c r="G66" s="154"/>
    </row>
    <row r="67" spans="1:9" s="1" customFormat="1" ht="18" customHeight="1" x14ac:dyDescent="0.2">
      <c r="A67" s="5"/>
      <c r="B67" s="94" t="s">
        <v>23</v>
      </c>
      <c r="C67" s="93"/>
      <c r="D67" s="163" t="s">
        <v>10</v>
      </c>
      <c r="E67" s="163" t="s">
        <v>10</v>
      </c>
      <c r="F67" s="154"/>
      <c r="G67" s="154"/>
    </row>
    <row r="68" spans="1:9" s="1" customFormat="1" ht="18" customHeight="1" x14ac:dyDescent="0.2">
      <c r="A68" s="5"/>
      <c r="B68" s="150" t="s">
        <v>93</v>
      </c>
      <c r="C68" s="93"/>
      <c r="D68" s="163" t="s">
        <v>10</v>
      </c>
      <c r="E68" s="164" t="s">
        <v>10</v>
      </c>
      <c r="F68" s="154"/>
      <c r="G68" s="154"/>
    </row>
    <row r="69" spans="1:9" s="1" customFormat="1" ht="30" customHeight="1" x14ac:dyDescent="0.2">
      <c r="A69" s="5"/>
      <c r="B69" s="300" t="s">
        <v>110</v>
      </c>
      <c r="C69" s="301"/>
      <c r="D69" s="163" t="s">
        <v>10</v>
      </c>
      <c r="E69" s="163" t="s">
        <v>10</v>
      </c>
      <c r="F69" s="155"/>
      <c r="G69" s="155"/>
    </row>
    <row r="70" spans="1:9" s="1" customFormat="1" x14ac:dyDescent="0.2"/>
    <row r="71" spans="1:9" s="1" customFormat="1" ht="30" customHeight="1" x14ac:dyDescent="0.2">
      <c r="B71" s="293" t="s">
        <v>169</v>
      </c>
      <c r="C71" s="294"/>
      <c r="D71" s="294"/>
      <c r="E71" s="295"/>
    </row>
    <row r="72" spans="1:9" ht="15" customHeight="1" x14ac:dyDescent="0.2">
      <c r="A72" s="1"/>
      <c r="B72" s="1"/>
      <c r="C72" s="1"/>
      <c r="D72" s="1"/>
      <c r="E72" s="1"/>
      <c r="F72" s="1"/>
      <c r="G72" s="1"/>
      <c r="H72" s="1"/>
      <c r="I72" s="1"/>
    </row>
    <row r="73" spans="1:9" ht="15" customHeight="1" x14ac:dyDescent="0.2">
      <c r="A73" s="1"/>
      <c r="B73" s="1"/>
      <c r="C73" s="1"/>
      <c r="D73" s="1"/>
      <c r="E73" s="1"/>
      <c r="F73" s="1"/>
      <c r="G73" s="1"/>
      <c r="H73" s="1"/>
      <c r="I73" s="1"/>
    </row>
    <row r="74" spans="1:9" ht="15" hidden="1" customHeight="1" x14ac:dyDescent="0.2">
      <c r="A74" s="1"/>
      <c r="B74" s="1"/>
      <c r="C74" s="1"/>
      <c r="D74" s="1"/>
      <c r="E74" s="1"/>
      <c r="F74" s="1"/>
      <c r="G74" s="1"/>
      <c r="H74" s="1"/>
      <c r="I74" s="1"/>
    </row>
    <row r="75" spans="1:9" ht="15" hidden="1" customHeight="1" x14ac:dyDescent="0.2">
      <c r="A75" s="1"/>
      <c r="B75" s="1"/>
      <c r="C75" s="1"/>
      <c r="D75" s="1"/>
      <c r="E75" s="1"/>
      <c r="F75" s="1"/>
      <c r="G75" s="1"/>
      <c r="H75" s="1"/>
      <c r="I75" s="1"/>
    </row>
    <row r="76" spans="1:9" ht="15" hidden="1" customHeight="1" x14ac:dyDescent="0.2">
      <c r="A76" s="1"/>
      <c r="B76" s="1"/>
      <c r="C76" s="1"/>
      <c r="D76" s="1"/>
      <c r="E76" s="1"/>
      <c r="F76" s="1"/>
      <c r="G76" s="1"/>
      <c r="H76" s="1"/>
      <c r="I76" s="1"/>
    </row>
    <row r="77" spans="1:9" hidden="1" x14ac:dyDescent="0.2">
      <c r="A77" s="1"/>
      <c r="B77" s="1"/>
      <c r="C77" s="1"/>
      <c r="D77" s="1"/>
      <c r="E77" s="1"/>
      <c r="F77" s="1"/>
      <c r="G77" s="1"/>
      <c r="H77" s="1"/>
      <c r="I77" s="1"/>
    </row>
    <row r="78" spans="1:9" hidden="1" x14ac:dyDescent="0.2">
      <c r="A78" s="1"/>
      <c r="B78" s="1"/>
      <c r="C78" s="1"/>
      <c r="D78" s="1"/>
      <c r="E78" s="1"/>
      <c r="F78" s="1"/>
      <c r="G78" s="1"/>
      <c r="H78" s="1"/>
      <c r="I78" s="1"/>
    </row>
    <row r="79" spans="1:9" hidden="1" x14ac:dyDescent="0.2">
      <c r="A79" s="1"/>
      <c r="B79" s="1"/>
      <c r="C79" s="1"/>
      <c r="D79" s="1"/>
      <c r="E79" s="1"/>
      <c r="F79" s="1"/>
      <c r="G79" s="1"/>
      <c r="H79" s="1"/>
      <c r="I79" s="1"/>
    </row>
    <row r="80" spans="1:9" hidden="1" x14ac:dyDescent="0.2">
      <c r="A80" s="1"/>
      <c r="B80" s="1"/>
      <c r="C80" s="1"/>
      <c r="D80" s="1"/>
      <c r="E80" s="1"/>
      <c r="F80" s="1"/>
      <c r="G80" s="1"/>
      <c r="H80" s="1"/>
      <c r="I80" s="1"/>
    </row>
    <row r="81" spans="1:9" hidden="1" x14ac:dyDescent="0.2">
      <c r="A81" s="1"/>
      <c r="B81" s="1"/>
      <c r="C81" s="1"/>
      <c r="D81" s="1"/>
      <c r="E81" s="1"/>
      <c r="F81" s="1"/>
      <c r="G81" s="1"/>
      <c r="H81" s="1"/>
      <c r="I81" s="1"/>
    </row>
    <row r="82" spans="1:9" hidden="1" x14ac:dyDescent="0.2">
      <c r="A82" s="1"/>
      <c r="B82" s="1"/>
      <c r="C82" s="1"/>
      <c r="D82" s="1"/>
      <c r="E82" s="1"/>
      <c r="F82" s="1"/>
      <c r="G82" s="1"/>
      <c r="H82" s="1"/>
      <c r="I82" s="1"/>
    </row>
    <row r="83" spans="1:9" hidden="1" x14ac:dyDescent="0.2">
      <c r="A83" s="1"/>
      <c r="B83" s="1"/>
      <c r="C83" s="1"/>
      <c r="D83" s="1"/>
      <c r="E83" s="1"/>
      <c r="F83" s="1"/>
      <c r="G83" s="1"/>
      <c r="H83" s="1"/>
      <c r="I83" s="1"/>
    </row>
    <row r="84" spans="1:9" hidden="1" x14ac:dyDescent="0.2">
      <c r="A84" s="1"/>
      <c r="B84" s="1"/>
      <c r="C84" s="1"/>
      <c r="D84" s="1"/>
      <c r="E84" s="1"/>
      <c r="F84" s="1"/>
      <c r="G84" s="1"/>
      <c r="H84" s="1"/>
      <c r="I84" s="1"/>
    </row>
    <row r="85" spans="1:9" hidden="1" x14ac:dyDescent="0.2">
      <c r="A85" s="1"/>
      <c r="B85" s="1"/>
      <c r="C85" s="1"/>
      <c r="D85" s="1"/>
      <c r="E85" s="1"/>
      <c r="F85" s="1"/>
      <c r="G85" s="1"/>
      <c r="H85" s="1"/>
      <c r="I85" s="1"/>
    </row>
    <row r="86" spans="1:9" hidden="1" x14ac:dyDescent="0.2">
      <c r="A86" s="1"/>
      <c r="B86" s="1"/>
      <c r="C86" s="1"/>
      <c r="D86" s="1"/>
      <c r="E86" s="1"/>
      <c r="F86" s="1"/>
      <c r="G86" s="1"/>
      <c r="H86" s="1"/>
      <c r="I86" s="1"/>
    </row>
    <row r="87" spans="1:9" hidden="1" x14ac:dyDescent="0.2">
      <c r="A87" s="1"/>
      <c r="B87" s="1"/>
      <c r="C87" s="1"/>
      <c r="D87" s="1"/>
      <c r="E87" s="1"/>
      <c r="F87" s="1"/>
      <c r="G87" s="1"/>
      <c r="H87" s="1"/>
      <c r="I87" s="1"/>
    </row>
    <row r="88" spans="1:9" hidden="1" x14ac:dyDescent="0.2">
      <c r="A88" s="1"/>
      <c r="B88" s="1"/>
      <c r="C88" s="1"/>
      <c r="D88" s="1"/>
      <c r="E88" s="1"/>
      <c r="F88" s="1"/>
      <c r="G88" s="1"/>
      <c r="H88" s="1"/>
      <c r="I88" s="1"/>
    </row>
    <row r="89" spans="1:9" hidden="1" x14ac:dyDescent="0.2">
      <c r="A89" s="1"/>
      <c r="B89" s="1"/>
      <c r="C89" s="1"/>
      <c r="D89" s="1"/>
      <c r="E89" s="1"/>
      <c r="F89" s="1"/>
      <c r="G89" s="1"/>
      <c r="H89" s="1"/>
      <c r="I89" s="1"/>
    </row>
    <row r="90" spans="1:9" hidden="1" x14ac:dyDescent="0.2">
      <c r="A90" s="1"/>
      <c r="B90" s="1"/>
      <c r="C90" s="1"/>
      <c r="D90" s="1"/>
      <c r="E90" s="1"/>
      <c r="F90" s="1"/>
      <c r="G90" s="1"/>
      <c r="H90" s="1"/>
      <c r="I90" s="1"/>
    </row>
    <row r="91" spans="1:9" hidden="1" x14ac:dyDescent="0.2">
      <c r="A91" s="1"/>
      <c r="B91" s="1"/>
      <c r="C91" s="1"/>
      <c r="D91" s="1"/>
      <c r="E91" s="1"/>
      <c r="F91" s="1"/>
      <c r="G91" s="1"/>
      <c r="H91" s="1"/>
      <c r="I91" s="1"/>
    </row>
    <row r="92" spans="1:9" hidden="1" x14ac:dyDescent="0.2">
      <c r="A92" s="1"/>
      <c r="B92" s="1"/>
      <c r="C92" s="1"/>
      <c r="D92" s="1"/>
      <c r="E92" s="1"/>
      <c r="F92" s="1"/>
      <c r="G92" s="1"/>
      <c r="H92" s="1"/>
      <c r="I92" s="1"/>
    </row>
    <row r="93" spans="1:9" hidden="1" x14ac:dyDescent="0.2">
      <c r="A93" s="1"/>
      <c r="B93" s="1"/>
      <c r="C93" s="1"/>
      <c r="D93" s="1"/>
      <c r="E93" s="1"/>
      <c r="F93" s="1"/>
      <c r="G93" s="1"/>
      <c r="H93" s="1"/>
      <c r="I93" s="1"/>
    </row>
    <row r="94" spans="1:9" hidden="1" x14ac:dyDescent="0.2">
      <c r="A94" s="1"/>
      <c r="B94" s="1"/>
      <c r="C94" s="1"/>
      <c r="D94" s="1"/>
      <c r="E94" s="1"/>
      <c r="F94" s="1"/>
      <c r="G94" s="1"/>
      <c r="H94" s="1"/>
      <c r="I94" s="1"/>
    </row>
    <row r="95" spans="1:9" hidden="1" x14ac:dyDescent="0.2">
      <c r="A95" s="1"/>
      <c r="B95" s="1"/>
      <c r="C95" s="1"/>
      <c r="D95" s="1"/>
      <c r="E95" s="1"/>
      <c r="F95" s="1"/>
      <c r="G95" s="1"/>
      <c r="H95" s="1"/>
      <c r="I95" s="1"/>
    </row>
    <row r="96" spans="1:9" hidden="1" x14ac:dyDescent="0.2">
      <c r="A96" s="1"/>
      <c r="B96" s="1"/>
      <c r="C96" s="1"/>
      <c r="D96" s="1"/>
      <c r="E96" s="1"/>
      <c r="F96" s="1"/>
      <c r="G96" s="1"/>
      <c r="H96" s="1"/>
      <c r="I96" s="1"/>
    </row>
    <row r="97" spans="1:9" hidden="1" x14ac:dyDescent="0.2">
      <c r="A97" s="1"/>
      <c r="B97" s="1"/>
      <c r="C97" s="1"/>
      <c r="D97" s="1"/>
      <c r="E97" s="1"/>
      <c r="F97" s="1"/>
      <c r="G97" s="1"/>
      <c r="H97" s="1"/>
      <c r="I97" s="1"/>
    </row>
    <row r="98" spans="1:9" hidden="1" x14ac:dyDescent="0.2">
      <c r="A98" s="1"/>
      <c r="B98" s="1"/>
      <c r="C98" s="1"/>
      <c r="D98" s="1"/>
      <c r="E98" s="1"/>
      <c r="F98" s="1"/>
      <c r="G98" s="1"/>
      <c r="H98" s="1"/>
      <c r="I98" s="1"/>
    </row>
    <row r="99" spans="1:9" hidden="1" x14ac:dyDescent="0.2">
      <c r="A99" s="1"/>
      <c r="B99" s="1"/>
      <c r="C99" s="1"/>
      <c r="D99" s="1"/>
      <c r="E99" s="1"/>
      <c r="F99" s="1"/>
      <c r="G99" s="1"/>
      <c r="H99" s="1"/>
      <c r="I99" s="1"/>
    </row>
    <row r="100" spans="1:9" hidden="1" x14ac:dyDescent="0.2">
      <c r="A100" s="1"/>
      <c r="B100" s="1"/>
      <c r="C100" s="1"/>
      <c r="D100" s="1"/>
      <c r="E100" s="1"/>
      <c r="F100" s="1"/>
      <c r="G100" s="1"/>
      <c r="H100" s="1"/>
      <c r="I100" s="1"/>
    </row>
    <row r="101" spans="1:9" hidden="1" x14ac:dyDescent="0.2">
      <c r="A101" s="1"/>
      <c r="B101" s="1"/>
      <c r="C101" s="1"/>
      <c r="D101" s="1"/>
      <c r="E101" s="1"/>
      <c r="F101" s="1"/>
      <c r="G101" s="1"/>
      <c r="H101" s="1"/>
      <c r="I101" s="1"/>
    </row>
    <row r="102" spans="1:9" hidden="1" x14ac:dyDescent="0.2">
      <c r="A102" s="1"/>
      <c r="B102" s="1"/>
      <c r="C102" s="1"/>
      <c r="D102" s="1"/>
      <c r="E102" s="1"/>
      <c r="F102" s="1"/>
      <c r="G102" s="1"/>
      <c r="H102" s="1"/>
      <c r="I102" s="1"/>
    </row>
    <row r="103" spans="1:9" hidden="1" x14ac:dyDescent="0.2">
      <c r="A103" s="1"/>
      <c r="B103" s="1"/>
      <c r="C103" s="1"/>
      <c r="D103" s="1"/>
      <c r="E103" s="1"/>
      <c r="F103" s="1"/>
      <c r="G103" s="1"/>
      <c r="H103" s="1"/>
      <c r="I103" s="1"/>
    </row>
    <row r="104" spans="1:9" hidden="1" x14ac:dyDescent="0.2">
      <c r="A104" s="1"/>
      <c r="B104" s="1"/>
      <c r="C104" s="1"/>
      <c r="D104" s="1"/>
      <c r="E104" s="1"/>
      <c r="F104" s="1"/>
      <c r="G104" s="1"/>
      <c r="H104" s="1"/>
      <c r="I104" s="1"/>
    </row>
    <row r="105" spans="1:9" hidden="1" x14ac:dyDescent="0.2">
      <c r="A105" s="1"/>
      <c r="B105" s="1"/>
      <c r="C105" s="1"/>
      <c r="D105" s="1"/>
      <c r="E105" s="1"/>
      <c r="F105" s="1"/>
      <c r="G105" s="1"/>
      <c r="H105" s="1"/>
      <c r="I105" s="1"/>
    </row>
    <row r="106" spans="1:9" hidden="1" x14ac:dyDescent="0.2">
      <c r="A106" s="1"/>
      <c r="B106" s="1"/>
      <c r="C106" s="1"/>
      <c r="D106" s="1"/>
      <c r="E106" s="1"/>
      <c r="F106" s="1"/>
      <c r="G106" s="1"/>
      <c r="H106" s="1"/>
      <c r="I106" s="1"/>
    </row>
    <row r="107" spans="1:9" hidden="1" x14ac:dyDescent="0.2">
      <c r="A107" s="1"/>
      <c r="B107" s="1"/>
      <c r="C107" s="1"/>
      <c r="D107" s="1"/>
      <c r="E107" s="1"/>
      <c r="F107" s="1"/>
      <c r="G107" s="1"/>
      <c r="H107" s="1"/>
      <c r="I107" s="1"/>
    </row>
    <row r="108" spans="1:9" hidden="1" x14ac:dyDescent="0.2">
      <c r="A108" s="1"/>
      <c r="B108" s="1"/>
      <c r="C108" s="1"/>
      <c r="D108" s="1"/>
      <c r="E108" s="1"/>
      <c r="F108" s="1"/>
      <c r="G108" s="1"/>
      <c r="H108" s="1"/>
      <c r="I108" s="1"/>
    </row>
    <row r="109" spans="1:9" hidden="1" x14ac:dyDescent="0.2">
      <c r="A109" s="1"/>
      <c r="B109" s="1"/>
      <c r="C109" s="1"/>
      <c r="D109" s="1"/>
      <c r="E109" s="1"/>
      <c r="F109" s="1"/>
      <c r="G109" s="1"/>
      <c r="H109" s="1"/>
      <c r="I109" s="1"/>
    </row>
    <row r="110" spans="1:9" hidden="1" x14ac:dyDescent="0.2">
      <c r="A110" s="1"/>
      <c r="B110" s="1"/>
      <c r="C110" s="1"/>
      <c r="D110" s="1"/>
      <c r="E110" s="1"/>
      <c r="F110" s="1"/>
      <c r="G110" s="1"/>
      <c r="H110" s="1"/>
      <c r="I110" s="1"/>
    </row>
    <row r="111" spans="1:9" hidden="1" x14ac:dyDescent="0.2">
      <c r="A111" s="1"/>
      <c r="B111" s="1"/>
      <c r="C111" s="1"/>
      <c r="D111" s="1"/>
      <c r="E111" s="1"/>
      <c r="F111" s="1"/>
      <c r="G111" s="1"/>
      <c r="H111" s="1"/>
      <c r="I111" s="1"/>
    </row>
    <row r="112" spans="1:9" hidden="1" x14ac:dyDescent="0.2">
      <c r="A112" s="1"/>
      <c r="B112" s="1"/>
      <c r="C112" s="1"/>
      <c r="D112" s="1"/>
      <c r="E112" s="1"/>
      <c r="F112" s="1"/>
      <c r="G112" s="1"/>
      <c r="H112" s="1"/>
      <c r="I112" s="1"/>
    </row>
    <row r="113" spans="1:9" hidden="1" x14ac:dyDescent="0.2">
      <c r="A113" s="1"/>
      <c r="B113" s="1"/>
      <c r="C113" s="1"/>
      <c r="D113" s="1"/>
      <c r="E113" s="1"/>
      <c r="F113" s="1"/>
      <c r="G113" s="1"/>
      <c r="H113" s="1"/>
      <c r="I113" s="1"/>
    </row>
    <row r="114" spans="1:9" hidden="1" x14ac:dyDescent="0.2">
      <c r="A114" s="1"/>
      <c r="B114" s="1"/>
      <c r="C114" s="1"/>
      <c r="D114" s="1"/>
      <c r="E114" s="1"/>
      <c r="F114" s="1"/>
      <c r="G114" s="1"/>
      <c r="H114" s="1"/>
      <c r="I114" s="1"/>
    </row>
    <row r="115" spans="1:9" hidden="1" x14ac:dyDescent="0.2">
      <c r="A115" s="1"/>
      <c r="B115" s="1"/>
      <c r="C115" s="1"/>
      <c r="D115" s="1"/>
      <c r="E115" s="1"/>
      <c r="F115" s="1"/>
      <c r="G115" s="1"/>
      <c r="H115" s="1"/>
      <c r="I115" s="1"/>
    </row>
    <row r="116" spans="1:9" hidden="1" x14ac:dyDescent="0.2">
      <c r="A116" s="1"/>
      <c r="B116" s="1"/>
      <c r="C116" s="1"/>
      <c r="D116" s="1"/>
      <c r="E116" s="1"/>
      <c r="F116" s="1"/>
      <c r="G116" s="1"/>
      <c r="H116" s="1"/>
      <c r="I116" s="1"/>
    </row>
    <row r="117" spans="1:9" hidden="1" x14ac:dyDescent="0.2">
      <c r="A117" s="1"/>
      <c r="B117" s="1"/>
      <c r="C117" s="1"/>
      <c r="D117" s="1"/>
      <c r="E117" s="1"/>
      <c r="F117" s="1"/>
      <c r="G117" s="1"/>
      <c r="H117" s="1"/>
      <c r="I117" s="1"/>
    </row>
    <row r="118" spans="1:9" hidden="1" x14ac:dyDescent="0.2">
      <c r="A118" s="1"/>
      <c r="B118" s="1"/>
      <c r="C118" s="1"/>
      <c r="D118" s="1"/>
      <c r="E118" s="1"/>
      <c r="F118" s="1"/>
      <c r="G118" s="1"/>
      <c r="H118" s="1"/>
      <c r="I118" s="1"/>
    </row>
    <row r="119" spans="1:9" hidden="1" x14ac:dyDescent="0.2">
      <c r="A119" s="1"/>
      <c r="B119" s="1"/>
      <c r="C119" s="1"/>
      <c r="D119" s="1"/>
      <c r="E119" s="1"/>
      <c r="F119" s="1"/>
      <c r="G119" s="1"/>
      <c r="H119" s="1"/>
      <c r="I119" s="1"/>
    </row>
    <row r="120" spans="1:9" hidden="1" x14ac:dyDescent="0.2">
      <c r="A120" s="1"/>
      <c r="B120" s="1"/>
      <c r="C120" s="1"/>
      <c r="D120" s="1"/>
      <c r="E120" s="1"/>
      <c r="F120" s="1"/>
      <c r="G120" s="1"/>
      <c r="H120" s="1"/>
      <c r="I120" s="1"/>
    </row>
    <row r="121" spans="1:9" hidden="1" x14ac:dyDescent="0.2">
      <c r="A121" s="1"/>
      <c r="B121" s="1"/>
      <c r="C121" s="1"/>
      <c r="D121" s="1"/>
      <c r="E121" s="1"/>
      <c r="F121" s="1"/>
      <c r="G121" s="1"/>
      <c r="H121" s="1"/>
      <c r="I121" s="1"/>
    </row>
    <row r="122" spans="1:9" hidden="1" x14ac:dyDescent="0.2">
      <c r="A122" s="1"/>
      <c r="B122" s="1"/>
      <c r="C122" s="1"/>
      <c r="D122" s="1"/>
      <c r="E122" s="1"/>
      <c r="F122" s="1"/>
      <c r="G122" s="1"/>
      <c r="H122" s="1"/>
      <c r="I122" s="1"/>
    </row>
    <row r="123" spans="1:9" hidden="1" x14ac:dyDescent="0.2">
      <c r="A123" s="1"/>
      <c r="B123" s="1"/>
      <c r="C123" s="1"/>
      <c r="D123" s="1"/>
      <c r="E123" s="1"/>
      <c r="F123" s="1"/>
      <c r="G123" s="1"/>
      <c r="H123" s="1"/>
      <c r="I123" s="1"/>
    </row>
    <row r="124" spans="1:9" hidden="1" x14ac:dyDescent="0.2">
      <c r="A124" s="1"/>
      <c r="B124" s="1"/>
      <c r="C124" s="1"/>
      <c r="D124" s="1"/>
      <c r="E124" s="1"/>
      <c r="F124" s="1"/>
      <c r="G124" s="1"/>
      <c r="H124" s="1"/>
      <c r="I124" s="1"/>
    </row>
    <row r="125" spans="1:9" hidden="1" x14ac:dyDescent="0.2">
      <c r="A125" s="1"/>
      <c r="B125" s="1"/>
      <c r="C125" s="1"/>
      <c r="D125" s="1"/>
      <c r="E125" s="1"/>
      <c r="F125" s="1"/>
      <c r="G125" s="1"/>
      <c r="H125" s="1"/>
      <c r="I125" s="1"/>
    </row>
    <row r="126" spans="1:9" hidden="1" x14ac:dyDescent="0.2">
      <c r="A126" s="1"/>
      <c r="B126" s="1"/>
      <c r="C126" s="1"/>
      <c r="D126" s="1"/>
      <c r="E126" s="1"/>
      <c r="F126" s="1"/>
      <c r="G126" s="1"/>
      <c r="H126" s="1"/>
      <c r="I126" s="1"/>
    </row>
    <row r="127" spans="1:9" ht="15" hidden="1" x14ac:dyDescent="0.25">
      <c r="A127" s="1"/>
      <c r="B127" s="157"/>
      <c r="C127" s="1"/>
      <c r="D127" s="1"/>
      <c r="E127" s="1"/>
      <c r="F127" s="1"/>
      <c r="G127" s="1"/>
      <c r="H127" s="1"/>
      <c r="I127" s="1"/>
    </row>
    <row r="128" spans="1:9" hidden="1" x14ac:dyDescent="0.2">
      <c r="A128" s="1"/>
      <c r="B128" s="1"/>
      <c r="C128" s="1"/>
      <c r="D128" s="1"/>
      <c r="E128" s="1"/>
      <c r="F128" s="1"/>
      <c r="G128" s="1"/>
      <c r="H128" s="1"/>
      <c r="I128" s="1"/>
    </row>
    <row r="129" spans="1:9" hidden="1" x14ac:dyDescent="0.2">
      <c r="A129" s="1"/>
      <c r="B129" s="1"/>
      <c r="C129" s="1"/>
      <c r="D129" s="1"/>
      <c r="E129" s="1"/>
      <c r="F129" s="1"/>
      <c r="G129" s="1"/>
      <c r="H129" s="1"/>
      <c r="I129" s="1"/>
    </row>
    <row r="130" spans="1:9" hidden="1" x14ac:dyDescent="0.2">
      <c r="A130" s="1"/>
      <c r="B130" s="1"/>
      <c r="C130" s="1"/>
      <c r="D130" s="1"/>
      <c r="E130" s="1"/>
      <c r="F130" s="1"/>
      <c r="G130" s="1"/>
      <c r="H130" s="1"/>
      <c r="I130" s="1"/>
    </row>
    <row r="131" spans="1:9" hidden="1" x14ac:dyDescent="0.2">
      <c r="A131" s="1"/>
      <c r="B131" s="1"/>
      <c r="C131" s="1"/>
      <c r="D131" s="1"/>
      <c r="E131" s="1"/>
      <c r="F131" s="1"/>
      <c r="G131" s="1"/>
      <c r="H131" s="1"/>
      <c r="I131" s="1"/>
    </row>
    <row r="132" spans="1:9" hidden="1" x14ac:dyDescent="0.2">
      <c r="A132" s="1"/>
      <c r="B132" s="1"/>
      <c r="C132" s="1"/>
      <c r="D132" s="1"/>
      <c r="E132" s="1"/>
      <c r="F132" s="1"/>
      <c r="G132" s="1"/>
      <c r="H132" s="1"/>
      <c r="I132" s="1"/>
    </row>
    <row r="133" spans="1:9" hidden="1" x14ac:dyDescent="0.2">
      <c r="A133" s="1"/>
      <c r="B133" s="1"/>
      <c r="C133" s="1"/>
      <c r="D133" s="1"/>
      <c r="E133" s="1"/>
      <c r="F133" s="1"/>
      <c r="G133" s="1"/>
      <c r="H133" s="1"/>
      <c r="I133" s="1"/>
    </row>
    <row r="134" spans="1:9" hidden="1" x14ac:dyDescent="0.2">
      <c r="A134" s="1"/>
      <c r="B134" s="1"/>
      <c r="C134" s="1"/>
      <c r="D134" s="1"/>
      <c r="E134" s="1"/>
      <c r="F134" s="1"/>
      <c r="G134" s="1"/>
      <c r="H134" s="1"/>
      <c r="I134" s="1"/>
    </row>
    <row r="135" spans="1:9" hidden="1" x14ac:dyDescent="0.2">
      <c r="A135" s="1"/>
      <c r="B135" s="1"/>
      <c r="C135" s="1"/>
      <c r="D135" s="1"/>
      <c r="E135" s="1"/>
      <c r="F135" s="1"/>
      <c r="G135" s="1"/>
      <c r="H135" s="1"/>
      <c r="I135" s="1"/>
    </row>
    <row r="136" spans="1:9" hidden="1" x14ac:dyDescent="0.2">
      <c r="A136" s="1"/>
      <c r="B136" s="1"/>
      <c r="C136" s="1"/>
      <c r="D136" s="1"/>
      <c r="E136" s="1"/>
      <c r="F136" s="1"/>
      <c r="G136" s="1"/>
      <c r="H136" s="1"/>
      <c r="I136" s="1"/>
    </row>
    <row r="137" spans="1:9" hidden="1" x14ac:dyDescent="0.2">
      <c r="A137" s="1"/>
      <c r="B137" s="1"/>
      <c r="C137" s="1"/>
      <c r="D137" s="1"/>
      <c r="E137" s="1"/>
      <c r="F137" s="1"/>
      <c r="G137" s="1"/>
      <c r="H137" s="1"/>
      <c r="I137" s="1"/>
    </row>
    <row r="138" spans="1:9" hidden="1" x14ac:dyDescent="0.2">
      <c r="A138" s="1"/>
      <c r="B138" s="1"/>
      <c r="C138" s="1"/>
      <c r="D138" s="1"/>
      <c r="E138" s="1"/>
      <c r="F138" s="1"/>
      <c r="G138" s="1"/>
      <c r="H138" s="1"/>
      <c r="I138" s="1"/>
    </row>
    <row r="139" spans="1:9" hidden="1" x14ac:dyDescent="0.2">
      <c r="A139" s="1"/>
      <c r="B139" s="1"/>
      <c r="C139" s="1"/>
      <c r="D139" s="1"/>
      <c r="E139" s="1"/>
      <c r="F139" s="1"/>
      <c r="G139" s="1"/>
      <c r="H139" s="1"/>
      <c r="I139" s="1"/>
    </row>
    <row r="140" spans="1:9" hidden="1" x14ac:dyDescent="0.2">
      <c r="A140" s="1"/>
      <c r="B140" s="1"/>
      <c r="C140" s="1"/>
      <c r="D140" s="1"/>
      <c r="E140" s="1"/>
      <c r="F140" s="1"/>
      <c r="G140" s="1"/>
      <c r="H140" s="1"/>
      <c r="I140" s="1"/>
    </row>
    <row r="141" spans="1:9" hidden="1" x14ac:dyDescent="0.2">
      <c r="A141" s="1"/>
      <c r="B141" s="1"/>
      <c r="C141" s="1"/>
      <c r="D141" s="1"/>
      <c r="E141" s="1"/>
      <c r="F141" s="1"/>
      <c r="G141" s="1"/>
      <c r="H141" s="1"/>
      <c r="I141" s="1"/>
    </row>
    <row r="142" spans="1:9" hidden="1" x14ac:dyDescent="0.2">
      <c r="A142" s="1"/>
      <c r="B142" s="1"/>
      <c r="C142" s="1"/>
      <c r="D142" s="1"/>
      <c r="E142" s="1"/>
      <c r="F142" s="1"/>
      <c r="G142" s="1"/>
      <c r="H142" s="1"/>
      <c r="I142" s="1"/>
    </row>
    <row r="143" spans="1:9" hidden="1" x14ac:dyDescent="0.2">
      <c r="A143" s="1"/>
      <c r="B143" s="1"/>
      <c r="C143" s="1"/>
      <c r="D143" s="1"/>
      <c r="E143" s="1"/>
      <c r="F143" s="1"/>
      <c r="G143" s="1"/>
      <c r="H143" s="1"/>
      <c r="I143" s="1"/>
    </row>
    <row r="144" spans="1:9" hidden="1" x14ac:dyDescent="0.2">
      <c r="A144" s="1"/>
      <c r="B144" s="1"/>
      <c r="C144" s="1"/>
      <c r="D144" s="1"/>
      <c r="E144" s="1"/>
      <c r="F144" s="1"/>
      <c r="G144" s="1"/>
      <c r="H144" s="1"/>
      <c r="I144" s="1"/>
    </row>
    <row r="145" spans="1:9" hidden="1" x14ac:dyDescent="0.2">
      <c r="A145" s="1"/>
      <c r="B145" s="1"/>
      <c r="C145" s="1"/>
      <c r="D145" s="1"/>
      <c r="E145" s="1"/>
      <c r="F145" s="1"/>
      <c r="G145" s="1"/>
      <c r="H145" s="1"/>
      <c r="I145" s="1"/>
    </row>
    <row r="146" spans="1:9" hidden="1" x14ac:dyDescent="0.2">
      <c r="A146" s="1"/>
      <c r="B146" s="1"/>
      <c r="C146" s="1"/>
      <c r="D146" s="1"/>
      <c r="E146" s="1"/>
      <c r="F146" s="1"/>
      <c r="G146" s="1"/>
      <c r="H146" s="1"/>
      <c r="I146" s="1"/>
    </row>
    <row r="147" spans="1:9" hidden="1" x14ac:dyDescent="0.2">
      <c r="A147" s="1"/>
      <c r="B147" s="1"/>
      <c r="C147" s="1"/>
      <c r="D147" s="1"/>
      <c r="E147" s="1"/>
      <c r="F147" s="1"/>
      <c r="G147" s="1"/>
      <c r="H147" s="1"/>
      <c r="I147" s="1"/>
    </row>
    <row r="148" spans="1:9" hidden="1" x14ac:dyDescent="0.2">
      <c r="A148" s="1"/>
      <c r="B148" s="1"/>
      <c r="C148" s="1"/>
      <c r="D148" s="1"/>
      <c r="E148" s="1"/>
      <c r="F148" s="1"/>
      <c r="G148" s="1"/>
      <c r="H148" s="1"/>
      <c r="I148" s="1"/>
    </row>
    <row r="149" spans="1:9" hidden="1" x14ac:dyDescent="0.2">
      <c r="A149" s="1"/>
      <c r="B149" s="1"/>
      <c r="C149" s="1"/>
      <c r="D149" s="1"/>
      <c r="E149" s="1"/>
      <c r="F149" s="1"/>
      <c r="G149" s="1"/>
      <c r="H149" s="1"/>
      <c r="I149" s="1"/>
    </row>
    <row r="150" spans="1:9" hidden="1" x14ac:dyDescent="0.2">
      <c r="A150" s="1"/>
      <c r="B150" s="1"/>
      <c r="C150" s="1"/>
      <c r="D150" s="1"/>
      <c r="E150" s="1"/>
      <c r="F150" s="1"/>
      <c r="G150" s="1"/>
      <c r="H150" s="1"/>
      <c r="I150" s="1"/>
    </row>
    <row r="151" spans="1:9" hidden="1" x14ac:dyDescent="0.2">
      <c r="A151" s="1"/>
      <c r="B151" s="1"/>
      <c r="C151" s="1"/>
      <c r="D151" s="1"/>
      <c r="E151" s="1"/>
      <c r="F151" s="1"/>
      <c r="G151" s="1"/>
      <c r="H151" s="1"/>
      <c r="I151" s="1"/>
    </row>
    <row r="152" spans="1:9" hidden="1" x14ac:dyDescent="0.2">
      <c r="A152" s="1"/>
      <c r="B152" s="1"/>
      <c r="C152" s="1"/>
      <c r="D152" s="1"/>
      <c r="E152" s="1"/>
      <c r="F152" s="1"/>
      <c r="G152" s="1"/>
      <c r="H152" s="1"/>
      <c r="I152" s="1"/>
    </row>
    <row r="153" spans="1:9" hidden="1" x14ac:dyDescent="0.2">
      <c r="A153" s="1"/>
      <c r="B153" s="1"/>
      <c r="C153" s="1"/>
      <c r="D153" s="1"/>
      <c r="E153" s="1"/>
      <c r="F153" s="1"/>
      <c r="G153" s="1"/>
      <c r="H153" s="1"/>
      <c r="I153" s="1"/>
    </row>
    <row r="154" spans="1:9" hidden="1" x14ac:dyDescent="0.2">
      <c r="A154" s="1"/>
      <c r="B154" s="1"/>
      <c r="C154" s="1"/>
      <c r="D154" s="1"/>
      <c r="E154" s="1"/>
      <c r="F154" s="1"/>
      <c r="G154" s="1"/>
      <c r="H154" s="1"/>
      <c r="I154" s="1"/>
    </row>
    <row r="155" spans="1:9" hidden="1" x14ac:dyDescent="0.2">
      <c r="A155" s="1"/>
      <c r="B155" s="1"/>
      <c r="C155" s="1"/>
      <c r="D155" s="1"/>
      <c r="E155" s="1"/>
      <c r="F155" s="1"/>
      <c r="G155" s="1"/>
      <c r="H155" s="1"/>
      <c r="I155" s="1"/>
    </row>
    <row r="156" spans="1:9" hidden="1" x14ac:dyDescent="0.2">
      <c r="A156" s="1"/>
      <c r="B156" s="1"/>
      <c r="C156" s="1"/>
      <c r="D156" s="1"/>
      <c r="E156" s="1"/>
      <c r="F156" s="1"/>
      <c r="G156" s="1"/>
      <c r="H156" s="1"/>
      <c r="I156" s="1"/>
    </row>
    <row r="157" spans="1:9" hidden="1" x14ac:dyDescent="0.2">
      <c r="A157" s="1"/>
      <c r="B157" s="1"/>
      <c r="C157" s="1"/>
      <c r="D157" s="1"/>
      <c r="E157" s="1"/>
      <c r="F157" s="1"/>
      <c r="G157" s="1"/>
      <c r="H157" s="1"/>
      <c r="I157" s="1"/>
    </row>
    <row r="158" spans="1:9" hidden="1" x14ac:dyDescent="0.2">
      <c r="A158" s="1"/>
      <c r="B158" s="1"/>
      <c r="C158" s="1"/>
      <c r="D158" s="1"/>
      <c r="E158" s="1"/>
      <c r="F158" s="1"/>
      <c r="G158" s="1"/>
      <c r="H158" s="1"/>
      <c r="I158" s="1"/>
    </row>
    <row r="159" spans="1:9" hidden="1" x14ac:dyDescent="0.2">
      <c r="A159" s="1"/>
      <c r="B159" s="1"/>
      <c r="C159" s="1"/>
      <c r="D159" s="1"/>
      <c r="E159" s="1"/>
      <c r="F159" s="1"/>
      <c r="G159" s="1"/>
      <c r="H159" s="1"/>
      <c r="I159" s="1"/>
    </row>
    <row r="160" spans="1:9" hidden="1" x14ac:dyDescent="0.2">
      <c r="A160" s="1"/>
      <c r="B160" s="1"/>
      <c r="C160" s="1"/>
      <c r="D160" s="1"/>
      <c r="E160" s="1"/>
      <c r="F160" s="1"/>
      <c r="G160" s="1"/>
      <c r="H160" s="1"/>
      <c r="I160" s="1"/>
    </row>
    <row r="161" spans="1:9" hidden="1" x14ac:dyDescent="0.2">
      <c r="A161" s="1"/>
      <c r="B161" s="1"/>
      <c r="C161" s="1"/>
      <c r="D161" s="1"/>
      <c r="E161" s="1"/>
      <c r="F161" s="1"/>
      <c r="G161" s="1"/>
      <c r="H161" s="1"/>
      <c r="I161" s="1"/>
    </row>
    <row r="162" spans="1:9" hidden="1" x14ac:dyDescent="0.2">
      <c r="A162" s="1"/>
      <c r="B162" s="1"/>
      <c r="C162" s="1"/>
      <c r="D162" s="1"/>
      <c r="E162" s="1"/>
      <c r="F162" s="1"/>
      <c r="G162" s="1"/>
      <c r="H162" s="1"/>
      <c r="I162" s="1"/>
    </row>
    <row r="163" spans="1:9" hidden="1" x14ac:dyDescent="0.2">
      <c r="A163" s="1"/>
      <c r="B163" s="1"/>
      <c r="C163" s="1"/>
      <c r="D163" s="1"/>
      <c r="E163" s="1"/>
      <c r="F163" s="1"/>
      <c r="G163" s="1"/>
      <c r="H163" s="1"/>
      <c r="I163" s="1"/>
    </row>
    <row r="164" spans="1:9" hidden="1" x14ac:dyDescent="0.2">
      <c r="A164" s="1"/>
      <c r="B164" s="1"/>
      <c r="C164" s="1"/>
      <c r="D164" s="1"/>
      <c r="E164" s="1"/>
      <c r="F164" s="1"/>
      <c r="G164" s="1"/>
      <c r="H164" s="1"/>
      <c r="I164" s="1"/>
    </row>
    <row r="165" spans="1:9" hidden="1" x14ac:dyDescent="0.2">
      <c r="A165" s="1"/>
      <c r="B165" s="1"/>
      <c r="C165" s="1"/>
      <c r="D165" s="1"/>
      <c r="E165" s="1"/>
      <c r="F165" s="1"/>
      <c r="G165" s="1"/>
      <c r="H165" s="1"/>
      <c r="I165" s="1"/>
    </row>
    <row r="166" spans="1:9" hidden="1" x14ac:dyDescent="0.2">
      <c r="A166" s="1"/>
      <c r="B166" s="1"/>
      <c r="C166" s="1"/>
      <c r="D166" s="1"/>
      <c r="E166" s="1"/>
      <c r="F166" s="1"/>
      <c r="G166" s="1"/>
      <c r="H166" s="1"/>
      <c r="I166" s="1"/>
    </row>
    <row r="167" spans="1:9" hidden="1" x14ac:dyDescent="0.2">
      <c r="A167" s="1"/>
      <c r="B167" s="1"/>
      <c r="C167" s="1"/>
      <c r="D167" s="1"/>
      <c r="E167" s="1"/>
      <c r="F167" s="1"/>
      <c r="G167" s="1"/>
      <c r="H167" s="1"/>
      <c r="I167" s="1"/>
    </row>
    <row r="168" spans="1:9" hidden="1" x14ac:dyDescent="0.2">
      <c r="A168" s="1"/>
      <c r="B168" s="1"/>
      <c r="C168" s="1"/>
      <c r="D168" s="1"/>
      <c r="E168" s="1"/>
      <c r="F168" s="1"/>
      <c r="G168" s="1"/>
      <c r="H168" s="1"/>
      <c r="I168" s="1"/>
    </row>
    <row r="169" spans="1:9" hidden="1" x14ac:dyDescent="0.2">
      <c r="A169" s="1"/>
      <c r="B169" s="1"/>
      <c r="C169" s="1"/>
      <c r="D169" s="1"/>
      <c r="E169" s="1"/>
      <c r="F169" s="1"/>
      <c r="G169" s="1"/>
      <c r="H169" s="1"/>
      <c r="I169" s="1"/>
    </row>
    <row r="170" spans="1:9" hidden="1" x14ac:dyDescent="0.2">
      <c r="A170" s="1"/>
      <c r="B170" s="1"/>
      <c r="C170" s="1"/>
      <c r="D170" s="1"/>
      <c r="E170" s="1"/>
      <c r="F170" s="1"/>
      <c r="G170" s="1"/>
      <c r="H170" s="1"/>
      <c r="I170" s="1"/>
    </row>
    <row r="171" spans="1:9" hidden="1" x14ac:dyDescent="0.2">
      <c r="A171" s="1"/>
      <c r="B171" s="1"/>
      <c r="C171" s="1"/>
      <c r="D171" s="1"/>
      <c r="E171" s="1"/>
      <c r="F171" s="1"/>
      <c r="G171" s="1"/>
      <c r="H171" s="1"/>
      <c r="I171" s="1"/>
    </row>
    <row r="172" spans="1:9" hidden="1" x14ac:dyDescent="0.2">
      <c r="A172" s="1"/>
      <c r="B172" s="1"/>
      <c r="C172" s="1"/>
      <c r="D172" s="1"/>
      <c r="E172" s="1"/>
      <c r="F172" s="1"/>
      <c r="G172" s="1"/>
      <c r="H172" s="1"/>
      <c r="I172" s="1"/>
    </row>
    <row r="173" spans="1:9" hidden="1" x14ac:dyDescent="0.2">
      <c r="A173" s="1"/>
      <c r="B173" s="1"/>
      <c r="C173" s="1"/>
      <c r="D173" s="1"/>
      <c r="E173" s="1"/>
      <c r="F173" s="1"/>
      <c r="G173" s="1"/>
      <c r="H173" s="1"/>
      <c r="I173" s="1"/>
    </row>
    <row r="174" spans="1:9" hidden="1" x14ac:dyDescent="0.2">
      <c r="A174" s="1"/>
      <c r="B174" s="1"/>
      <c r="C174" s="1"/>
      <c r="D174" s="1"/>
      <c r="E174" s="1"/>
      <c r="F174" s="1"/>
      <c r="G174" s="1"/>
      <c r="H174" s="1"/>
      <c r="I174" s="1"/>
    </row>
    <row r="175" spans="1:9" hidden="1" x14ac:dyDescent="0.2">
      <c r="A175" s="1"/>
      <c r="B175" s="1"/>
      <c r="C175" s="1"/>
      <c r="D175" s="1"/>
      <c r="E175" s="1"/>
      <c r="F175" s="1"/>
      <c r="G175" s="1"/>
      <c r="H175" s="1"/>
      <c r="I175" s="1"/>
    </row>
    <row r="176" spans="1:9" hidden="1" x14ac:dyDescent="0.2">
      <c r="A176" s="1"/>
      <c r="B176" s="1"/>
      <c r="C176" s="1"/>
      <c r="D176" s="1"/>
      <c r="E176" s="1"/>
      <c r="F176" s="1"/>
      <c r="G176" s="1"/>
      <c r="H176" s="1"/>
      <c r="I176" s="1"/>
    </row>
    <row r="177" spans="1:9" hidden="1" x14ac:dyDescent="0.2">
      <c r="A177" s="1"/>
      <c r="B177" s="1"/>
      <c r="C177" s="1"/>
      <c r="D177" s="1"/>
      <c r="E177" s="1"/>
      <c r="F177" s="1"/>
      <c r="G177" s="1"/>
      <c r="H177" s="1"/>
      <c r="I177" s="1"/>
    </row>
    <row r="178" spans="1:9" hidden="1" x14ac:dyDescent="0.2">
      <c r="A178" s="1"/>
      <c r="B178" s="1"/>
      <c r="C178" s="1"/>
      <c r="D178" s="1"/>
      <c r="E178" s="1"/>
      <c r="F178" s="1"/>
      <c r="G178" s="1"/>
      <c r="H178" s="1"/>
      <c r="I178" s="1"/>
    </row>
    <row r="179" spans="1:9" hidden="1" x14ac:dyDescent="0.2">
      <c r="A179" s="1"/>
      <c r="B179" s="1"/>
      <c r="C179" s="1"/>
      <c r="D179" s="1"/>
      <c r="E179" s="1"/>
      <c r="F179" s="1"/>
      <c r="G179" s="1"/>
      <c r="H179" s="1"/>
      <c r="I179" s="1"/>
    </row>
    <row r="180" spans="1:9" hidden="1" x14ac:dyDescent="0.2">
      <c r="A180" s="1"/>
      <c r="B180" s="1"/>
      <c r="C180" s="1"/>
      <c r="D180" s="1"/>
      <c r="E180" s="1"/>
      <c r="F180" s="1"/>
      <c r="G180" s="1"/>
      <c r="H180" s="1"/>
      <c r="I180" s="1"/>
    </row>
    <row r="181" spans="1:9" hidden="1" x14ac:dyDescent="0.2">
      <c r="A181" s="1"/>
      <c r="B181" s="1"/>
      <c r="C181" s="1"/>
      <c r="D181" s="1"/>
      <c r="E181" s="1"/>
      <c r="F181" s="1"/>
      <c r="G181" s="1"/>
      <c r="H181" s="1"/>
      <c r="I181" s="1"/>
    </row>
    <row r="182" spans="1:9" hidden="1" x14ac:dyDescent="0.2">
      <c r="A182" s="1"/>
      <c r="B182" s="1"/>
      <c r="C182" s="1"/>
      <c r="D182" s="1"/>
      <c r="E182" s="1"/>
      <c r="F182" s="1"/>
      <c r="G182" s="1"/>
      <c r="H182" s="1"/>
      <c r="I182" s="1"/>
    </row>
    <row r="183" spans="1:9" hidden="1" x14ac:dyDescent="0.2">
      <c r="A183" s="1"/>
      <c r="B183" s="1"/>
      <c r="C183" s="1"/>
      <c r="D183" s="1"/>
      <c r="E183" s="1"/>
      <c r="F183" s="1"/>
      <c r="G183" s="1"/>
      <c r="H183" s="1"/>
      <c r="I183" s="1"/>
    </row>
    <row r="184" spans="1:9" hidden="1" x14ac:dyDescent="0.2">
      <c r="A184" s="1"/>
      <c r="B184" s="1"/>
      <c r="C184" s="1"/>
      <c r="D184" s="1"/>
      <c r="E184" s="1"/>
      <c r="F184" s="1"/>
      <c r="G184" s="1"/>
      <c r="H184" s="1"/>
      <c r="I184" s="1"/>
    </row>
    <row r="185" spans="1:9" hidden="1" x14ac:dyDescent="0.2">
      <c r="A185" s="1"/>
      <c r="B185" s="1"/>
      <c r="C185" s="1"/>
      <c r="D185" s="1"/>
      <c r="E185" s="1"/>
      <c r="F185" s="1"/>
      <c r="G185" s="1"/>
      <c r="H185" s="1"/>
      <c r="I185" s="1"/>
    </row>
    <row r="186" spans="1:9" hidden="1" x14ac:dyDescent="0.2">
      <c r="A186" s="1"/>
      <c r="B186" s="1"/>
      <c r="C186" s="1"/>
      <c r="D186" s="1"/>
      <c r="E186" s="1"/>
      <c r="F186" s="1"/>
      <c r="G186" s="1"/>
      <c r="H186" s="1"/>
      <c r="I186" s="1"/>
    </row>
    <row r="187" spans="1:9" ht="12.75" hidden="1" customHeight="1" x14ac:dyDescent="0.2">
      <c r="A187" s="1"/>
      <c r="B187" s="158"/>
      <c r="C187" s="1"/>
      <c r="D187" s="1"/>
      <c r="E187" s="1"/>
      <c r="F187" s="1"/>
      <c r="G187" s="1"/>
      <c r="H187" s="1"/>
      <c r="I187" s="1"/>
    </row>
    <row r="188" spans="1:9" ht="12.75" hidden="1" customHeight="1" x14ac:dyDescent="0.2">
      <c r="A188" s="1"/>
      <c r="B188" s="15"/>
      <c r="C188" s="1"/>
      <c r="D188" s="1"/>
      <c r="E188" s="1"/>
      <c r="F188" s="1"/>
      <c r="G188" s="1"/>
      <c r="H188" s="1"/>
      <c r="I188" s="1"/>
    </row>
    <row r="189" spans="1:9" ht="12.75" hidden="1" customHeight="1" x14ac:dyDescent="0.2">
      <c r="A189" s="1"/>
      <c r="B189" s="15"/>
      <c r="C189" s="1"/>
      <c r="D189" s="1"/>
      <c r="E189" s="1"/>
      <c r="F189" s="1"/>
      <c r="G189" s="1"/>
      <c r="H189" s="1"/>
      <c r="I189" s="1"/>
    </row>
    <row r="190" spans="1:9" ht="12.75" hidden="1" customHeight="1" x14ac:dyDescent="0.2">
      <c r="A190" s="1"/>
      <c r="B190" s="15"/>
      <c r="C190" s="1"/>
      <c r="D190" s="1"/>
      <c r="E190" s="1"/>
      <c r="F190" s="1"/>
      <c r="G190" s="1"/>
      <c r="H190" s="1"/>
      <c r="I190" s="1"/>
    </row>
    <row r="191" spans="1:9" ht="12.75" hidden="1" customHeight="1" x14ac:dyDescent="0.2">
      <c r="A191" s="1"/>
      <c r="B191" s="1"/>
      <c r="C191" s="1"/>
      <c r="D191" s="1"/>
      <c r="E191" s="1"/>
      <c r="F191" s="1"/>
      <c r="G191" s="1"/>
      <c r="H191" s="1"/>
      <c r="I191" s="1"/>
    </row>
    <row r="192" spans="1:9" ht="12.75" hidden="1" customHeight="1" x14ac:dyDescent="0.2">
      <c r="A192" s="1"/>
      <c r="B192" s="1"/>
      <c r="C192" s="1"/>
      <c r="D192" s="1"/>
      <c r="E192" s="1"/>
      <c r="F192" s="1"/>
      <c r="G192" s="1"/>
      <c r="H192" s="1"/>
      <c r="I192" s="1"/>
    </row>
    <row r="193" spans="1:9" ht="12.75" hidden="1" customHeight="1" x14ac:dyDescent="0.2">
      <c r="A193" s="1"/>
      <c r="B193" s="1"/>
      <c r="C193" s="1"/>
      <c r="D193" s="1"/>
      <c r="E193" s="1"/>
      <c r="F193" s="1"/>
      <c r="G193" s="1"/>
      <c r="H193" s="1"/>
      <c r="I193" s="1"/>
    </row>
    <row r="194" spans="1:9" ht="12.75" hidden="1" customHeight="1" x14ac:dyDescent="0.2">
      <c r="A194" s="1"/>
      <c r="B194" s="1"/>
      <c r="C194" s="1"/>
      <c r="D194" s="1"/>
      <c r="E194" s="1"/>
      <c r="F194" s="1"/>
      <c r="G194" s="1"/>
      <c r="H194" s="1"/>
      <c r="I194" s="1"/>
    </row>
    <row r="195" spans="1:9" ht="12.75" hidden="1" customHeight="1" x14ac:dyDescent="0.2">
      <c r="A195" s="1"/>
      <c r="B195" s="1"/>
      <c r="C195" s="1"/>
      <c r="D195" s="1"/>
      <c r="E195" s="1"/>
      <c r="F195" s="1"/>
      <c r="G195" s="1"/>
      <c r="H195" s="1"/>
      <c r="I195" s="1"/>
    </row>
    <row r="196" spans="1:9" ht="12.75" hidden="1" customHeight="1" x14ac:dyDescent="0.2">
      <c r="A196" s="1"/>
      <c r="B196" s="1"/>
      <c r="C196" s="1"/>
      <c r="D196" s="1"/>
      <c r="E196" s="1"/>
      <c r="F196" s="1"/>
      <c r="G196" s="1"/>
      <c r="H196" s="1"/>
      <c r="I196" s="1"/>
    </row>
    <row r="197" spans="1:9" ht="12.75" hidden="1" customHeight="1" x14ac:dyDescent="0.2">
      <c r="A197" s="1"/>
      <c r="B197" s="1"/>
      <c r="C197" s="1"/>
      <c r="D197" s="1"/>
      <c r="E197" s="1"/>
      <c r="F197" s="1"/>
      <c r="G197" s="1"/>
      <c r="H197" s="1"/>
      <c r="I197" s="1"/>
    </row>
    <row r="198" spans="1:9" ht="12.75" hidden="1" customHeight="1" x14ac:dyDescent="0.2">
      <c r="A198" s="1"/>
      <c r="B198" s="1"/>
      <c r="C198" s="1"/>
      <c r="D198" s="1"/>
      <c r="E198" s="1"/>
      <c r="F198" s="1"/>
      <c r="G198" s="1"/>
      <c r="H198" s="1"/>
      <c r="I198" s="1"/>
    </row>
    <row r="199" spans="1:9" ht="12.75" hidden="1" customHeight="1" x14ac:dyDescent="0.2">
      <c r="A199" s="1"/>
      <c r="B199" s="1"/>
      <c r="C199" s="1"/>
      <c r="D199" s="1"/>
      <c r="E199" s="1"/>
      <c r="F199" s="1"/>
      <c r="G199" s="1"/>
      <c r="H199" s="1"/>
      <c r="I199" s="1"/>
    </row>
    <row r="200" spans="1:9" ht="12.75" hidden="1" customHeight="1" x14ac:dyDescent="0.2">
      <c r="A200" s="1"/>
      <c r="B200" s="1"/>
      <c r="C200" s="1"/>
      <c r="D200" s="1"/>
      <c r="E200" s="1"/>
      <c r="F200" s="1"/>
      <c r="G200" s="1"/>
      <c r="H200" s="1"/>
      <c r="I200" s="1"/>
    </row>
    <row r="201" spans="1:9" ht="12.75" hidden="1" customHeight="1" x14ac:dyDescent="0.2">
      <c r="A201" s="1"/>
      <c r="B201" s="1"/>
      <c r="C201" s="1"/>
      <c r="D201" s="1"/>
      <c r="E201" s="1"/>
      <c r="F201" s="1"/>
      <c r="G201" s="1"/>
      <c r="H201" s="1"/>
      <c r="I201" s="1"/>
    </row>
    <row r="202" spans="1:9" ht="12.75" hidden="1" customHeight="1" x14ac:dyDescent="0.2">
      <c r="A202" s="1"/>
      <c r="B202" s="1"/>
      <c r="C202" s="1"/>
      <c r="D202" s="1"/>
      <c r="E202" s="1"/>
      <c r="F202" s="1"/>
      <c r="G202" s="1"/>
      <c r="H202" s="1"/>
      <c r="I202" s="1"/>
    </row>
    <row r="203" spans="1:9" ht="12.75" hidden="1" customHeight="1" x14ac:dyDescent="0.2">
      <c r="A203" s="1"/>
      <c r="B203" s="1"/>
      <c r="C203" s="1"/>
      <c r="D203" s="1"/>
      <c r="E203" s="1"/>
      <c r="F203" s="1"/>
      <c r="G203" s="1"/>
      <c r="H203" s="1"/>
      <c r="I203" s="1"/>
    </row>
    <row r="204" spans="1:9" ht="12.75" hidden="1" customHeight="1" x14ac:dyDescent="0.2">
      <c r="A204" s="1"/>
      <c r="B204" s="1"/>
      <c r="C204" s="1"/>
      <c r="D204" s="1"/>
      <c r="E204" s="1"/>
      <c r="F204" s="1"/>
      <c r="G204" s="1"/>
      <c r="H204" s="1"/>
      <c r="I204" s="1"/>
    </row>
    <row r="205" spans="1:9" ht="12.75" hidden="1" customHeight="1" x14ac:dyDescent="0.2">
      <c r="A205" s="1"/>
      <c r="B205" s="1"/>
      <c r="C205" s="1"/>
      <c r="D205" s="1"/>
      <c r="E205" s="1"/>
      <c r="F205" s="1"/>
      <c r="G205" s="1"/>
      <c r="H205" s="1"/>
      <c r="I205" s="1"/>
    </row>
    <row r="206" spans="1:9" ht="12.75" hidden="1" customHeight="1" x14ac:dyDescent="0.2">
      <c r="A206" s="1"/>
      <c r="B206" s="1"/>
      <c r="C206" s="1"/>
      <c r="D206" s="1"/>
      <c r="E206" s="1"/>
      <c r="F206" s="1"/>
      <c r="G206" s="1"/>
      <c r="H206" s="1"/>
      <c r="I206" s="1"/>
    </row>
    <row r="207" spans="1:9" ht="12.75" hidden="1" customHeight="1" x14ac:dyDescent="0.2">
      <c r="A207" s="1"/>
      <c r="B207" s="1"/>
      <c r="C207" s="1"/>
      <c r="D207" s="1"/>
      <c r="E207" s="1"/>
      <c r="F207" s="1"/>
      <c r="G207" s="1"/>
      <c r="H207" s="1"/>
      <c r="I207" s="1"/>
    </row>
    <row r="208" spans="1:9" ht="12.75" hidden="1" customHeight="1" x14ac:dyDescent="0.2">
      <c r="A208" s="1"/>
      <c r="B208" s="1"/>
      <c r="C208" s="1"/>
      <c r="D208" s="1"/>
      <c r="E208" s="1"/>
      <c r="F208" s="1"/>
      <c r="G208" s="1"/>
      <c r="H208" s="1"/>
      <c r="I208" s="1"/>
    </row>
    <row r="209" spans="1:9" ht="12.75" hidden="1" customHeight="1" x14ac:dyDescent="0.2">
      <c r="A209" s="1"/>
      <c r="B209" s="1"/>
      <c r="C209" s="1"/>
      <c r="D209" s="1"/>
      <c r="E209" s="1"/>
      <c r="F209" s="1"/>
      <c r="G209" s="1"/>
      <c r="H209" s="1"/>
      <c r="I209" s="1"/>
    </row>
    <row r="210" spans="1:9" ht="12.75" hidden="1" customHeight="1" x14ac:dyDescent="0.2">
      <c r="A210" s="1"/>
      <c r="B210" s="1"/>
      <c r="C210" s="1"/>
      <c r="D210" s="1"/>
      <c r="E210" s="1"/>
      <c r="F210" s="1"/>
      <c r="G210" s="1"/>
      <c r="H210" s="1"/>
      <c r="I210" s="1"/>
    </row>
    <row r="211" spans="1:9" ht="12.75" hidden="1" customHeight="1" x14ac:dyDescent="0.2">
      <c r="A211" s="1"/>
      <c r="B211" s="1"/>
      <c r="C211" s="1"/>
      <c r="D211" s="1"/>
      <c r="E211" s="1"/>
      <c r="F211" s="1"/>
      <c r="G211" s="1"/>
      <c r="H211" s="1"/>
      <c r="I211" s="1"/>
    </row>
    <row r="212" spans="1:9" ht="12.75" hidden="1" customHeight="1" x14ac:dyDescent="0.2">
      <c r="A212" s="1"/>
      <c r="B212" s="1"/>
      <c r="C212" s="1"/>
      <c r="D212" s="1"/>
      <c r="E212" s="1"/>
      <c r="F212" s="1"/>
      <c r="G212" s="1"/>
      <c r="H212" s="1"/>
      <c r="I212" s="1"/>
    </row>
    <row r="213" spans="1:9" ht="12.75" hidden="1" customHeight="1" x14ac:dyDescent="0.2">
      <c r="A213" s="1"/>
      <c r="B213" s="1"/>
      <c r="C213" s="1"/>
      <c r="D213" s="1"/>
      <c r="E213" s="1"/>
      <c r="F213" s="1"/>
      <c r="G213" s="1"/>
      <c r="H213" s="1"/>
      <c r="I213" s="1"/>
    </row>
    <row r="214" spans="1:9" ht="12.75" hidden="1" customHeight="1" x14ac:dyDescent="0.2">
      <c r="A214" s="1"/>
      <c r="B214" s="1"/>
      <c r="C214" s="1"/>
      <c r="D214" s="1"/>
      <c r="E214" s="1"/>
      <c r="F214" s="1"/>
      <c r="G214" s="1"/>
      <c r="H214" s="1"/>
      <c r="I214" s="1"/>
    </row>
    <row r="215" spans="1:9" ht="12.75" customHeight="1" x14ac:dyDescent="0.2">
      <c r="A215" s="1"/>
      <c r="B215" s="1"/>
      <c r="C215" s="1"/>
      <c r="D215" s="1"/>
      <c r="E215" s="1"/>
      <c r="F215" s="1"/>
      <c r="G215" s="1"/>
      <c r="H215" s="1"/>
      <c r="I215" s="1"/>
    </row>
  </sheetData>
  <sheetProtection algorithmName="SHA-512" hashValue="KGfSoB5EWbF54DBrIGM19okX/D6BUkW6Dj+MqOkIaSxj0jhL/XlL1Ph2yhPhNLpAILg+ridCb9kvlPP/X8pRxg==" saltValue="MFCWXLMjDi0tpUWlzrRhKg==" spinCount="100000" sheet="1" selectLockedCells="1"/>
  <mergeCells count="57">
    <mergeCell ref="B71:E71"/>
    <mergeCell ref="B63:C63"/>
    <mergeCell ref="B65:C65"/>
    <mergeCell ref="B69:C69"/>
    <mergeCell ref="B19:E19"/>
    <mergeCell ref="B40:C40"/>
    <mergeCell ref="D40:E40"/>
    <mergeCell ref="B41:C41"/>
    <mergeCell ref="D41:E41"/>
    <mergeCell ref="B31:E31"/>
    <mergeCell ref="B33:C33"/>
    <mergeCell ref="D33:E33"/>
    <mergeCell ref="B34:C34"/>
    <mergeCell ref="D34:E34"/>
    <mergeCell ref="B35:C35"/>
    <mergeCell ref="D35:E35"/>
    <mergeCell ref="C15:E15"/>
    <mergeCell ref="B37:C37"/>
    <mergeCell ref="B38:C38"/>
    <mergeCell ref="D37:E37"/>
    <mergeCell ref="D38:E38"/>
    <mergeCell ref="B21:E21"/>
    <mergeCell ref="C16:E16"/>
    <mergeCell ref="B17:C17"/>
    <mergeCell ref="B18:E18"/>
    <mergeCell ref="B36:C36"/>
    <mergeCell ref="D36:E36"/>
    <mergeCell ref="C23:E23"/>
    <mergeCell ref="B50:E50"/>
    <mergeCell ref="B52:C52"/>
    <mergeCell ref="D52:E52"/>
    <mergeCell ref="C25:E25"/>
    <mergeCell ref="C26:E26"/>
    <mergeCell ref="B42:C42"/>
    <mergeCell ref="D42:E42"/>
    <mergeCell ref="D43:E43"/>
    <mergeCell ref="B44:C44"/>
    <mergeCell ref="D44:E44"/>
    <mergeCell ref="B46:E46"/>
    <mergeCell ref="B48:E48"/>
    <mergeCell ref="C27:E27"/>
    <mergeCell ref="F1:F2"/>
    <mergeCell ref="G1:G2"/>
    <mergeCell ref="B56:C56"/>
    <mergeCell ref="D56:E56"/>
    <mergeCell ref="B60:C60"/>
    <mergeCell ref="B58:E58"/>
    <mergeCell ref="C1:E4"/>
    <mergeCell ref="B9:E9"/>
    <mergeCell ref="C14:E14"/>
    <mergeCell ref="C5:E5"/>
    <mergeCell ref="B11:E11"/>
    <mergeCell ref="B7:E7"/>
    <mergeCell ref="C24:E24"/>
    <mergeCell ref="B29:E29"/>
    <mergeCell ref="B54:E54"/>
    <mergeCell ref="B43:C43"/>
  </mergeCells>
  <conditionalFormatting sqref="D34:E38 D40:E44 B71 D52 D61:E69">
    <cfRule type="expression" dxfId="44" priority="9">
      <formula>FIND("Bitte",B34,1)</formula>
    </cfRule>
  </conditionalFormatting>
  <conditionalFormatting sqref="D56">
    <cfRule type="expression" dxfId="43" priority="1">
      <formula>FIND("Bitte",D56,1)</formula>
    </cfRule>
  </conditionalFormatting>
  <dataValidations count="1">
    <dataValidation type="list" allowBlank="1" showErrorMessage="1" promptTitle="Art des Infrastrukturbetreibers" prompt="Geben Sie bitte  an, ob es sich bei Ihrem Unternehmen um ein reinen Betreiber der Schienenwege (BdS) handelt oder ob auch Serviceeinrichtungen betrieben werden." sqref="E28">
      <formula1>#REF!</formula1>
    </dataValidation>
  </dataValidations>
  <hyperlinks>
    <hyperlink ref="B19:E19" r:id="rId1" display="Bei Fragen zum Erhebungsbogen oder zum Unterrichtungsverfahren im Allgemeinen wenden Sie sich bitte an bk-eisenbahn@bnetza.de"/>
    <hyperlink ref="B71:E71" location="'B - Finanzdaten'!D15" display="Bitte machen Sie nun auf Tabellenblatt B Ihre Angaben zu den Finanzdaten (Umsatzerlöse, Entgelte und Mengen, Kosten- und Bilanzpositionen)."/>
  </hyperlinks>
  <pageMargins left="0.7" right="0.7" top="0.78740157499999996" bottom="0.78740157499999996" header="0.3" footer="0.3"/>
  <pageSetup paperSize="9" scale="54" fitToHeight="0" orientation="landscape" r:id="rId2"/>
  <drawing r:id="rId3"/>
  <extLst>
    <ext xmlns:x14="http://schemas.microsoft.com/office/spreadsheetml/2009/9/main" uri="{CCE6A557-97BC-4b89-ADB6-D9C93CAAB3DF}">
      <x14:dataValidations xmlns:xm="http://schemas.microsoft.com/office/excel/2006/main" count="5">
        <x14:dataValidation type="list" showErrorMessage="1" promptTitle="Rechtsform" prompt="Bitte geben Sie die Rechtsform des Unternehmens an.">
          <x14:formula1>
            <xm:f>'Daten (auszublenden)'!$C$13:$C$21</xm:f>
          </x14:formula1>
          <xm:sqref>D36:E36</xm:sqref>
        </x14:dataValidation>
        <x14:dataValidation type="list" showErrorMessage="1" promptTitle="Rechtsform" prompt="Bitte geben Sie die Rechtsform des Unternehmens an.">
          <x14:formula1>
            <xm:f>'Daten (auszublenden)'!$D$13:$D$17</xm:f>
          </x14:formula1>
          <xm:sqref>D37:E37</xm:sqref>
        </x14:dataValidation>
        <x14:dataValidation type="list" showErrorMessage="1" promptTitle="Rechtsform" prompt="Bitte geben Sie die Rechtsform des Unternehmens an.">
          <x14:formula1>
            <xm:f>'Daten (auszublenden)'!$E$13:$E$15</xm:f>
          </x14:formula1>
          <xm:sqref>D38:E38</xm:sqref>
        </x14:dataValidation>
        <x14:dataValidation type="list" allowBlank="1" showInputMessage="1" showErrorMessage="1">
          <x14:formula1>
            <xm:f>'Daten (auszublenden)'!$H$13:$H$15</xm:f>
          </x14:formula1>
          <xm:sqref>D52:E52</xm:sqref>
        </x14:dataValidation>
        <x14:dataValidation type="list" allowBlank="1" showInputMessage="1" showErrorMessage="1">
          <x14:formula1>
            <xm:f>'Daten (auszublenden)'!$F$13:$F$15</xm:f>
          </x14:formula1>
          <xm:sqref>D61:E69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XFD261"/>
  <sheetViews>
    <sheetView showGridLines="0" tabSelected="1" zoomScaleNormal="100" workbookViewId="0">
      <selection activeCell="D15" sqref="D15"/>
    </sheetView>
  </sheetViews>
  <sheetFormatPr baseColWidth="10" defaultColWidth="3.42578125" defaultRowHeight="15" zeroHeight="1" outlineLevelRow="1" x14ac:dyDescent="0.25"/>
  <cols>
    <col min="1" max="1" width="6.7109375" style="2" customWidth="1"/>
    <col min="2" max="2" width="22.140625" style="2" bestFit="1" customWidth="1"/>
    <col min="3" max="3" width="56.7109375" style="2" customWidth="1"/>
    <col min="4" max="5" width="14.7109375" style="2" customWidth="1"/>
    <col min="6" max="6" width="14.7109375" customWidth="1"/>
    <col min="7" max="7" width="13.7109375" customWidth="1"/>
    <col min="8" max="8" width="15.7109375" customWidth="1"/>
    <col min="9" max="9" width="3.7109375" customWidth="1"/>
    <col min="10" max="10" width="15.28515625" customWidth="1"/>
    <col min="11" max="11" width="8.7109375" customWidth="1"/>
    <col min="12" max="12" width="6.7109375" customWidth="1"/>
    <col min="13" max="13" width="10.28515625" hidden="1" customWidth="1"/>
    <col min="14" max="14" width="56.7109375" hidden="1" customWidth="1"/>
    <col min="15" max="16" width="21.7109375" hidden="1" customWidth="1"/>
    <col min="17" max="17" width="13.7109375" hidden="1" customWidth="1"/>
    <col min="18" max="18" width="15.7109375" hidden="1" customWidth="1"/>
    <col min="19" max="16384" width="0" hidden="1" customWidth="1"/>
  </cols>
  <sheetData>
    <row r="1" spans="1:18" s="2" customFormat="1" ht="15" customHeight="1" x14ac:dyDescent="0.2">
      <c r="A1" s="1"/>
      <c r="B1" s="1"/>
      <c r="C1" s="339" t="s">
        <v>109</v>
      </c>
      <c r="D1" s="340"/>
      <c r="E1" s="340"/>
      <c r="F1" s="340"/>
      <c r="G1" s="340"/>
      <c r="H1" s="340"/>
    </row>
    <row r="2" spans="1:18" s="2" customFormat="1" ht="24" customHeight="1" x14ac:dyDescent="0.2">
      <c r="A2" s="1"/>
      <c r="B2" s="1"/>
      <c r="C2" s="340"/>
      <c r="D2" s="340"/>
      <c r="E2" s="340"/>
      <c r="F2" s="340"/>
      <c r="G2" s="340"/>
      <c r="H2" s="340"/>
      <c r="N2" s="269" t="s">
        <v>155</v>
      </c>
      <c r="O2" s="269"/>
      <c r="P2" s="269"/>
      <c r="Q2" s="269"/>
      <c r="R2" s="269"/>
    </row>
    <row r="3" spans="1:18" s="2" customFormat="1" ht="15" customHeight="1" x14ac:dyDescent="0.2">
      <c r="A3" s="1"/>
      <c r="B3" s="1"/>
      <c r="C3" s="340"/>
      <c r="D3" s="340"/>
      <c r="E3" s="340"/>
      <c r="F3" s="340"/>
      <c r="G3" s="340"/>
      <c r="H3" s="340"/>
    </row>
    <row r="4" spans="1:18" s="2" customFormat="1" ht="27.75" customHeight="1" x14ac:dyDescent="0.2">
      <c r="A4" s="1"/>
      <c r="B4" s="1"/>
      <c r="C4" s="340"/>
      <c r="D4" s="340"/>
      <c r="E4" s="340"/>
      <c r="F4" s="340"/>
      <c r="G4" s="340"/>
      <c r="H4" s="340"/>
      <c r="N4" s="194" t="s">
        <v>156</v>
      </c>
      <c r="O4" s="194" t="s">
        <v>230</v>
      </c>
      <c r="P4" s="334"/>
      <c r="Q4" s="334"/>
      <c r="R4" s="335"/>
    </row>
    <row r="5" spans="1:18" s="2" customFormat="1" ht="25.5" customHeight="1" x14ac:dyDescent="0.2">
      <c r="A5" s="1"/>
      <c r="B5" s="1"/>
      <c r="N5" s="222" t="s">
        <v>157</v>
      </c>
      <c r="O5" s="194" t="s">
        <v>166</v>
      </c>
      <c r="P5" s="334"/>
      <c r="Q5" s="334"/>
      <c r="R5" s="335"/>
    </row>
    <row r="6" spans="1:18" s="2" customFormat="1" ht="25.5" customHeight="1" x14ac:dyDescent="0.2">
      <c r="A6" s="1"/>
      <c r="B6" s="1"/>
      <c r="C6" s="269" t="s">
        <v>163</v>
      </c>
      <c r="D6" s="269"/>
      <c r="E6" s="269"/>
      <c r="F6" s="269"/>
      <c r="G6" s="269"/>
      <c r="H6" s="269"/>
      <c r="N6" s="222" t="s">
        <v>160</v>
      </c>
      <c r="O6" s="195"/>
      <c r="P6" s="334"/>
      <c r="Q6" s="334"/>
      <c r="R6" s="335"/>
    </row>
    <row r="7" spans="1:18" s="2" customFormat="1" ht="25.5" customHeight="1" x14ac:dyDescent="0.2">
      <c r="A7" s="1"/>
      <c r="B7" s="1"/>
      <c r="C7" s="269" t="s">
        <v>162</v>
      </c>
      <c r="D7" s="269"/>
      <c r="E7" s="269"/>
      <c r="F7" s="269"/>
      <c r="G7" s="269"/>
      <c r="H7" s="269"/>
      <c r="N7" s="223" t="s">
        <v>167</v>
      </c>
      <c r="O7" s="195"/>
      <c r="P7" s="334"/>
      <c r="Q7" s="334"/>
      <c r="R7" s="335"/>
    </row>
    <row r="8" spans="1:18" s="2" customFormat="1" ht="18.75" customHeight="1" x14ac:dyDescent="0.2">
      <c r="A8" s="1"/>
      <c r="B8" s="1"/>
      <c r="C8" s="107"/>
      <c r="D8" s="107"/>
      <c r="E8" s="107"/>
      <c r="F8" s="107"/>
      <c r="G8" s="107"/>
      <c r="H8" s="107"/>
      <c r="N8" s="191"/>
    </row>
    <row r="9" spans="1:18" s="2" customFormat="1" ht="18.75" customHeight="1" x14ac:dyDescent="0.2">
      <c r="A9" s="1"/>
      <c r="B9" s="266" t="s">
        <v>104</v>
      </c>
      <c r="C9" s="266"/>
      <c r="D9" s="266"/>
      <c r="E9" s="266"/>
      <c r="F9" s="266"/>
      <c r="G9" s="266"/>
      <c r="H9" s="266"/>
      <c r="L9" s="1"/>
      <c r="M9" s="266" t="s">
        <v>104</v>
      </c>
      <c r="N9" s="266"/>
      <c r="O9" s="266"/>
      <c r="P9" s="266"/>
      <c r="Q9" s="266"/>
      <c r="R9" s="266"/>
    </row>
    <row r="10" spans="1:18" s="2" customFormat="1" ht="18.75" customHeight="1" x14ac:dyDescent="0.2">
      <c r="A10" s="1"/>
      <c r="L10" s="1"/>
    </row>
    <row r="11" spans="1:18" s="2" customFormat="1" ht="61.5" customHeight="1" x14ac:dyDescent="0.2">
      <c r="A11" s="1"/>
      <c r="B11" s="25"/>
      <c r="C11" s="336" t="s">
        <v>178</v>
      </c>
      <c r="D11" s="336"/>
      <c r="E11" s="336"/>
      <c r="F11" s="336"/>
      <c r="G11" s="336"/>
      <c r="H11" s="336"/>
      <c r="L11" s="1"/>
      <c r="M11" s="25"/>
      <c r="N11" s="336" t="s">
        <v>179</v>
      </c>
      <c r="O11" s="336"/>
      <c r="P11" s="336"/>
      <c r="Q11" s="336"/>
      <c r="R11" s="336"/>
    </row>
    <row r="12" spans="1:18" s="2" customFormat="1" ht="18.75" customHeight="1" x14ac:dyDescent="0.2">
      <c r="A12" s="1"/>
      <c r="B12" s="5"/>
      <c r="C12" s="1"/>
      <c r="D12" s="1"/>
      <c r="E12" s="1"/>
      <c r="F12" s="1"/>
      <c r="G12" s="1"/>
      <c r="H12" s="1"/>
      <c r="L12" s="1"/>
      <c r="M12" s="5"/>
      <c r="N12" s="1"/>
      <c r="O12" s="1"/>
      <c r="P12" s="1"/>
      <c r="Q12" s="1"/>
      <c r="R12" s="1"/>
    </row>
    <row r="13" spans="1:18" s="2" customFormat="1" ht="18.75" customHeight="1" x14ac:dyDescent="0.2">
      <c r="A13" s="1"/>
      <c r="B13" s="23"/>
      <c r="C13" s="37"/>
      <c r="D13" s="337" t="s">
        <v>94</v>
      </c>
      <c r="E13" s="337"/>
      <c r="F13" s="337"/>
      <c r="G13" s="77"/>
      <c r="H13" s="338"/>
      <c r="L13" s="1"/>
      <c r="M13" s="23"/>
      <c r="N13" s="37"/>
      <c r="O13" s="337" t="s">
        <v>94</v>
      </c>
      <c r="P13" s="337"/>
      <c r="Q13" s="77"/>
      <c r="R13" s="338"/>
    </row>
    <row r="14" spans="1:18" s="2" customFormat="1" ht="18.75" customHeight="1" x14ac:dyDescent="0.2">
      <c r="A14" s="1"/>
      <c r="C14" s="50"/>
      <c r="D14" s="134">
        <f>'Daten (auszublenden)'!C24</f>
        <v>2024</v>
      </c>
      <c r="E14" s="134">
        <f>IFERROR(D14+1,"")</f>
        <v>2025</v>
      </c>
      <c r="F14" s="134">
        <f>IFERROR(E14+1,"")</f>
        <v>2026</v>
      </c>
      <c r="H14" s="338"/>
      <c r="L14" s="1"/>
      <c r="N14" s="50"/>
      <c r="O14" s="190" t="str">
        <f>O4</f>
        <v>01.01.xx-xx.xx.xx</v>
      </c>
      <c r="P14" s="190" t="str">
        <f>O5</f>
        <v>xx.xx.xx-31.12.xx</v>
      </c>
      <c r="R14" s="338"/>
    </row>
    <row r="15" spans="1:18" s="2" customFormat="1" ht="18.75" customHeight="1" x14ac:dyDescent="0.2">
      <c r="A15" s="1"/>
      <c r="B15" s="5"/>
      <c r="C15" s="235" t="s">
        <v>219</v>
      </c>
      <c r="D15" s="32"/>
      <c r="E15" s="32"/>
      <c r="F15" s="32"/>
      <c r="H15" s="338"/>
      <c r="L15" s="1"/>
      <c r="M15" s="5"/>
      <c r="N15" s="235" t="s">
        <v>219</v>
      </c>
      <c r="O15" s="32"/>
      <c r="P15" s="32"/>
      <c r="R15" s="338"/>
    </row>
    <row r="16" spans="1:18" s="2" customFormat="1" ht="18.75" customHeight="1" x14ac:dyDescent="0.2">
      <c r="A16" s="1"/>
      <c r="B16" s="5"/>
      <c r="C16" s="55" t="s">
        <v>153</v>
      </c>
      <c r="D16" s="32"/>
      <c r="E16" s="32"/>
      <c r="F16" s="32"/>
      <c r="H16" s="234"/>
      <c r="L16" s="1"/>
      <c r="M16" s="5"/>
      <c r="N16" s="55" t="s">
        <v>153</v>
      </c>
      <c r="O16" s="32"/>
      <c r="P16" s="32"/>
      <c r="R16" s="234"/>
    </row>
    <row r="17" spans="1:19" s="2" customFormat="1" ht="18.75" customHeight="1" x14ac:dyDescent="0.25">
      <c r="A17" s="1"/>
      <c r="B17" s="5"/>
      <c r="C17" s="6"/>
      <c r="D17" s="7"/>
      <c r="E17" s="7"/>
      <c r="F17"/>
      <c r="G17"/>
      <c r="H17"/>
      <c r="L17" s="1"/>
      <c r="M17" s="5"/>
      <c r="N17" s="6"/>
      <c r="O17" s="7"/>
      <c r="P17" s="7"/>
      <c r="Q17"/>
      <c r="R17"/>
    </row>
    <row r="18" spans="1:19" s="2" customFormat="1" ht="6.75" customHeight="1" x14ac:dyDescent="0.2">
      <c r="A18" s="3"/>
      <c r="B18" s="3"/>
      <c r="C18" s="4"/>
      <c r="D18" s="1"/>
      <c r="E18" s="1"/>
      <c r="L18" s="3"/>
      <c r="M18" s="3"/>
      <c r="N18" s="4"/>
      <c r="O18" s="1"/>
      <c r="P18" s="1"/>
    </row>
    <row r="19" spans="1:19" s="2" customFormat="1" ht="18" customHeight="1" x14ac:dyDescent="0.25">
      <c r="B19" s="266" t="s">
        <v>103</v>
      </c>
      <c r="C19" s="266"/>
      <c r="D19" s="266"/>
      <c r="E19" s="266"/>
      <c r="F19" s="266"/>
      <c r="G19" s="266"/>
      <c r="H19" s="266"/>
      <c r="I19"/>
      <c r="M19" s="266" t="s">
        <v>103</v>
      </c>
      <c r="N19" s="266"/>
      <c r="O19" s="266"/>
      <c r="P19" s="266"/>
      <c r="Q19" s="266"/>
      <c r="R19" s="266"/>
      <c r="S19"/>
    </row>
    <row r="20" spans="1:19" s="2" customFormat="1" ht="6" customHeight="1" x14ac:dyDescent="0.25">
      <c r="I20"/>
      <c r="S20"/>
    </row>
    <row r="21" spans="1:19" s="2" customFormat="1" ht="129.94999999999999" customHeight="1" x14ac:dyDescent="0.2">
      <c r="A21" s="25"/>
      <c r="B21" s="25"/>
      <c r="C21" s="341" t="s">
        <v>176</v>
      </c>
      <c r="D21" s="341"/>
      <c r="E21" s="341"/>
      <c r="F21" s="341"/>
      <c r="G21" s="341"/>
      <c r="H21" s="341"/>
      <c r="I21" s="31"/>
      <c r="J21" s="192"/>
      <c r="L21" s="25"/>
      <c r="M21" s="25"/>
      <c r="N21" s="336" t="s">
        <v>177</v>
      </c>
      <c r="O21" s="336"/>
      <c r="P21" s="336"/>
      <c r="Q21" s="336"/>
      <c r="R21" s="336"/>
      <c r="S21" s="31"/>
    </row>
    <row r="22" spans="1:19" s="2" customFormat="1" ht="6" customHeight="1" x14ac:dyDescent="0.2">
      <c r="C22" s="24"/>
      <c r="D22" s="24"/>
      <c r="E22" s="24"/>
      <c r="F22" s="24"/>
      <c r="G22" s="24"/>
      <c r="H22" s="24"/>
      <c r="I22" s="24"/>
      <c r="N22" s="24"/>
      <c r="O22" s="24"/>
      <c r="P22" s="24"/>
      <c r="Q22" s="24"/>
      <c r="R22" s="24"/>
      <c r="S22" s="24"/>
    </row>
    <row r="23" spans="1:19" s="1" customFormat="1" ht="18.95" customHeight="1" x14ac:dyDescent="0.2">
      <c r="A23" s="23"/>
      <c r="B23" s="23"/>
      <c r="C23" s="37"/>
      <c r="D23" s="337" t="s">
        <v>94</v>
      </c>
      <c r="E23" s="337"/>
      <c r="F23" s="337"/>
      <c r="G23" s="342" t="str">
        <f>CONCATENATE("Ø-"&amp;" "&amp;"Veränderung"&amp;" "&amp;D24&amp;"-"&amp;F24)</f>
        <v>Ø- Veränderung 2024-2026</v>
      </c>
      <c r="H23" s="38"/>
      <c r="I23" s="38"/>
      <c r="J23" s="38"/>
      <c r="L23" s="23"/>
      <c r="M23" s="23"/>
      <c r="N23" s="37"/>
      <c r="O23" s="337" t="s">
        <v>94</v>
      </c>
      <c r="P23" s="337"/>
      <c r="Q23" s="342" t="s">
        <v>158</v>
      </c>
      <c r="R23" s="38"/>
      <c r="S23" s="38"/>
    </row>
    <row r="24" spans="1:19" s="2" customFormat="1" ht="18.95" customHeight="1" x14ac:dyDescent="0.2">
      <c r="C24" s="50" t="s">
        <v>34</v>
      </c>
      <c r="D24" s="104">
        <f>D14</f>
        <v>2024</v>
      </c>
      <c r="E24" s="104">
        <f>E14</f>
        <v>2025</v>
      </c>
      <c r="F24" s="108">
        <f>F14</f>
        <v>2026</v>
      </c>
      <c r="G24" s="343"/>
      <c r="N24" s="50" t="s">
        <v>34</v>
      </c>
      <c r="O24" s="188" t="str">
        <f>O14</f>
        <v>01.01.xx-xx.xx.xx</v>
      </c>
      <c r="P24" s="188" t="str">
        <f>P14</f>
        <v>xx.xx.xx-31.12.xx</v>
      </c>
      <c r="Q24" s="343"/>
    </row>
    <row r="25" spans="1:19" s="2" customFormat="1" ht="15" customHeight="1" x14ac:dyDescent="0.2">
      <c r="A25" s="99"/>
      <c r="B25" s="100"/>
      <c r="C25" s="51"/>
      <c r="D25" s="28"/>
      <c r="E25" s="28"/>
      <c r="F25" s="28"/>
      <c r="G25" s="52" t="str">
        <f>IF(ISERROR(F25/D25),"",(F25/D25)^(1/(MID($F$24,1,4)-MID($D$24,1,4)))-1)</f>
        <v/>
      </c>
      <c r="H25" s="322" t="s">
        <v>130</v>
      </c>
      <c r="L25" s="99"/>
      <c r="M25" s="100"/>
      <c r="N25" s="51"/>
      <c r="O25" s="28"/>
      <c r="P25" s="28"/>
      <c r="Q25" s="52" t="str">
        <f t="shared" ref="Q25:Q26" si="0">IF(ISERROR(P25/O25),"",((P25/O25)^(1/1))-1)</f>
        <v/>
      </c>
      <c r="R25" s="322" t="s">
        <v>130</v>
      </c>
    </row>
    <row r="26" spans="1:19" s="2" customFormat="1" ht="15" customHeight="1" x14ac:dyDescent="0.2">
      <c r="A26" s="99"/>
      <c r="B26" s="100"/>
      <c r="C26" s="51"/>
      <c r="D26" s="28"/>
      <c r="E26" s="28"/>
      <c r="F26" s="28"/>
      <c r="G26" s="52" t="str">
        <f t="shared" ref="G26:G40" si="1">IF(ISERROR(F26/D26),"",(F26/D26)^(1/(MID($F$24,1,4)-MID($D$24,1,4)))-1)</f>
        <v/>
      </c>
      <c r="H26" s="323"/>
      <c r="L26" s="99"/>
      <c r="M26" s="100"/>
      <c r="N26" s="51"/>
      <c r="O26" s="28"/>
      <c r="P26" s="28"/>
      <c r="Q26" s="52" t="str">
        <f t="shared" si="0"/>
        <v/>
      </c>
      <c r="R26" s="323"/>
    </row>
    <row r="27" spans="1:19" s="2" customFormat="1" ht="15" customHeight="1" x14ac:dyDescent="0.2">
      <c r="A27" s="99"/>
      <c r="B27" s="100"/>
      <c r="C27" s="42"/>
      <c r="D27" s="28"/>
      <c r="E27" s="28"/>
      <c r="F27" s="28"/>
      <c r="G27" s="52" t="str">
        <f t="shared" si="1"/>
        <v/>
      </c>
      <c r="H27" s="323"/>
      <c r="L27" s="99"/>
      <c r="M27" s="100"/>
      <c r="N27" s="42"/>
      <c r="O27" s="28"/>
      <c r="P27" s="28"/>
      <c r="Q27" s="52" t="str">
        <f>IF(ISERROR(P27/O27),"",((P27/O27)^(1/1))-1)</f>
        <v/>
      </c>
      <c r="R27" s="323"/>
    </row>
    <row r="28" spans="1:19" s="2" customFormat="1" ht="15" customHeight="1" x14ac:dyDescent="0.2">
      <c r="A28" s="99"/>
      <c r="B28" s="100"/>
      <c r="C28" s="27"/>
      <c r="D28" s="28"/>
      <c r="E28" s="28"/>
      <c r="F28" s="28"/>
      <c r="G28" s="52" t="str">
        <f t="shared" si="1"/>
        <v/>
      </c>
      <c r="H28" s="323"/>
      <c r="L28" s="99"/>
      <c r="M28" s="100"/>
      <c r="N28" s="27"/>
      <c r="O28" s="28"/>
      <c r="P28" s="28"/>
      <c r="Q28" s="52" t="str">
        <f t="shared" ref="Q28:Q39" si="2">IF(ISERROR(P28/O28),"",((P28/O28)^(1/1))-1)</f>
        <v/>
      </c>
      <c r="R28" s="323"/>
    </row>
    <row r="29" spans="1:19" s="2" customFormat="1" ht="15" customHeight="1" x14ac:dyDescent="0.2">
      <c r="A29" s="99"/>
      <c r="B29" s="100"/>
      <c r="C29" s="27"/>
      <c r="D29" s="28"/>
      <c r="E29" s="28"/>
      <c r="F29" s="28"/>
      <c r="G29" s="52" t="str">
        <f t="shared" si="1"/>
        <v/>
      </c>
      <c r="H29" s="323"/>
      <c r="L29" s="99"/>
      <c r="M29" s="100"/>
      <c r="N29" s="27"/>
      <c r="O29" s="28"/>
      <c r="P29" s="28"/>
      <c r="Q29" s="52" t="str">
        <f t="shared" si="2"/>
        <v/>
      </c>
      <c r="R29" s="323"/>
    </row>
    <row r="30" spans="1:19" s="2" customFormat="1" ht="15" customHeight="1" x14ac:dyDescent="0.2">
      <c r="A30" s="99"/>
      <c r="B30" s="100"/>
      <c r="C30" s="27"/>
      <c r="D30" s="28"/>
      <c r="E30" s="28"/>
      <c r="F30" s="28"/>
      <c r="G30" s="52" t="str">
        <f t="shared" si="1"/>
        <v/>
      </c>
      <c r="H30" s="323"/>
      <c r="L30" s="99"/>
      <c r="M30" s="100"/>
      <c r="N30" s="27"/>
      <c r="O30" s="28"/>
      <c r="P30" s="28"/>
      <c r="Q30" s="52" t="str">
        <f t="shared" si="2"/>
        <v/>
      </c>
      <c r="R30" s="323"/>
    </row>
    <row r="31" spans="1:19" s="2" customFormat="1" ht="15" customHeight="1" x14ac:dyDescent="0.2">
      <c r="A31" s="99"/>
      <c r="B31" s="100"/>
      <c r="C31" s="27"/>
      <c r="D31" s="28"/>
      <c r="E31" s="28"/>
      <c r="F31" s="28"/>
      <c r="G31" s="52" t="str">
        <f t="shared" si="1"/>
        <v/>
      </c>
      <c r="H31" s="323"/>
      <c r="L31" s="99"/>
      <c r="M31" s="100"/>
      <c r="N31" s="27"/>
      <c r="O31" s="28"/>
      <c r="P31" s="28"/>
      <c r="Q31" s="52" t="str">
        <f t="shared" si="2"/>
        <v/>
      </c>
      <c r="R31" s="323"/>
    </row>
    <row r="32" spans="1:19" s="2" customFormat="1" ht="15" customHeight="1" x14ac:dyDescent="0.2">
      <c r="A32" s="99"/>
      <c r="B32" s="100"/>
      <c r="C32" s="27"/>
      <c r="D32" s="28"/>
      <c r="E32" s="28"/>
      <c r="F32" s="28"/>
      <c r="G32" s="52" t="str">
        <f t="shared" si="1"/>
        <v/>
      </c>
      <c r="H32" s="323"/>
      <c r="L32" s="99"/>
      <c r="M32" s="100"/>
      <c r="N32" s="27"/>
      <c r="O32" s="28"/>
      <c r="P32" s="28"/>
      <c r="Q32" s="52" t="str">
        <f t="shared" si="2"/>
        <v/>
      </c>
      <c r="R32" s="323"/>
    </row>
    <row r="33" spans="1:18" s="2" customFormat="1" ht="15" customHeight="1" x14ac:dyDescent="0.2">
      <c r="A33" s="99"/>
      <c r="B33" s="100"/>
      <c r="C33" s="27"/>
      <c r="D33" s="28"/>
      <c r="E33" s="28"/>
      <c r="F33" s="28"/>
      <c r="G33" s="52" t="str">
        <f t="shared" si="1"/>
        <v/>
      </c>
      <c r="H33" s="323"/>
      <c r="L33" s="99"/>
      <c r="M33" s="100"/>
      <c r="N33" s="27"/>
      <c r="O33" s="28"/>
      <c r="P33" s="28"/>
      <c r="Q33" s="52" t="str">
        <f t="shared" si="2"/>
        <v/>
      </c>
      <c r="R33" s="323"/>
    </row>
    <row r="34" spans="1:18" s="2" customFormat="1" ht="15" customHeight="1" x14ac:dyDescent="0.2">
      <c r="A34" s="99"/>
      <c r="B34" s="100"/>
      <c r="C34" s="27"/>
      <c r="D34" s="28"/>
      <c r="E34" s="28"/>
      <c r="F34" s="28"/>
      <c r="G34" s="52" t="str">
        <f t="shared" si="1"/>
        <v/>
      </c>
      <c r="H34" s="323"/>
      <c r="L34" s="99"/>
      <c r="M34" s="100"/>
      <c r="N34" s="27"/>
      <c r="O34" s="28"/>
      <c r="P34" s="28"/>
      <c r="Q34" s="52" t="str">
        <f t="shared" si="2"/>
        <v/>
      </c>
      <c r="R34" s="323"/>
    </row>
    <row r="35" spans="1:18" s="2" customFormat="1" ht="15" customHeight="1" x14ac:dyDescent="0.2">
      <c r="A35" s="99"/>
      <c r="B35" s="100"/>
      <c r="C35" s="27"/>
      <c r="D35" s="28"/>
      <c r="E35" s="28"/>
      <c r="F35" s="28"/>
      <c r="G35" s="52" t="str">
        <f t="shared" si="1"/>
        <v/>
      </c>
      <c r="H35" s="323"/>
      <c r="L35" s="99"/>
      <c r="M35" s="100"/>
      <c r="N35" s="27"/>
      <c r="O35" s="28"/>
      <c r="P35" s="28"/>
      <c r="Q35" s="52" t="str">
        <f t="shared" si="2"/>
        <v/>
      </c>
      <c r="R35" s="323"/>
    </row>
    <row r="36" spans="1:18" s="2" customFormat="1" ht="15" customHeight="1" x14ac:dyDescent="0.2">
      <c r="A36" s="99"/>
      <c r="B36" s="100"/>
      <c r="C36" s="27"/>
      <c r="D36" s="28"/>
      <c r="E36" s="28"/>
      <c r="F36" s="28"/>
      <c r="G36" s="52" t="str">
        <f t="shared" si="1"/>
        <v/>
      </c>
      <c r="H36" s="323"/>
      <c r="L36" s="99"/>
      <c r="M36" s="100"/>
      <c r="N36" s="27"/>
      <c r="O36" s="28"/>
      <c r="P36" s="28"/>
      <c r="Q36" s="52" t="str">
        <f t="shared" si="2"/>
        <v/>
      </c>
      <c r="R36" s="323"/>
    </row>
    <row r="37" spans="1:18" s="2" customFormat="1" ht="15" customHeight="1" x14ac:dyDescent="0.2">
      <c r="A37" s="99"/>
      <c r="B37" s="100"/>
      <c r="C37" s="27"/>
      <c r="D37" s="28"/>
      <c r="E37" s="28"/>
      <c r="F37" s="28"/>
      <c r="G37" s="52" t="str">
        <f t="shared" si="1"/>
        <v/>
      </c>
      <c r="H37" s="323"/>
      <c r="L37" s="99"/>
      <c r="M37" s="100"/>
      <c r="N37" s="27"/>
      <c r="O37" s="28"/>
      <c r="P37" s="28"/>
      <c r="Q37" s="52" t="str">
        <f t="shared" si="2"/>
        <v/>
      </c>
      <c r="R37" s="323"/>
    </row>
    <row r="38" spans="1:18" s="2" customFormat="1" ht="15" customHeight="1" x14ac:dyDescent="0.2">
      <c r="A38" s="99"/>
      <c r="B38" s="100"/>
      <c r="C38" s="27"/>
      <c r="D38" s="28"/>
      <c r="E38" s="28"/>
      <c r="F38" s="28"/>
      <c r="G38" s="52" t="str">
        <f t="shared" si="1"/>
        <v/>
      </c>
      <c r="H38" s="323"/>
      <c r="L38" s="99"/>
      <c r="M38" s="100"/>
      <c r="N38" s="27"/>
      <c r="O38" s="28"/>
      <c r="P38" s="28"/>
      <c r="Q38" s="52" t="str">
        <f t="shared" si="2"/>
        <v/>
      </c>
      <c r="R38" s="323"/>
    </row>
    <row r="39" spans="1:18" s="2" customFormat="1" ht="15" customHeight="1" x14ac:dyDescent="0.2">
      <c r="A39" s="99"/>
      <c r="B39" s="100"/>
      <c r="C39" s="27"/>
      <c r="D39" s="28"/>
      <c r="E39" s="28"/>
      <c r="F39" s="28"/>
      <c r="G39" s="52" t="str">
        <f t="shared" si="1"/>
        <v/>
      </c>
      <c r="H39" s="333"/>
      <c r="L39" s="99"/>
      <c r="M39" s="100"/>
      <c r="N39" s="27"/>
      <c r="O39" s="28"/>
      <c r="P39" s="28"/>
      <c r="Q39" s="52" t="str">
        <f t="shared" si="2"/>
        <v/>
      </c>
      <c r="R39" s="333"/>
    </row>
    <row r="40" spans="1:18" s="2" customFormat="1" ht="15" hidden="1" customHeight="1" x14ac:dyDescent="0.2">
      <c r="A40" s="99"/>
      <c r="B40" s="100"/>
      <c r="C40" s="43" t="s">
        <v>25</v>
      </c>
      <c r="D40" s="30" t="str">
        <f>IFERROR(D76/D58,"")</f>
        <v/>
      </c>
      <c r="E40" s="30" t="str">
        <f>IFERROR(E76/E58,"")</f>
        <v/>
      </c>
      <c r="F40" s="30" t="str">
        <f>IFERROR(F76/F58,"")</f>
        <v/>
      </c>
      <c r="G40" s="143" t="str">
        <f t="shared" si="1"/>
        <v/>
      </c>
      <c r="H40" s="95"/>
      <c r="L40" s="99"/>
      <c r="M40" s="100"/>
      <c r="N40" s="43" t="s">
        <v>25</v>
      </c>
      <c r="O40" s="30" t="str">
        <f>IFERROR(O76/O58,"")</f>
        <v/>
      </c>
      <c r="P40" s="30" t="str">
        <f>IFERROR(P76/P58,"")</f>
        <v/>
      </c>
      <c r="Q40" s="143" t="str">
        <f>IF(ISERROR(#REF!/O40),"",(#REF!/O40)^(1/(MID($F$24,1,4)-MID($D$24,1,4)))-1)</f>
        <v/>
      </c>
      <c r="R40" s="95"/>
    </row>
    <row r="41" spans="1:18" s="2" customFormat="1" ht="6" customHeight="1" x14ac:dyDescent="0.2">
      <c r="A41" s="25"/>
      <c r="B41" s="25"/>
      <c r="H41" s="228"/>
      <c r="L41" s="25"/>
      <c r="M41" s="25"/>
      <c r="R41" s="144"/>
    </row>
    <row r="42" spans="1:18" s="2" customFormat="1" ht="18" customHeight="1" x14ac:dyDescent="0.2">
      <c r="A42" s="25"/>
      <c r="B42" s="25"/>
      <c r="C42" s="2" t="s">
        <v>35</v>
      </c>
      <c r="H42" s="227"/>
      <c r="L42" s="25"/>
      <c r="M42" s="25"/>
      <c r="N42" s="2" t="s">
        <v>35</v>
      </c>
      <c r="R42" s="110"/>
    </row>
    <row r="43" spans="1:18" s="2" customFormat="1" ht="15" customHeight="1" x14ac:dyDescent="0.2">
      <c r="A43" s="320"/>
      <c r="B43" s="321"/>
      <c r="C43" s="44" t="str">
        <f t="shared" ref="C43:C57" si="3">IF(C25="","",C25)</f>
        <v/>
      </c>
      <c r="D43" s="32"/>
      <c r="E43" s="32"/>
      <c r="F43" s="32"/>
      <c r="G43" s="52" t="str">
        <f t="shared" ref="G43:G58" si="4">IF(ISERROR(F43/D43),"",(F43/D43)^(1/(MID($F$24,1,4)-MID($D$24,1,4)))-1)</f>
        <v/>
      </c>
      <c r="H43" s="322" t="s">
        <v>130</v>
      </c>
      <c r="L43" s="320"/>
      <c r="M43" s="321"/>
      <c r="N43" s="44" t="str">
        <f t="shared" ref="N43:N57" si="5">IF(N25="","",N25)</f>
        <v/>
      </c>
      <c r="O43" s="32"/>
      <c r="P43" s="32"/>
      <c r="Q43" s="52" t="str">
        <f>IF(ISERROR(P43/O43),"",((P43/O43)^(1/1))-1)</f>
        <v/>
      </c>
      <c r="R43" s="322" t="s">
        <v>130</v>
      </c>
    </row>
    <row r="44" spans="1:18" s="2" customFormat="1" ht="15" customHeight="1" x14ac:dyDescent="0.2">
      <c r="A44" s="320"/>
      <c r="B44" s="321"/>
      <c r="C44" s="44" t="str">
        <f t="shared" si="3"/>
        <v/>
      </c>
      <c r="D44" s="32"/>
      <c r="E44" s="32"/>
      <c r="F44" s="32"/>
      <c r="G44" s="52" t="str">
        <f t="shared" si="4"/>
        <v/>
      </c>
      <c r="H44" s="323"/>
      <c r="L44" s="320"/>
      <c r="M44" s="321"/>
      <c r="N44" s="44" t="str">
        <f t="shared" si="5"/>
        <v/>
      </c>
      <c r="O44" s="32"/>
      <c r="P44" s="32"/>
      <c r="Q44" s="52" t="str">
        <f t="shared" ref="Q44:Q58" si="6">IF(ISERROR(P44/O44),"",((P44/O44)^(1/1))-1)</f>
        <v/>
      </c>
      <c r="R44" s="323"/>
    </row>
    <row r="45" spans="1:18" s="2" customFormat="1" ht="15" customHeight="1" x14ac:dyDescent="0.2">
      <c r="A45" s="320"/>
      <c r="B45" s="321"/>
      <c r="C45" s="44" t="str">
        <f t="shared" si="3"/>
        <v/>
      </c>
      <c r="D45" s="32"/>
      <c r="E45" s="32"/>
      <c r="F45" s="32"/>
      <c r="G45" s="52" t="str">
        <f t="shared" si="4"/>
        <v/>
      </c>
      <c r="H45" s="323"/>
      <c r="L45" s="320"/>
      <c r="M45" s="321"/>
      <c r="N45" s="44" t="str">
        <f t="shared" si="5"/>
        <v/>
      </c>
      <c r="O45" s="32"/>
      <c r="P45" s="32"/>
      <c r="Q45" s="52" t="str">
        <f t="shared" si="6"/>
        <v/>
      </c>
      <c r="R45" s="323"/>
    </row>
    <row r="46" spans="1:18" s="2" customFormat="1" ht="15" customHeight="1" x14ac:dyDescent="0.2">
      <c r="A46" s="320"/>
      <c r="B46" s="321"/>
      <c r="C46" s="44" t="str">
        <f t="shared" si="3"/>
        <v/>
      </c>
      <c r="D46" s="32"/>
      <c r="E46" s="32"/>
      <c r="F46" s="32"/>
      <c r="G46" s="52" t="str">
        <f t="shared" si="4"/>
        <v/>
      </c>
      <c r="H46" s="323"/>
      <c r="L46" s="320"/>
      <c r="M46" s="321"/>
      <c r="N46" s="44" t="str">
        <f t="shared" si="5"/>
        <v/>
      </c>
      <c r="O46" s="32"/>
      <c r="P46" s="32"/>
      <c r="Q46" s="52" t="str">
        <f t="shared" si="6"/>
        <v/>
      </c>
      <c r="R46" s="323"/>
    </row>
    <row r="47" spans="1:18" s="2" customFormat="1" ht="15" customHeight="1" x14ac:dyDescent="0.2">
      <c r="A47" s="320"/>
      <c r="B47" s="321"/>
      <c r="C47" s="44" t="str">
        <f t="shared" si="3"/>
        <v/>
      </c>
      <c r="D47" s="32"/>
      <c r="E47" s="32"/>
      <c r="F47" s="32"/>
      <c r="G47" s="52" t="str">
        <f t="shared" si="4"/>
        <v/>
      </c>
      <c r="H47" s="323"/>
      <c r="L47" s="320"/>
      <c r="M47" s="321"/>
      <c r="N47" s="44" t="str">
        <f t="shared" si="5"/>
        <v/>
      </c>
      <c r="O47" s="32"/>
      <c r="P47" s="32"/>
      <c r="Q47" s="52" t="str">
        <f t="shared" si="6"/>
        <v/>
      </c>
      <c r="R47" s="323"/>
    </row>
    <row r="48" spans="1:18" s="2" customFormat="1" ht="15" customHeight="1" x14ac:dyDescent="0.2">
      <c r="A48" s="99"/>
      <c r="B48" s="100"/>
      <c r="C48" s="44" t="str">
        <f t="shared" si="3"/>
        <v/>
      </c>
      <c r="D48" s="32"/>
      <c r="E48" s="32"/>
      <c r="F48" s="32"/>
      <c r="G48" s="52" t="str">
        <f t="shared" si="4"/>
        <v/>
      </c>
      <c r="H48" s="323"/>
      <c r="L48" s="99"/>
      <c r="M48" s="100"/>
      <c r="N48" s="44" t="str">
        <f t="shared" si="5"/>
        <v/>
      </c>
      <c r="O48" s="32"/>
      <c r="P48" s="32"/>
      <c r="Q48" s="52" t="str">
        <f t="shared" si="6"/>
        <v/>
      </c>
      <c r="R48" s="323"/>
    </row>
    <row r="49" spans="1:19" s="2" customFormat="1" ht="15" customHeight="1" x14ac:dyDescent="0.2">
      <c r="A49" s="99"/>
      <c r="B49" s="100"/>
      <c r="C49" s="44" t="str">
        <f t="shared" si="3"/>
        <v/>
      </c>
      <c r="D49" s="32"/>
      <c r="E49" s="32"/>
      <c r="F49" s="32"/>
      <c r="G49" s="52" t="str">
        <f t="shared" si="4"/>
        <v/>
      </c>
      <c r="H49" s="323"/>
      <c r="L49" s="99"/>
      <c r="M49" s="100"/>
      <c r="N49" s="44" t="str">
        <f t="shared" si="5"/>
        <v/>
      </c>
      <c r="O49" s="32"/>
      <c r="P49" s="32"/>
      <c r="Q49" s="52" t="str">
        <f t="shared" si="6"/>
        <v/>
      </c>
      <c r="R49" s="323"/>
    </row>
    <row r="50" spans="1:19" s="2" customFormat="1" ht="15" customHeight="1" x14ac:dyDescent="0.2">
      <c r="A50" s="99"/>
      <c r="B50" s="100"/>
      <c r="C50" s="44" t="str">
        <f t="shared" si="3"/>
        <v/>
      </c>
      <c r="D50" s="32"/>
      <c r="E50" s="32"/>
      <c r="F50" s="32"/>
      <c r="G50" s="52" t="str">
        <f t="shared" si="4"/>
        <v/>
      </c>
      <c r="H50" s="323"/>
      <c r="L50" s="99"/>
      <c r="M50" s="100"/>
      <c r="N50" s="44" t="str">
        <f t="shared" si="5"/>
        <v/>
      </c>
      <c r="O50" s="32"/>
      <c r="P50" s="32"/>
      <c r="Q50" s="52" t="str">
        <f t="shared" si="6"/>
        <v/>
      </c>
      <c r="R50" s="323"/>
    </row>
    <row r="51" spans="1:19" s="2" customFormat="1" ht="15" customHeight="1" x14ac:dyDescent="0.2">
      <c r="A51" s="99"/>
      <c r="B51" s="100"/>
      <c r="C51" s="44" t="str">
        <f t="shared" si="3"/>
        <v/>
      </c>
      <c r="D51" s="32"/>
      <c r="E51" s="32"/>
      <c r="F51" s="32"/>
      <c r="G51" s="52" t="str">
        <f t="shared" si="4"/>
        <v/>
      </c>
      <c r="H51" s="323"/>
      <c r="L51" s="99"/>
      <c r="M51" s="100"/>
      <c r="N51" s="44" t="str">
        <f t="shared" si="5"/>
        <v/>
      </c>
      <c r="O51" s="32"/>
      <c r="P51" s="32"/>
      <c r="Q51" s="52" t="str">
        <f t="shared" si="6"/>
        <v/>
      </c>
      <c r="R51" s="323"/>
    </row>
    <row r="52" spans="1:19" s="2" customFormat="1" ht="15" customHeight="1" x14ac:dyDescent="0.2">
      <c r="A52" s="99"/>
      <c r="B52" s="100"/>
      <c r="C52" s="44" t="str">
        <f t="shared" si="3"/>
        <v/>
      </c>
      <c r="D52" s="32"/>
      <c r="E52" s="32"/>
      <c r="F52" s="32"/>
      <c r="G52" s="52" t="str">
        <f t="shared" si="4"/>
        <v/>
      </c>
      <c r="H52" s="323"/>
      <c r="L52" s="99"/>
      <c r="M52" s="100"/>
      <c r="N52" s="44" t="str">
        <f t="shared" si="5"/>
        <v/>
      </c>
      <c r="O52" s="32"/>
      <c r="P52" s="32"/>
      <c r="Q52" s="52" t="str">
        <f t="shared" si="6"/>
        <v/>
      </c>
      <c r="R52" s="323"/>
    </row>
    <row r="53" spans="1:19" s="2" customFormat="1" ht="15" customHeight="1" x14ac:dyDescent="0.2">
      <c r="A53" s="99"/>
      <c r="B53" s="100"/>
      <c r="C53" s="44" t="str">
        <f t="shared" si="3"/>
        <v/>
      </c>
      <c r="D53" s="32"/>
      <c r="E53" s="32"/>
      <c r="F53" s="32"/>
      <c r="G53" s="52" t="str">
        <f t="shared" si="4"/>
        <v/>
      </c>
      <c r="H53" s="323"/>
      <c r="L53" s="99"/>
      <c r="M53" s="100"/>
      <c r="N53" s="44" t="str">
        <f t="shared" si="5"/>
        <v/>
      </c>
      <c r="O53" s="32"/>
      <c r="P53" s="32"/>
      <c r="Q53" s="52" t="str">
        <f t="shared" si="6"/>
        <v/>
      </c>
      <c r="R53" s="323"/>
    </row>
    <row r="54" spans="1:19" s="2" customFormat="1" ht="15" customHeight="1" x14ac:dyDescent="0.2">
      <c r="A54" s="99"/>
      <c r="B54" s="100"/>
      <c r="C54" s="44" t="str">
        <f t="shared" si="3"/>
        <v/>
      </c>
      <c r="D54" s="32"/>
      <c r="E54" s="32"/>
      <c r="F54" s="32"/>
      <c r="G54" s="52" t="str">
        <f t="shared" si="4"/>
        <v/>
      </c>
      <c r="H54" s="323"/>
      <c r="L54" s="99"/>
      <c r="M54" s="100"/>
      <c r="N54" s="44" t="str">
        <f t="shared" si="5"/>
        <v/>
      </c>
      <c r="O54" s="32"/>
      <c r="P54" s="32"/>
      <c r="Q54" s="52" t="str">
        <f t="shared" si="6"/>
        <v/>
      </c>
      <c r="R54" s="323"/>
    </row>
    <row r="55" spans="1:19" s="2" customFormat="1" ht="15" customHeight="1" x14ac:dyDescent="0.2">
      <c r="A55" s="99"/>
      <c r="B55" s="100"/>
      <c r="C55" s="44" t="str">
        <f t="shared" si="3"/>
        <v/>
      </c>
      <c r="D55" s="32"/>
      <c r="E55" s="32"/>
      <c r="F55" s="32"/>
      <c r="G55" s="52" t="str">
        <f t="shared" si="4"/>
        <v/>
      </c>
      <c r="H55" s="323"/>
      <c r="L55" s="99"/>
      <c r="M55" s="100"/>
      <c r="N55" s="44" t="str">
        <f t="shared" si="5"/>
        <v/>
      </c>
      <c r="O55" s="32"/>
      <c r="P55" s="32"/>
      <c r="Q55" s="52" t="str">
        <f t="shared" si="6"/>
        <v/>
      </c>
      <c r="R55" s="323"/>
    </row>
    <row r="56" spans="1:19" s="2" customFormat="1" ht="15" customHeight="1" x14ac:dyDescent="0.2">
      <c r="A56" s="99"/>
      <c r="B56" s="100"/>
      <c r="C56" s="44" t="str">
        <f t="shared" si="3"/>
        <v/>
      </c>
      <c r="D56" s="32"/>
      <c r="E56" s="32"/>
      <c r="F56" s="32"/>
      <c r="G56" s="52" t="str">
        <f t="shared" si="4"/>
        <v/>
      </c>
      <c r="H56" s="323"/>
      <c r="L56" s="99"/>
      <c r="M56" s="100"/>
      <c r="N56" s="44" t="str">
        <f t="shared" si="5"/>
        <v/>
      </c>
      <c r="O56" s="32"/>
      <c r="P56" s="32"/>
      <c r="Q56" s="52" t="str">
        <f t="shared" si="6"/>
        <v/>
      </c>
      <c r="R56" s="323"/>
    </row>
    <row r="57" spans="1:19" s="2" customFormat="1" ht="15" customHeight="1" x14ac:dyDescent="0.2">
      <c r="A57" s="99"/>
      <c r="B57" s="100"/>
      <c r="C57" s="44" t="str">
        <f t="shared" si="3"/>
        <v/>
      </c>
      <c r="D57" s="32"/>
      <c r="E57" s="32"/>
      <c r="F57" s="32"/>
      <c r="G57" s="52" t="str">
        <f t="shared" si="4"/>
        <v/>
      </c>
      <c r="H57" s="323"/>
      <c r="L57" s="99"/>
      <c r="M57" s="100"/>
      <c r="N57" s="44" t="str">
        <f t="shared" si="5"/>
        <v/>
      </c>
      <c r="O57" s="32"/>
      <c r="P57" s="32"/>
      <c r="Q57" s="52" t="str">
        <f t="shared" si="6"/>
        <v/>
      </c>
      <c r="R57" s="323"/>
    </row>
    <row r="58" spans="1:19" s="2" customFormat="1" ht="15" customHeight="1" x14ac:dyDescent="0.2">
      <c r="A58" s="99"/>
      <c r="B58" s="100"/>
      <c r="C58" s="43" t="s">
        <v>26</v>
      </c>
      <c r="D58" s="33" t="str">
        <f>IF(SUM(D43:D57)=0,"",SUM(D43:D57))</f>
        <v/>
      </c>
      <c r="E58" s="33" t="str">
        <f>IF(SUM(E43:E57)=0,"",SUM(E43:E57))</f>
        <v/>
      </c>
      <c r="F58" s="33" t="str">
        <f>IF(SUM(F43:F57)=0,"",SUM(F43:F57))</f>
        <v/>
      </c>
      <c r="G58" s="52" t="str">
        <f t="shared" si="4"/>
        <v/>
      </c>
      <c r="H58" s="323"/>
      <c r="L58" s="99"/>
      <c r="M58" s="100"/>
      <c r="N58" s="43" t="s">
        <v>26</v>
      </c>
      <c r="O58" s="33" t="str">
        <f>IF(SUM(O43:O57)=0,"",SUM(O43:O57))</f>
        <v/>
      </c>
      <c r="P58" s="33" t="str">
        <f>IF(SUM(P43:P57)=0,"",SUM(P43:P57))</f>
        <v/>
      </c>
      <c r="Q58" s="52" t="str">
        <f t="shared" si="6"/>
        <v/>
      </c>
      <c r="R58" s="323"/>
    </row>
    <row r="59" spans="1:19" s="2" customFormat="1" ht="6" customHeight="1" x14ac:dyDescent="0.2">
      <c r="H59" s="226"/>
      <c r="I59" s="1"/>
      <c r="J59" s="1"/>
      <c r="R59" s="109"/>
      <c r="S59" s="1"/>
    </row>
    <row r="60" spans="1:19" s="2" customFormat="1" ht="18" customHeight="1" x14ac:dyDescent="0.2">
      <c r="C60" s="2" t="s">
        <v>36</v>
      </c>
      <c r="H60" s="227"/>
      <c r="I60" s="1"/>
      <c r="J60" s="1"/>
      <c r="N60" s="2" t="s">
        <v>36</v>
      </c>
      <c r="R60" s="110"/>
      <c r="S60" s="1"/>
    </row>
    <row r="61" spans="1:19" s="2" customFormat="1" ht="15" customHeight="1" x14ac:dyDescent="0.2">
      <c r="A61" s="320"/>
      <c r="B61" s="321"/>
      <c r="C61" s="44" t="str">
        <f t="shared" ref="C61:C75" si="7">IF(C43="","",C43)</f>
        <v/>
      </c>
      <c r="D61" s="33">
        <f t="shared" ref="D61:F75" si="8">D25*D43</f>
        <v>0</v>
      </c>
      <c r="E61" s="33">
        <f t="shared" si="8"/>
        <v>0</v>
      </c>
      <c r="F61" s="33">
        <f t="shared" si="8"/>
        <v>0</v>
      </c>
      <c r="G61" s="52" t="str">
        <f t="shared" ref="G61:G76" si="9">IF(ISERROR(F61/D61),"",(F61/D61)^(1/(MID($F$24,1,4)-MID($D$24,1,4)))-1)</f>
        <v/>
      </c>
      <c r="H61" s="322" t="s">
        <v>131</v>
      </c>
      <c r="I61" s="312"/>
      <c r="J61" s="1"/>
      <c r="L61" s="320"/>
      <c r="M61" s="321"/>
      <c r="N61" s="44" t="str">
        <f t="shared" ref="N61:N75" si="10">IF(N43="","",N43)</f>
        <v/>
      </c>
      <c r="O61" s="33">
        <f t="shared" ref="O61:P61" si="11">O25*O43</f>
        <v>0</v>
      </c>
      <c r="P61" s="33">
        <f t="shared" si="11"/>
        <v>0</v>
      </c>
      <c r="Q61" s="52" t="str">
        <f>IF(ISERROR(P61/O61),"",((P61/O61)^(1/1))-1)</f>
        <v/>
      </c>
      <c r="R61" s="322" t="s">
        <v>131</v>
      </c>
      <c r="S61" s="312"/>
    </row>
    <row r="62" spans="1:19" s="2" customFormat="1" ht="15" customHeight="1" x14ac:dyDescent="0.2">
      <c r="A62" s="320"/>
      <c r="B62" s="321"/>
      <c r="C62" s="44" t="str">
        <f t="shared" si="7"/>
        <v/>
      </c>
      <c r="D62" s="33">
        <f t="shared" si="8"/>
        <v>0</v>
      </c>
      <c r="E62" s="33">
        <f t="shared" si="8"/>
        <v>0</v>
      </c>
      <c r="F62" s="33">
        <f t="shared" si="8"/>
        <v>0</v>
      </c>
      <c r="G62" s="52" t="str">
        <f t="shared" si="9"/>
        <v/>
      </c>
      <c r="H62" s="323"/>
      <c r="I62" s="312"/>
      <c r="J62" s="1"/>
      <c r="L62" s="320"/>
      <c r="M62" s="321"/>
      <c r="N62" s="44" t="str">
        <f t="shared" si="10"/>
        <v/>
      </c>
      <c r="O62" s="33">
        <f t="shared" ref="O62:P62" si="12">O26*O44</f>
        <v>0</v>
      </c>
      <c r="P62" s="33">
        <f t="shared" si="12"/>
        <v>0</v>
      </c>
      <c r="Q62" s="52" t="str">
        <f t="shared" ref="Q62:Q76" si="13">IF(ISERROR(P62/O62),"",((P62/O62)^(1/1))-1)</f>
        <v/>
      </c>
      <c r="R62" s="323"/>
      <c r="S62" s="312"/>
    </row>
    <row r="63" spans="1:19" s="2" customFormat="1" ht="15" customHeight="1" x14ac:dyDescent="0.2">
      <c r="A63" s="320"/>
      <c r="B63" s="321"/>
      <c r="C63" s="44" t="str">
        <f t="shared" si="7"/>
        <v/>
      </c>
      <c r="D63" s="33">
        <f t="shared" si="8"/>
        <v>0</v>
      </c>
      <c r="E63" s="33">
        <f t="shared" si="8"/>
        <v>0</v>
      </c>
      <c r="F63" s="33">
        <f t="shared" si="8"/>
        <v>0</v>
      </c>
      <c r="G63" s="52" t="str">
        <f t="shared" si="9"/>
        <v/>
      </c>
      <c r="H63" s="323"/>
      <c r="I63" s="312"/>
      <c r="J63" s="1"/>
      <c r="L63" s="320"/>
      <c r="M63" s="321"/>
      <c r="N63" s="44" t="str">
        <f t="shared" si="10"/>
        <v/>
      </c>
      <c r="O63" s="33">
        <f t="shared" ref="O63:P63" si="14">O27*O45</f>
        <v>0</v>
      </c>
      <c r="P63" s="33">
        <f t="shared" si="14"/>
        <v>0</v>
      </c>
      <c r="Q63" s="52" t="str">
        <f t="shared" si="13"/>
        <v/>
      </c>
      <c r="R63" s="323"/>
      <c r="S63" s="312"/>
    </row>
    <row r="64" spans="1:19" s="2" customFormat="1" ht="15" customHeight="1" x14ac:dyDescent="0.2">
      <c r="A64" s="320"/>
      <c r="B64" s="321"/>
      <c r="C64" s="44" t="str">
        <f t="shared" si="7"/>
        <v/>
      </c>
      <c r="D64" s="33">
        <f t="shared" si="8"/>
        <v>0</v>
      </c>
      <c r="E64" s="33">
        <f t="shared" si="8"/>
        <v>0</v>
      </c>
      <c r="F64" s="33">
        <f t="shared" si="8"/>
        <v>0</v>
      </c>
      <c r="G64" s="52" t="str">
        <f t="shared" si="9"/>
        <v/>
      </c>
      <c r="H64" s="323"/>
      <c r="I64" s="312"/>
      <c r="J64" s="1"/>
      <c r="L64" s="320"/>
      <c r="M64" s="321"/>
      <c r="N64" s="44" t="str">
        <f t="shared" si="10"/>
        <v/>
      </c>
      <c r="O64" s="33">
        <f t="shared" ref="O64:P64" si="15">O28*O46</f>
        <v>0</v>
      </c>
      <c r="P64" s="33">
        <f t="shared" si="15"/>
        <v>0</v>
      </c>
      <c r="Q64" s="52" t="str">
        <f t="shared" si="13"/>
        <v/>
      </c>
      <c r="R64" s="323"/>
      <c r="S64" s="312"/>
    </row>
    <row r="65" spans="1:19" s="2" customFormat="1" ht="15" customHeight="1" x14ac:dyDescent="0.2">
      <c r="A65" s="320"/>
      <c r="B65" s="321"/>
      <c r="C65" s="44" t="str">
        <f t="shared" si="7"/>
        <v/>
      </c>
      <c r="D65" s="33">
        <f t="shared" si="8"/>
        <v>0</v>
      </c>
      <c r="E65" s="33">
        <f t="shared" si="8"/>
        <v>0</v>
      </c>
      <c r="F65" s="33">
        <f t="shared" si="8"/>
        <v>0</v>
      </c>
      <c r="G65" s="52" t="str">
        <f t="shared" si="9"/>
        <v/>
      </c>
      <c r="H65" s="323"/>
      <c r="I65" s="312"/>
      <c r="J65" s="1"/>
      <c r="L65" s="320"/>
      <c r="M65" s="321"/>
      <c r="N65" s="44" t="str">
        <f t="shared" si="10"/>
        <v/>
      </c>
      <c r="O65" s="33">
        <f t="shared" ref="O65:P65" si="16">O29*O47</f>
        <v>0</v>
      </c>
      <c r="P65" s="33">
        <f t="shared" si="16"/>
        <v>0</v>
      </c>
      <c r="Q65" s="52" t="str">
        <f t="shared" si="13"/>
        <v/>
      </c>
      <c r="R65" s="323"/>
      <c r="S65" s="312"/>
    </row>
    <row r="66" spans="1:19" s="2" customFormat="1" ht="15" customHeight="1" x14ac:dyDescent="0.2">
      <c r="A66" s="320"/>
      <c r="B66" s="321"/>
      <c r="C66" s="44" t="str">
        <f t="shared" si="7"/>
        <v/>
      </c>
      <c r="D66" s="33">
        <f t="shared" si="8"/>
        <v>0</v>
      </c>
      <c r="E66" s="33">
        <f t="shared" si="8"/>
        <v>0</v>
      </c>
      <c r="F66" s="33">
        <f t="shared" si="8"/>
        <v>0</v>
      </c>
      <c r="G66" s="52" t="str">
        <f t="shared" si="9"/>
        <v/>
      </c>
      <c r="H66" s="323"/>
      <c r="I66" s="312"/>
      <c r="J66" s="1"/>
      <c r="L66" s="320"/>
      <c r="M66" s="321"/>
      <c r="N66" s="44" t="str">
        <f t="shared" si="10"/>
        <v/>
      </c>
      <c r="O66" s="33">
        <f t="shared" ref="O66:P66" si="17">O30*O48</f>
        <v>0</v>
      </c>
      <c r="P66" s="33">
        <f t="shared" si="17"/>
        <v>0</v>
      </c>
      <c r="Q66" s="52" t="str">
        <f t="shared" si="13"/>
        <v/>
      </c>
      <c r="R66" s="323"/>
      <c r="S66" s="312"/>
    </row>
    <row r="67" spans="1:19" s="2" customFormat="1" ht="15" customHeight="1" x14ac:dyDescent="0.2">
      <c r="A67" s="320"/>
      <c r="B67" s="321"/>
      <c r="C67" s="44" t="str">
        <f t="shared" si="7"/>
        <v/>
      </c>
      <c r="D67" s="33">
        <f t="shared" si="8"/>
        <v>0</v>
      </c>
      <c r="E67" s="33">
        <f t="shared" si="8"/>
        <v>0</v>
      </c>
      <c r="F67" s="33">
        <f t="shared" si="8"/>
        <v>0</v>
      </c>
      <c r="G67" s="52" t="str">
        <f t="shared" si="9"/>
        <v/>
      </c>
      <c r="H67" s="323"/>
      <c r="I67" s="312"/>
      <c r="J67" s="1"/>
      <c r="L67" s="320"/>
      <c r="M67" s="321"/>
      <c r="N67" s="44" t="str">
        <f t="shared" si="10"/>
        <v/>
      </c>
      <c r="O67" s="33">
        <f t="shared" ref="O67:P67" si="18">O31*O49</f>
        <v>0</v>
      </c>
      <c r="P67" s="33">
        <f t="shared" si="18"/>
        <v>0</v>
      </c>
      <c r="Q67" s="52" t="str">
        <f t="shared" si="13"/>
        <v/>
      </c>
      <c r="R67" s="323"/>
      <c r="S67" s="312"/>
    </row>
    <row r="68" spans="1:19" s="2" customFormat="1" ht="15" customHeight="1" x14ac:dyDescent="0.2">
      <c r="A68" s="320"/>
      <c r="B68" s="321"/>
      <c r="C68" s="44" t="str">
        <f t="shared" si="7"/>
        <v/>
      </c>
      <c r="D68" s="33">
        <f t="shared" si="8"/>
        <v>0</v>
      </c>
      <c r="E68" s="33">
        <f t="shared" si="8"/>
        <v>0</v>
      </c>
      <c r="F68" s="33">
        <f t="shared" si="8"/>
        <v>0</v>
      </c>
      <c r="G68" s="52" t="str">
        <f t="shared" si="9"/>
        <v/>
      </c>
      <c r="H68" s="323"/>
      <c r="I68" s="312"/>
      <c r="J68" s="1"/>
      <c r="L68" s="320"/>
      <c r="M68" s="321"/>
      <c r="N68" s="44" t="str">
        <f t="shared" si="10"/>
        <v/>
      </c>
      <c r="O68" s="33">
        <f t="shared" ref="O68:P68" si="19">O32*O50</f>
        <v>0</v>
      </c>
      <c r="P68" s="33">
        <f t="shared" si="19"/>
        <v>0</v>
      </c>
      <c r="Q68" s="52" t="str">
        <f t="shared" si="13"/>
        <v/>
      </c>
      <c r="R68" s="323"/>
      <c r="S68" s="312"/>
    </row>
    <row r="69" spans="1:19" s="2" customFormat="1" ht="15" customHeight="1" x14ac:dyDescent="0.2">
      <c r="A69" s="320"/>
      <c r="B69" s="321"/>
      <c r="C69" s="44" t="str">
        <f t="shared" si="7"/>
        <v/>
      </c>
      <c r="D69" s="33">
        <f t="shared" si="8"/>
        <v>0</v>
      </c>
      <c r="E69" s="33">
        <f t="shared" si="8"/>
        <v>0</v>
      </c>
      <c r="F69" s="33">
        <f t="shared" si="8"/>
        <v>0</v>
      </c>
      <c r="G69" s="52" t="str">
        <f t="shared" si="9"/>
        <v/>
      </c>
      <c r="H69" s="323"/>
      <c r="I69" s="312"/>
      <c r="J69" s="1"/>
      <c r="L69" s="320"/>
      <c r="M69" s="321"/>
      <c r="N69" s="44" t="str">
        <f t="shared" si="10"/>
        <v/>
      </c>
      <c r="O69" s="33">
        <f t="shared" ref="O69:P69" si="20">O33*O51</f>
        <v>0</v>
      </c>
      <c r="P69" s="33">
        <f t="shared" si="20"/>
        <v>0</v>
      </c>
      <c r="Q69" s="52" t="str">
        <f t="shared" si="13"/>
        <v/>
      </c>
      <c r="R69" s="323"/>
      <c r="S69" s="312"/>
    </row>
    <row r="70" spans="1:19" s="2" customFormat="1" ht="15" customHeight="1" x14ac:dyDescent="0.2">
      <c r="A70" s="320"/>
      <c r="B70" s="321"/>
      <c r="C70" s="44" t="str">
        <f t="shared" si="7"/>
        <v/>
      </c>
      <c r="D70" s="33">
        <f t="shared" si="8"/>
        <v>0</v>
      </c>
      <c r="E70" s="33">
        <f t="shared" si="8"/>
        <v>0</v>
      </c>
      <c r="F70" s="33">
        <f t="shared" si="8"/>
        <v>0</v>
      </c>
      <c r="G70" s="52" t="str">
        <f t="shared" si="9"/>
        <v/>
      </c>
      <c r="H70" s="323"/>
      <c r="I70" s="312"/>
      <c r="J70" s="1"/>
      <c r="L70" s="320"/>
      <c r="M70" s="321"/>
      <c r="N70" s="44" t="str">
        <f t="shared" si="10"/>
        <v/>
      </c>
      <c r="O70" s="33">
        <f t="shared" ref="O70:P70" si="21">O34*O52</f>
        <v>0</v>
      </c>
      <c r="P70" s="33">
        <f t="shared" si="21"/>
        <v>0</v>
      </c>
      <c r="Q70" s="52" t="str">
        <f t="shared" si="13"/>
        <v/>
      </c>
      <c r="R70" s="323"/>
      <c r="S70" s="312"/>
    </row>
    <row r="71" spans="1:19" s="2" customFormat="1" ht="15" customHeight="1" x14ac:dyDescent="0.2">
      <c r="A71" s="320"/>
      <c r="B71" s="321"/>
      <c r="C71" s="44" t="str">
        <f t="shared" si="7"/>
        <v/>
      </c>
      <c r="D71" s="33">
        <f t="shared" si="8"/>
        <v>0</v>
      </c>
      <c r="E71" s="33">
        <f t="shared" si="8"/>
        <v>0</v>
      </c>
      <c r="F71" s="33">
        <f t="shared" si="8"/>
        <v>0</v>
      </c>
      <c r="G71" s="52" t="str">
        <f t="shared" si="9"/>
        <v/>
      </c>
      <c r="H71" s="323"/>
      <c r="I71" s="312"/>
      <c r="J71" s="1"/>
      <c r="L71" s="320"/>
      <c r="M71" s="321"/>
      <c r="N71" s="44" t="str">
        <f t="shared" si="10"/>
        <v/>
      </c>
      <c r="O71" s="33">
        <f t="shared" ref="O71:P71" si="22">O35*O53</f>
        <v>0</v>
      </c>
      <c r="P71" s="33">
        <f t="shared" si="22"/>
        <v>0</v>
      </c>
      <c r="Q71" s="52" t="str">
        <f t="shared" si="13"/>
        <v/>
      </c>
      <c r="R71" s="323"/>
      <c r="S71" s="312"/>
    </row>
    <row r="72" spans="1:19" s="2" customFormat="1" ht="15" customHeight="1" x14ac:dyDescent="0.2">
      <c r="A72" s="320"/>
      <c r="B72" s="321"/>
      <c r="C72" s="44" t="str">
        <f t="shared" si="7"/>
        <v/>
      </c>
      <c r="D72" s="33">
        <f t="shared" si="8"/>
        <v>0</v>
      </c>
      <c r="E72" s="33">
        <f t="shared" si="8"/>
        <v>0</v>
      </c>
      <c r="F72" s="33">
        <f t="shared" si="8"/>
        <v>0</v>
      </c>
      <c r="G72" s="52" t="str">
        <f t="shared" si="9"/>
        <v/>
      </c>
      <c r="H72" s="323"/>
      <c r="I72" s="312"/>
      <c r="J72" s="1"/>
      <c r="L72" s="320"/>
      <c r="M72" s="321"/>
      <c r="N72" s="44" t="str">
        <f t="shared" si="10"/>
        <v/>
      </c>
      <c r="O72" s="33">
        <f t="shared" ref="O72:P72" si="23">O36*O54</f>
        <v>0</v>
      </c>
      <c r="P72" s="33">
        <f t="shared" si="23"/>
        <v>0</v>
      </c>
      <c r="Q72" s="52" t="str">
        <f t="shared" si="13"/>
        <v/>
      </c>
      <c r="R72" s="323"/>
      <c r="S72" s="312"/>
    </row>
    <row r="73" spans="1:19" s="2" customFormat="1" ht="15" customHeight="1" x14ac:dyDescent="0.2">
      <c r="A73" s="320"/>
      <c r="B73" s="321"/>
      <c r="C73" s="44" t="str">
        <f t="shared" si="7"/>
        <v/>
      </c>
      <c r="D73" s="33">
        <f t="shared" si="8"/>
        <v>0</v>
      </c>
      <c r="E73" s="33">
        <f t="shared" si="8"/>
        <v>0</v>
      </c>
      <c r="F73" s="33">
        <f t="shared" si="8"/>
        <v>0</v>
      </c>
      <c r="G73" s="52" t="str">
        <f t="shared" si="9"/>
        <v/>
      </c>
      <c r="H73" s="323"/>
      <c r="I73" s="312"/>
      <c r="J73" s="1"/>
      <c r="L73" s="320"/>
      <c r="M73" s="321"/>
      <c r="N73" s="44" t="str">
        <f t="shared" si="10"/>
        <v/>
      </c>
      <c r="O73" s="33">
        <f t="shared" ref="O73:P73" si="24">O37*O55</f>
        <v>0</v>
      </c>
      <c r="P73" s="33">
        <f t="shared" si="24"/>
        <v>0</v>
      </c>
      <c r="Q73" s="52" t="str">
        <f t="shared" si="13"/>
        <v/>
      </c>
      <c r="R73" s="323"/>
      <c r="S73" s="312"/>
    </row>
    <row r="74" spans="1:19" s="2" customFormat="1" ht="15" customHeight="1" x14ac:dyDescent="0.2">
      <c r="A74" s="320"/>
      <c r="B74" s="321"/>
      <c r="C74" s="44" t="str">
        <f t="shared" si="7"/>
        <v/>
      </c>
      <c r="D74" s="33">
        <f t="shared" si="8"/>
        <v>0</v>
      </c>
      <c r="E74" s="33">
        <f t="shared" si="8"/>
        <v>0</v>
      </c>
      <c r="F74" s="33">
        <f t="shared" si="8"/>
        <v>0</v>
      </c>
      <c r="G74" s="52" t="str">
        <f t="shared" si="9"/>
        <v/>
      </c>
      <c r="H74" s="323"/>
      <c r="I74" s="312"/>
      <c r="J74" s="1"/>
      <c r="L74" s="320"/>
      <c r="M74" s="321"/>
      <c r="N74" s="44" t="str">
        <f t="shared" si="10"/>
        <v/>
      </c>
      <c r="O74" s="33">
        <f t="shared" ref="O74:P74" si="25">O38*O56</f>
        <v>0</v>
      </c>
      <c r="P74" s="33">
        <f t="shared" si="25"/>
        <v>0</v>
      </c>
      <c r="Q74" s="52" t="str">
        <f t="shared" si="13"/>
        <v/>
      </c>
      <c r="R74" s="323"/>
      <c r="S74" s="312"/>
    </row>
    <row r="75" spans="1:19" s="2" customFormat="1" ht="15" customHeight="1" x14ac:dyDescent="0.2">
      <c r="A75" s="320"/>
      <c r="B75" s="321"/>
      <c r="C75" s="44" t="str">
        <f t="shared" si="7"/>
        <v/>
      </c>
      <c r="D75" s="33">
        <f t="shared" si="8"/>
        <v>0</v>
      </c>
      <c r="E75" s="33">
        <f t="shared" si="8"/>
        <v>0</v>
      </c>
      <c r="F75" s="33">
        <f t="shared" si="8"/>
        <v>0</v>
      </c>
      <c r="G75" s="52" t="str">
        <f t="shared" si="9"/>
        <v/>
      </c>
      <c r="H75" s="323"/>
      <c r="I75" s="312"/>
      <c r="J75" s="1"/>
      <c r="L75" s="320"/>
      <c r="M75" s="321"/>
      <c r="N75" s="44" t="str">
        <f t="shared" si="10"/>
        <v/>
      </c>
      <c r="O75" s="33">
        <f t="shared" ref="O75:P75" si="26">O39*O57</f>
        <v>0</v>
      </c>
      <c r="P75" s="33">
        <f t="shared" si="26"/>
        <v>0</v>
      </c>
      <c r="Q75" s="52" t="str">
        <f t="shared" si="13"/>
        <v/>
      </c>
      <c r="R75" s="323"/>
      <c r="S75" s="312"/>
    </row>
    <row r="76" spans="1:19" s="2" customFormat="1" ht="15" customHeight="1" x14ac:dyDescent="0.2">
      <c r="A76" s="99"/>
      <c r="B76" s="100"/>
      <c r="C76" s="43" t="s">
        <v>26</v>
      </c>
      <c r="D76" s="33">
        <f>SUM(D61:D75)</f>
        <v>0</v>
      </c>
      <c r="E76" s="33">
        <f>SUM(E61:E75)</f>
        <v>0</v>
      </c>
      <c r="F76" s="33">
        <f>SUM(F61:F75)</f>
        <v>0</v>
      </c>
      <c r="G76" s="52" t="str">
        <f t="shared" si="9"/>
        <v/>
      </c>
      <c r="H76" s="333"/>
      <c r="I76" s="312"/>
      <c r="J76" s="1"/>
      <c r="L76" s="99"/>
      <c r="M76" s="100"/>
      <c r="N76" s="43" t="s">
        <v>26</v>
      </c>
      <c r="O76" s="33">
        <f>SUM(O61:O75)</f>
        <v>0</v>
      </c>
      <c r="P76" s="33">
        <f>SUM(P61:P75)</f>
        <v>0</v>
      </c>
      <c r="Q76" s="52" t="str">
        <f t="shared" si="13"/>
        <v/>
      </c>
      <c r="R76" s="333"/>
      <c r="S76" s="312"/>
    </row>
    <row r="77" spans="1:19" ht="15" customHeight="1" x14ac:dyDescent="0.25">
      <c r="L77" s="2"/>
      <c r="M77" s="2"/>
      <c r="N77" s="2"/>
      <c r="O77" s="2"/>
      <c r="P77" s="2"/>
    </row>
    <row r="78" spans="1:19" ht="15" customHeight="1" x14ac:dyDescent="0.25">
      <c r="C78" s="70" t="s">
        <v>222</v>
      </c>
      <c r="D78" s="101">
        <f>D15</f>
        <v>0</v>
      </c>
      <c r="E78" s="101">
        <f>E15</f>
        <v>0</v>
      </c>
      <c r="F78" s="101">
        <f>F15</f>
        <v>0</v>
      </c>
      <c r="G78" s="314" t="s">
        <v>132</v>
      </c>
      <c r="H78" s="315"/>
      <c r="L78" s="2"/>
      <c r="M78" s="2"/>
      <c r="N78" s="70" t="s">
        <v>222</v>
      </c>
      <c r="O78" s="101">
        <f>O15</f>
        <v>0</v>
      </c>
      <c r="P78" s="101">
        <f>P15</f>
        <v>0</v>
      </c>
      <c r="Q78" s="314" t="s">
        <v>132</v>
      </c>
      <c r="R78" s="315"/>
    </row>
    <row r="79" spans="1:19" ht="15" customHeight="1" x14ac:dyDescent="0.25">
      <c r="C79" s="70" t="s">
        <v>140</v>
      </c>
      <c r="D79" s="224">
        <f>$D$76</f>
        <v>0</v>
      </c>
      <c r="E79" s="224">
        <f>$E$76</f>
        <v>0</v>
      </c>
      <c r="F79" s="224">
        <f>$F$76</f>
        <v>0</v>
      </c>
      <c r="G79" s="316"/>
      <c r="H79" s="317"/>
      <c r="L79" s="2"/>
      <c r="M79" s="2"/>
      <c r="N79" s="70" t="s">
        <v>140</v>
      </c>
      <c r="O79" s="224">
        <f>$O$76</f>
        <v>0</v>
      </c>
      <c r="P79" s="224">
        <f>$P$76</f>
        <v>0</v>
      </c>
      <c r="Q79" s="316"/>
      <c r="R79" s="317"/>
    </row>
    <row r="80" spans="1:19" ht="15" customHeight="1" x14ac:dyDescent="0.25">
      <c r="C80" s="70" t="s">
        <v>86</v>
      </c>
      <c r="D80" s="224">
        <f>D78-D79</f>
        <v>0</v>
      </c>
      <c r="E80" s="224">
        <f>E78-E79</f>
        <v>0</v>
      </c>
      <c r="F80" s="224">
        <f>F78-F79</f>
        <v>0</v>
      </c>
      <c r="G80" s="318"/>
      <c r="H80" s="319"/>
      <c r="L80" s="2"/>
      <c r="M80" s="2"/>
      <c r="N80" s="70" t="s">
        <v>86</v>
      </c>
      <c r="O80" s="224">
        <f>O78-O79</f>
        <v>0</v>
      </c>
      <c r="P80" s="224">
        <f>P78-P79</f>
        <v>0</v>
      </c>
      <c r="Q80" s="318"/>
      <c r="R80" s="319"/>
    </row>
    <row r="81" spans="1:19" ht="15" customHeight="1" x14ac:dyDescent="0.25">
      <c r="C81" s="133"/>
      <c r="D81" s="133"/>
      <c r="E81" s="133"/>
      <c r="F81" s="133"/>
      <c r="G81" s="133"/>
      <c r="H81" s="133"/>
      <c r="L81" s="2"/>
      <c r="M81" s="2"/>
      <c r="N81" s="133"/>
      <c r="O81" s="133"/>
      <c r="P81" s="133"/>
      <c r="Q81" s="133"/>
      <c r="R81" s="133"/>
    </row>
    <row r="82" spans="1:19" ht="7.5" customHeight="1" x14ac:dyDescent="0.25">
      <c r="L82" s="2"/>
      <c r="M82" s="2"/>
      <c r="N82" s="2"/>
      <c r="O82" s="2"/>
      <c r="P82" s="2"/>
    </row>
    <row r="83" spans="1:19" s="2" customFormat="1" ht="18" customHeight="1" x14ac:dyDescent="0.2">
      <c r="B83" s="266" t="s">
        <v>154</v>
      </c>
      <c r="C83" s="266"/>
      <c r="D83" s="266"/>
      <c r="E83" s="266"/>
      <c r="F83" s="266"/>
      <c r="G83" s="266"/>
      <c r="H83" s="266"/>
      <c r="I83" s="266"/>
      <c r="J83" s="266"/>
      <c r="K83" s="1"/>
      <c r="M83" s="266" t="s">
        <v>154</v>
      </c>
      <c r="N83" s="266"/>
      <c r="O83" s="266"/>
      <c r="P83" s="266"/>
      <c r="Q83" s="266"/>
      <c r="R83" s="266"/>
      <c r="S83" s="266"/>
    </row>
    <row r="84" spans="1:19" ht="5.25" customHeight="1" x14ac:dyDescent="0.25">
      <c r="K84" s="1"/>
      <c r="L84" s="2"/>
      <c r="M84" s="2"/>
      <c r="N84" s="2"/>
      <c r="O84" s="2"/>
      <c r="P84" s="2"/>
    </row>
    <row r="85" spans="1:19" s="1" customFormat="1" ht="51.95" customHeight="1" x14ac:dyDescent="0.2">
      <c r="A85" s="23"/>
      <c r="B85" s="23"/>
      <c r="C85" s="313" t="s">
        <v>165</v>
      </c>
      <c r="D85" s="313"/>
      <c r="E85" s="313"/>
      <c r="F85" s="313"/>
      <c r="G85" s="313"/>
      <c r="H85" s="313"/>
      <c r="I85" s="313"/>
      <c r="J85" s="313"/>
      <c r="L85" s="23"/>
      <c r="M85" s="23"/>
      <c r="N85" s="313" t="s">
        <v>165</v>
      </c>
      <c r="O85" s="313"/>
      <c r="P85" s="313"/>
      <c r="Q85" s="313"/>
      <c r="R85" s="313"/>
      <c r="S85" s="313"/>
    </row>
    <row r="86" spans="1:19" s="1" customFormat="1" ht="6" customHeight="1" x14ac:dyDescent="0.2">
      <c r="A86" s="23"/>
      <c r="B86" s="23"/>
      <c r="C86" s="148"/>
      <c r="D86" s="148"/>
      <c r="E86" s="148"/>
      <c r="F86" s="148"/>
      <c r="G86" s="148"/>
      <c r="H86" s="148"/>
      <c r="I86" s="148"/>
      <c r="J86" s="148"/>
      <c r="L86" s="23"/>
      <c r="M86" s="23"/>
      <c r="N86" s="189"/>
      <c r="O86" s="189"/>
      <c r="P86" s="189"/>
      <c r="Q86" s="189"/>
      <c r="R86" s="189"/>
      <c r="S86" s="189"/>
    </row>
    <row r="87" spans="1:19" s="1" customFormat="1" ht="39.950000000000003" customHeight="1" x14ac:dyDescent="0.2">
      <c r="A87" s="23"/>
      <c r="B87" s="23"/>
      <c r="C87" s="313" t="s">
        <v>229</v>
      </c>
      <c r="D87" s="313"/>
      <c r="E87" s="313"/>
      <c r="F87" s="313"/>
      <c r="G87" s="313"/>
      <c r="H87" s="313"/>
      <c r="I87" s="313"/>
      <c r="J87" s="313"/>
      <c r="L87" s="23"/>
      <c r="M87" s="23"/>
      <c r="N87" s="313" t="s">
        <v>138</v>
      </c>
      <c r="O87" s="313"/>
      <c r="P87" s="313"/>
      <c r="Q87" s="313"/>
      <c r="R87" s="313"/>
      <c r="S87" s="313"/>
    </row>
    <row r="88" spans="1:19" s="1" customFormat="1" ht="6" customHeight="1" x14ac:dyDescent="0.2">
      <c r="A88" s="23"/>
      <c r="B88" s="23"/>
      <c r="C88" s="37"/>
      <c r="D88" s="38"/>
      <c r="E88" s="38"/>
      <c r="F88" s="38"/>
      <c r="G88" s="38"/>
      <c r="H88" s="38"/>
      <c r="I88" s="38"/>
      <c r="J88" s="38"/>
      <c r="K88" s="38"/>
      <c r="L88" s="23"/>
      <c r="M88" s="23"/>
      <c r="N88" s="37"/>
      <c r="O88" s="38"/>
      <c r="P88" s="38"/>
      <c r="Q88" s="38"/>
      <c r="R88" s="38"/>
      <c r="S88" s="38"/>
    </row>
    <row r="89" spans="1:19" s="1" customFormat="1" ht="129.94999999999999" customHeight="1" x14ac:dyDescent="0.2">
      <c r="A89" s="23"/>
      <c r="B89" s="23"/>
      <c r="C89" s="313" t="s">
        <v>171</v>
      </c>
      <c r="D89" s="313"/>
      <c r="E89" s="313"/>
      <c r="F89" s="313"/>
      <c r="G89" s="313"/>
      <c r="H89" s="313"/>
      <c r="I89" s="313"/>
      <c r="J89" s="313"/>
      <c r="L89" s="23"/>
      <c r="M89" s="23"/>
      <c r="N89" s="313" t="s">
        <v>171</v>
      </c>
      <c r="O89" s="313"/>
      <c r="P89" s="313"/>
      <c r="Q89" s="313"/>
      <c r="R89" s="313"/>
      <c r="S89" s="313"/>
    </row>
    <row r="90" spans="1:19" s="1" customFormat="1" ht="6" customHeight="1" x14ac:dyDescent="0.2">
      <c r="A90" s="23"/>
      <c r="B90" s="23"/>
      <c r="C90" s="37"/>
      <c r="D90" s="38"/>
      <c r="E90" s="38"/>
      <c r="F90" s="38"/>
      <c r="G90" s="38"/>
      <c r="H90" s="38"/>
      <c r="I90" s="38"/>
      <c r="J90" s="38"/>
      <c r="K90" s="38"/>
      <c r="L90" s="23"/>
      <c r="M90" s="23"/>
      <c r="N90" s="37"/>
      <c r="O90" s="38"/>
      <c r="P90" s="38"/>
      <c r="Q90" s="38"/>
      <c r="R90" s="38"/>
      <c r="S90" s="38"/>
    </row>
    <row r="91" spans="1:19" s="1" customFormat="1" ht="183" customHeight="1" x14ac:dyDescent="0.2">
      <c r="A91" s="23"/>
      <c r="B91" s="23"/>
      <c r="C91" s="313" t="s">
        <v>184</v>
      </c>
      <c r="D91" s="313"/>
      <c r="E91" s="313"/>
      <c r="F91" s="313"/>
      <c r="G91" s="313"/>
      <c r="H91" s="313"/>
      <c r="I91" s="313"/>
      <c r="J91" s="313"/>
      <c r="L91" s="23"/>
      <c r="M91" s="23"/>
      <c r="N91" s="328" t="s">
        <v>180</v>
      </c>
      <c r="O91" s="328"/>
      <c r="P91" s="328"/>
      <c r="Q91" s="328"/>
      <c r="R91" s="328"/>
      <c r="S91" s="328"/>
    </row>
    <row r="92" spans="1:19" s="1" customFormat="1" ht="6" customHeight="1" x14ac:dyDescent="0.2">
      <c r="A92" s="23"/>
      <c r="B92" s="23"/>
      <c r="C92" s="103"/>
      <c r="D92" s="103"/>
      <c r="E92" s="103"/>
      <c r="F92" s="103"/>
      <c r="G92" s="103"/>
      <c r="H92" s="103"/>
      <c r="I92" s="103"/>
      <c r="J92" s="103"/>
      <c r="L92" s="23"/>
      <c r="M92" s="23"/>
      <c r="N92" s="103"/>
      <c r="O92" s="103"/>
      <c r="P92" s="103"/>
      <c r="Q92" s="103"/>
      <c r="R92" s="103"/>
      <c r="S92" s="103"/>
    </row>
    <row r="93" spans="1:19" s="1" customFormat="1" ht="69" customHeight="1" x14ac:dyDescent="0.2">
      <c r="A93" s="23"/>
      <c r="B93" s="23"/>
      <c r="C93" s="329" t="s">
        <v>151</v>
      </c>
      <c r="D93" s="329"/>
      <c r="E93" s="329"/>
      <c r="F93" s="329"/>
      <c r="G93" s="329"/>
      <c r="H93" s="329"/>
      <c r="I93" s="329"/>
      <c r="J93" s="329"/>
      <c r="L93" s="23"/>
      <c r="M93" s="23"/>
      <c r="N93" s="329" t="s">
        <v>151</v>
      </c>
      <c r="O93" s="329"/>
      <c r="P93" s="329"/>
      <c r="Q93" s="329"/>
      <c r="R93" s="329"/>
      <c r="S93" s="329"/>
    </row>
    <row r="94" spans="1:19" s="1" customFormat="1" ht="15" customHeight="1" x14ac:dyDescent="0.2">
      <c r="A94" s="23"/>
      <c r="B94" s="23"/>
      <c r="C94" s="103"/>
      <c r="D94" s="103"/>
      <c r="E94" s="103"/>
      <c r="F94" s="103"/>
      <c r="G94" s="103"/>
      <c r="H94" s="103"/>
      <c r="I94" s="103"/>
      <c r="J94" s="103"/>
      <c r="L94" s="23"/>
      <c r="M94" s="23"/>
      <c r="N94" s="103"/>
      <c r="O94" s="103"/>
      <c r="P94" s="103"/>
      <c r="Q94" s="103"/>
      <c r="R94" s="103"/>
      <c r="S94" s="103"/>
    </row>
    <row r="95" spans="1:19" s="1" customFormat="1" ht="24" customHeight="1" x14ac:dyDescent="0.2">
      <c r="A95" s="23"/>
      <c r="B95" s="23"/>
      <c r="C95" s="80" t="s">
        <v>141</v>
      </c>
      <c r="D95" s="78" t="s">
        <v>142</v>
      </c>
      <c r="E95" s="79"/>
      <c r="G95" s="78" t="s">
        <v>143</v>
      </c>
      <c r="H95" s="79"/>
      <c r="I95" s="103"/>
      <c r="J95" s="85"/>
      <c r="L95" s="23"/>
      <c r="M95" s="23"/>
      <c r="N95" s="205"/>
      <c r="O95" s="206"/>
      <c r="P95" s="225"/>
      <c r="Q95" s="206"/>
      <c r="R95" s="207"/>
      <c r="S95" s="103"/>
    </row>
    <row r="96" spans="1:19" s="1" customFormat="1" ht="9" customHeight="1" x14ac:dyDescent="0.2">
      <c r="A96" s="23"/>
      <c r="B96" s="23"/>
      <c r="C96" s="37"/>
      <c r="D96" s="38"/>
      <c r="E96" s="38"/>
      <c r="F96" s="38"/>
      <c r="G96" s="38"/>
      <c r="H96" s="38"/>
      <c r="I96" s="38"/>
      <c r="J96" s="86"/>
      <c r="K96" s="38"/>
      <c r="L96" s="23"/>
      <c r="M96" s="23"/>
      <c r="N96" s="37"/>
      <c r="O96" s="38"/>
      <c r="P96" s="38"/>
      <c r="Q96" s="38"/>
      <c r="R96" s="38"/>
      <c r="S96" s="38"/>
    </row>
    <row r="97" spans="1:18" s="1" customFormat="1" ht="24.95" customHeight="1" x14ac:dyDescent="0.2">
      <c r="A97" s="23"/>
      <c r="B97" s="23"/>
      <c r="C97" s="37"/>
      <c r="D97" s="330" t="s">
        <v>94</v>
      </c>
      <c r="E97" s="330"/>
      <c r="F97" s="330"/>
      <c r="G97" s="331" t="str">
        <f>CONCATENATE("Ø-"&amp;" "&amp;"Veränderung"&amp;" "&amp;D98&amp;"-"&amp;F98)</f>
        <v>Ø- Veränderung 2024-2026</v>
      </c>
      <c r="J97" s="140" t="s">
        <v>112</v>
      </c>
      <c r="L97" s="23"/>
      <c r="M97" s="23"/>
      <c r="N97" s="37"/>
      <c r="O97" s="330" t="s">
        <v>94</v>
      </c>
      <c r="P97" s="330"/>
      <c r="Q97" s="331" t="s">
        <v>158</v>
      </c>
    </row>
    <row r="98" spans="1:18" s="1" customFormat="1" ht="18" customHeight="1" x14ac:dyDescent="0.2">
      <c r="A98" s="23"/>
      <c r="B98" s="23"/>
      <c r="C98" s="37"/>
      <c r="D98" s="104">
        <f>D14</f>
        <v>2024</v>
      </c>
      <c r="E98" s="108">
        <f>E14</f>
        <v>2025</v>
      </c>
      <c r="F98" s="108">
        <f>F14</f>
        <v>2026</v>
      </c>
      <c r="G98" s="332"/>
      <c r="J98" s="142">
        <f>D98</f>
        <v>2024</v>
      </c>
      <c r="L98" s="23"/>
      <c r="M98" s="23"/>
      <c r="N98" s="37"/>
      <c r="O98" s="188" t="str">
        <f>O14</f>
        <v>01.01.xx-xx.xx.xx</v>
      </c>
      <c r="P98" s="188" t="str">
        <f>P14</f>
        <v>xx.xx.xx-31.12.xx</v>
      </c>
      <c r="Q98" s="332"/>
    </row>
    <row r="99" spans="1:18" s="1" customFormat="1" ht="15" customHeight="1" x14ac:dyDescent="0.2">
      <c r="A99" s="23" t="s">
        <v>185</v>
      </c>
      <c r="B99" s="23"/>
      <c r="C99" s="236" t="s">
        <v>219</v>
      </c>
      <c r="D99" s="33">
        <f>IF(D15="",0,D15)</f>
        <v>0</v>
      </c>
      <c r="E99" s="33">
        <f t="shared" ref="E99:F99" si="27">IF(E15="",0,E15)</f>
        <v>0</v>
      </c>
      <c r="F99" s="33">
        <f t="shared" si="27"/>
        <v>0</v>
      </c>
      <c r="G99" s="52" t="str">
        <f>IF(ISERROR(F99/D99),"",(F99/D99)^(1/(MID($F$98,1,4)-MID($D$98,1,4)))-1)</f>
        <v/>
      </c>
      <c r="H99" s="322" t="s">
        <v>130</v>
      </c>
      <c r="J99" s="32"/>
      <c r="L99" s="23"/>
      <c r="M99" s="23"/>
      <c r="N99" s="236" t="s">
        <v>219</v>
      </c>
      <c r="O99" s="33">
        <f>IF(O15="",0,O15)</f>
        <v>0</v>
      </c>
      <c r="P99" s="33">
        <f t="shared" ref="P99" si="28">IF(P15="",0,P15)</f>
        <v>0</v>
      </c>
      <c r="Q99" s="52" t="str">
        <f>IF(ISERROR(P99/O99),"",((P99/O99)^(1/1))-1)</f>
        <v/>
      </c>
      <c r="R99" s="322" t="s">
        <v>130</v>
      </c>
    </row>
    <row r="100" spans="1:18" s="1" customFormat="1" ht="15" customHeight="1" x14ac:dyDescent="0.2">
      <c r="A100" s="23" t="s">
        <v>186</v>
      </c>
      <c r="B100" s="23"/>
      <c r="C100" s="55" t="s">
        <v>173</v>
      </c>
      <c r="D100" s="32"/>
      <c r="E100" s="32"/>
      <c r="F100" s="32"/>
      <c r="G100" s="52" t="str">
        <f>IF(ISERROR(F100/D100),"",(F100/D100)^(1/(MID($F$98,1,4)-MID($D$98,1,4)))-1)</f>
        <v/>
      </c>
      <c r="H100" s="323"/>
      <c r="J100" s="32"/>
      <c r="L100" s="23"/>
      <c r="M100" s="23"/>
      <c r="N100" s="55" t="s">
        <v>173</v>
      </c>
      <c r="O100" s="32"/>
      <c r="P100" s="32"/>
      <c r="Q100" s="52" t="str">
        <f t="shared" ref="Q100:Q108" si="29">IF(ISERROR(P100/O100),"",((P100/O100)^(1/1))-1)</f>
        <v/>
      </c>
      <c r="R100" s="323"/>
    </row>
    <row r="101" spans="1:18" s="1" customFormat="1" ht="15" customHeight="1" x14ac:dyDescent="0.2">
      <c r="A101" s="23" t="s">
        <v>188</v>
      </c>
      <c r="B101" s="23" t="s">
        <v>187</v>
      </c>
      <c r="C101" s="233" t="s">
        <v>220</v>
      </c>
      <c r="D101" s="33">
        <f>D99+D100</f>
        <v>0</v>
      </c>
      <c r="E101" s="33">
        <f>E99+E100</f>
        <v>0</v>
      </c>
      <c r="F101" s="33">
        <f>F99+F100</f>
        <v>0</v>
      </c>
      <c r="G101" s="52" t="str">
        <f>IF(ISERROR(F101/D101),"",(F101/D101)^(1/(MID($F$98,1,4)-MID($D$98,1,4)))-1)</f>
        <v/>
      </c>
      <c r="H101" s="323"/>
      <c r="J101" s="33">
        <f>J99+J100</f>
        <v>0</v>
      </c>
      <c r="L101" s="23"/>
      <c r="M101" s="23"/>
      <c r="N101" s="233" t="s">
        <v>220</v>
      </c>
      <c r="O101" s="33">
        <f>O99+O100</f>
        <v>0</v>
      </c>
      <c r="P101" s="33">
        <f>P99+P100</f>
        <v>0</v>
      </c>
      <c r="Q101" s="52" t="str">
        <f t="shared" si="29"/>
        <v/>
      </c>
      <c r="R101" s="323"/>
    </row>
    <row r="102" spans="1:18" s="1" customFormat="1" ht="15" customHeight="1" x14ac:dyDescent="0.2">
      <c r="A102" s="23"/>
      <c r="B102" s="23"/>
      <c r="C102" s="59" t="s">
        <v>52</v>
      </c>
      <c r="D102" s="60"/>
      <c r="E102" s="61"/>
      <c r="F102" s="61"/>
      <c r="H102" s="323"/>
      <c r="J102" s="60"/>
      <c r="L102" s="23"/>
      <c r="M102" s="23"/>
      <c r="N102" s="59" t="s">
        <v>52</v>
      </c>
      <c r="O102" s="60"/>
      <c r="P102" s="61"/>
      <c r="R102" s="323"/>
    </row>
    <row r="103" spans="1:18" s="26" customFormat="1" ht="15" customHeight="1" x14ac:dyDescent="0.2">
      <c r="A103" s="23" t="s">
        <v>189</v>
      </c>
      <c r="B103" s="23"/>
      <c r="C103" s="54" t="s">
        <v>28</v>
      </c>
      <c r="D103" s="32"/>
      <c r="E103" s="32"/>
      <c r="F103" s="32"/>
      <c r="G103" s="52" t="str">
        <f t="shared" ref="G103:G108" si="30">IF(ISERROR(F103/D103),"",(F103/D103)^(1/(MID($F$98,1,4)-MID($D$98,1,4)))-1)</f>
        <v/>
      </c>
      <c r="H103" s="323"/>
      <c r="J103" s="32"/>
      <c r="L103" s="23"/>
      <c r="M103" s="23"/>
      <c r="N103" s="54" t="s">
        <v>28</v>
      </c>
      <c r="O103" s="32"/>
      <c r="P103" s="32"/>
      <c r="Q103" s="52" t="str">
        <f t="shared" si="29"/>
        <v/>
      </c>
      <c r="R103" s="323"/>
    </row>
    <row r="104" spans="1:18" s="1" customFormat="1" ht="15" customHeight="1" x14ac:dyDescent="0.2">
      <c r="A104" s="23" t="s">
        <v>190</v>
      </c>
      <c r="B104" s="23"/>
      <c r="C104" s="54" t="s">
        <v>101</v>
      </c>
      <c r="D104" s="32"/>
      <c r="E104" s="32"/>
      <c r="F104" s="32"/>
      <c r="G104" s="52" t="str">
        <f t="shared" si="30"/>
        <v/>
      </c>
      <c r="H104" s="323"/>
      <c r="J104" s="32"/>
      <c r="L104" s="23"/>
      <c r="M104" s="23"/>
      <c r="N104" s="54" t="s">
        <v>101</v>
      </c>
      <c r="O104" s="32"/>
      <c r="P104" s="32"/>
      <c r="Q104" s="52" t="str">
        <f t="shared" si="29"/>
        <v/>
      </c>
      <c r="R104" s="323"/>
    </row>
    <row r="105" spans="1:18" s="1" customFormat="1" ht="15" customHeight="1" x14ac:dyDescent="0.2">
      <c r="A105" s="23" t="s">
        <v>191</v>
      </c>
      <c r="B105" s="23"/>
      <c r="C105" s="55" t="s">
        <v>29</v>
      </c>
      <c r="D105" s="32"/>
      <c r="E105" s="32"/>
      <c r="F105" s="32"/>
      <c r="G105" s="52" t="str">
        <f t="shared" si="30"/>
        <v/>
      </c>
      <c r="H105" s="323"/>
      <c r="J105" s="32"/>
      <c r="L105" s="23"/>
      <c r="M105" s="23"/>
      <c r="N105" s="55" t="s">
        <v>29</v>
      </c>
      <c r="O105" s="32"/>
      <c r="P105" s="32"/>
      <c r="Q105" s="52" t="str">
        <f t="shared" si="29"/>
        <v/>
      </c>
      <c r="R105" s="323"/>
    </row>
    <row r="106" spans="1:18" s="1" customFormat="1" ht="15" customHeight="1" x14ac:dyDescent="0.2">
      <c r="A106" s="23" t="s">
        <v>192</v>
      </c>
      <c r="B106" s="23"/>
      <c r="C106" s="55" t="s">
        <v>30</v>
      </c>
      <c r="D106" s="32"/>
      <c r="E106" s="32"/>
      <c r="F106" s="32"/>
      <c r="G106" s="52" t="str">
        <f t="shared" si="30"/>
        <v/>
      </c>
      <c r="H106" s="323"/>
      <c r="J106" s="32"/>
      <c r="L106" s="23"/>
      <c r="M106" s="23"/>
      <c r="N106" s="55" t="s">
        <v>30</v>
      </c>
      <c r="O106" s="32"/>
      <c r="P106" s="32"/>
      <c r="Q106" s="52" t="str">
        <f t="shared" si="29"/>
        <v/>
      </c>
      <c r="R106" s="323"/>
    </row>
    <row r="107" spans="1:18" s="1" customFormat="1" ht="15" customHeight="1" x14ac:dyDescent="0.2">
      <c r="A107" s="23" t="s">
        <v>193</v>
      </c>
      <c r="B107" s="23"/>
      <c r="C107" s="55" t="s">
        <v>31</v>
      </c>
      <c r="D107" s="32"/>
      <c r="E107" s="32"/>
      <c r="F107" s="32"/>
      <c r="G107" s="52" t="str">
        <f t="shared" si="30"/>
        <v/>
      </c>
      <c r="H107" s="323"/>
      <c r="J107" s="32"/>
      <c r="L107" s="23"/>
      <c r="M107" s="23"/>
      <c r="N107" s="55" t="s">
        <v>31</v>
      </c>
      <c r="O107" s="32"/>
      <c r="P107" s="32"/>
      <c r="Q107" s="52" t="str">
        <f t="shared" si="29"/>
        <v/>
      </c>
      <c r="R107" s="323"/>
    </row>
    <row r="108" spans="1:18" s="1" customFormat="1" ht="15" customHeight="1" x14ac:dyDescent="0.2">
      <c r="A108" s="23" t="s">
        <v>194</v>
      </c>
      <c r="B108" s="23"/>
      <c r="C108" s="54" t="s">
        <v>32</v>
      </c>
      <c r="D108" s="32"/>
      <c r="E108" s="32"/>
      <c r="F108" s="32"/>
      <c r="G108" s="52" t="str">
        <f t="shared" si="30"/>
        <v/>
      </c>
      <c r="H108" s="323"/>
      <c r="J108" s="32"/>
      <c r="L108" s="23"/>
      <c r="M108" s="23"/>
      <c r="N108" s="54" t="s">
        <v>32</v>
      </c>
      <c r="O108" s="32"/>
      <c r="P108" s="32"/>
      <c r="Q108" s="52" t="str">
        <f t="shared" si="29"/>
        <v/>
      </c>
      <c r="R108" s="323"/>
    </row>
    <row r="109" spans="1:18" s="1" customFormat="1" ht="15" customHeight="1" x14ac:dyDescent="0.2">
      <c r="A109" s="23" t="s">
        <v>195</v>
      </c>
      <c r="B109" s="23" t="s">
        <v>218</v>
      </c>
      <c r="C109" s="45" t="s">
        <v>174</v>
      </c>
      <c r="D109" s="33">
        <f t="shared" ref="D109:E109" si="31">SUM(D103:D108)+D100</f>
        <v>0</v>
      </c>
      <c r="E109" s="33">
        <f t="shared" si="31"/>
        <v>0</v>
      </c>
      <c r="F109" s="33">
        <f>SUM(F103:F108)+F100</f>
        <v>0</v>
      </c>
      <c r="G109" s="136"/>
      <c r="H109" s="323"/>
      <c r="J109" s="33">
        <f>SUM(J103:J108)+J100</f>
        <v>0</v>
      </c>
      <c r="L109" s="23"/>
      <c r="M109" s="23"/>
      <c r="N109" s="45" t="s">
        <v>174</v>
      </c>
      <c r="O109" s="33">
        <f>SUM(O103:O108)+O100</f>
        <v>0</v>
      </c>
      <c r="P109" s="33">
        <f>SUM(P103:P108)+P100</f>
        <v>0</v>
      </c>
      <c r="Q109" s="215"/>
      <c r="R109" s="323"/>
    </row>
    <row r="110" spans="1:18" s="1" customFormat="1" ht="15" customHeight="1" x14ac:dyDescent="0.2">
      <c r="A110" s="23"/>
      <c r="B110" s="23"/>
      <c r="C110" s="59" t="s">
        <v>53</v>
      </c>
      <c r="D110" s="60"/>
      <c r="E110" s="61"/>
      <c r="F110" s="61"/>
      <c r="G110" s="139"/>
      <c r="H110" s="323"/>
      <c r="J110" s="60"/>
      <c r="L110" s="23"/>
      <c r="M110" s="23"/>
      <c r="O110" s="208"/>
      <c r="P110" s="209"/>
      <c r="Q110" s="139"/>
      <c r="R110" s="323"/>
    </row>
    <row r="111" spans="1:18" s="1" customFormat="1" ht="15" customHeight="1" x14ac:dyDescent="0.2">
      <c r="A111" s="23" t="s">
        <v>196</v>
      </c>
      <c r="B111" s="23"/>
      <c r="C111" s="55" t="s">
        <v>37</v>
      </c>
      <c r="D111" s="32"/>
      <c r="E111" s="32"/>
      <c r="F111" s="32"/>
      <c r="G111" s="52" t="str">
        <f t="shared" ref="G111:G116" si="32">IF(ISERROR(F111/D111),"",(F111/D111)^(1/(MID($F$98,1,4)-MID($D$98,1,4)))-1)</f>
        <v/>
      </c>
      <c r="H111" s="323"/>
      <c r="J111" s="32"/>
      <c r="L111" s="23"/>
      <c r="M111" s="23"/>
      <c r="N111" s="20"/>
      <c r="O111" s="248"/>
      <c r="P111" s="248"/>
      <c r="Q111" s="210"/>
      <c r="R111" s="323"/>
    </row>
    <row r="112" spans="1:18" s="1" customFormat="1" ht="15" customHeight="1" x14ac:dyDescent="0.2">
      <c r="A112" s="23" t="s">
        <v>197</v>
      </c>
      <c r="B112" s="23"/>
      <c r="C112" s="55" t="s">
        <v>38</v>
      </c>
      <c r="D112" s="32"/>
      <c r="E112" s="32"/>
      <c r="F112" s="32"/>
      <c r="G112" s="52" t="str">
        <f t="shared" si="32"/>
        <v/>
      </c>
      <c r="H112" s="323"/>
      <c r="J112" s="32"/>
      <c r="L112" s="23"/>
      <c r="N112" s="20"/>
      <c r="O112" s="248"/>
      <c r="P112" s="248"/>
      <c r="Q112" s="210"/>
      <c r="R112" s="323"/>
    </row>
    <row r="113" spans="1:19" s="1" customFormat="1" ht="15" customHeight="1" x14ac:dyDescent="0.2">
      <c r="A113" s="23" t="s">
        <v>198</v>
      </c>
      <c r="B113" s="23"/>
      <c r="C113" s="58" t="s">
        <v>50</v>
      </c>
      <c r="D113" s="32"/>
      <c r="E113" s="32"/>
      <c r="F113" s="32"/>
      <c r="G113" s="52" t="str">
        <f t="shared" si="32"/>
        <v/>
      </c>
      <c r="H113" s="323"/>
      <c r="J113" s="32"/>
      <c r="L113" s="23"/>
      <c r="N113" s="211"/>
      <c r="O113" s="248"/>
      <c r="P113" s="248"/>
      <c r="Q113" s="210"/>
      <c r="R113" s="323"/>
    </row>
    <row r="114" spans="1:19" s="1" customFormat="1" ht="15" customHeight="1" x14ac:dyDescent="0.2">
      <c r="A114" s="23" t="s">
        <v>199</v>
      </c>
      <c r="B114" s="23" t="s">
        <v>202</v>
      </c>
      <c r="C114" s="56" t="s">
        <v>39</v>
      </c>
      <c r="D114" s="33">
        <f>IF(ISERROR(D111-D112-D116),"",D111-D112-D116)</f>
        <v>0</v>
      </c>
      <c r="E114" s="33">
        <f>IF(ISERROR(E111-E112-E116),"",E111-E112-E116)</f>
        <v>0</v>
      </c>
      <c r="F114" s="33">
        <f>IF(ISERROR(F111-F112-F116),"",F111-F112-F116)</f>
        <v>0</v>
      </c>
      <c r="G114" s="52" t="str">
        <f t="shared" si="32"/>
        <v/>
      </c>
      <c r="H114" s="323"/>
      <c r="J114" s="33">
        <f>IF(ISERROR(J111-J112-J116),"",J111-J112-J116)</f>
        <v>0</v>
      </c>
      <c r="L114" s="23"/>
      <c r="N114" s="20"/>
      <c r="O114" s="248"/>
      <c r="P114" s="248"/>
      <c r="Q114" s="210"/>
      <c r="R114" s="323"/>
    </row>
    <row r="115" spans="1:19" s="1" customFormat="1" ht="15" customHeight="1" x14ac:dyDescent="0.2">
      <c r="A115" s="23" t="s">
        <v>200</v>
      </c>
      <c r="B115" s="23"/>
      <c r="C115" s="58" t="s">
        <v>49</v>
      </c>
      <c r="D115" s="32"/>
      <c r="E115" s="32"/>
      <c r="F115" s="32"/>
      <c r="G115" s="52" t="str">
        <f t="shared" si="32"/>
        <v/>
      </c>
      <c r="H115" s="323"/>
      <c r="J115" s="32"/>
      <c r="L115" s="23"/>
      <c r="N115" s="211"/>
      <c r="O115" s="248"/>
      <c r="P115" s="248"/>
      <c r="Q115" s="210"/>
      <c r="R115" s="323"/>
    </row>
    <row r="116" spans="1:19" s="1" customFormat="1" ht="15" customHeight="1" x14ac:dyDescent="0.2">
      <c r="A116" s="23" t="s">
        <v>201</v>
      </c>
      <c r="B116" s="23"/>
      <c r="C116" s="55" t="s">
        <v>40</v>
      </c>
      <c r="D116" s="32"/>
      <c r="E116" s="32"/>
      <c r="F116" s="32"/>
      <c r="G116" s="52" t="str">
        <f t="shared" si="32"/>
        <v/>
      </c>
      <c r="H116" s="323"/>
      <c r="J116" s="32"/>
      <c r="L116" s="23"/>
      <c r="N116" s="20"/>
      <c r="O116" s="248"/>
      <c r="P116" s="248"/>
      <c r="Q116" s="210"/>
      <c r="R116" s="323"/>
    </row>
    <row r="117" spans="1:19" s="1" customFormat="1" ht="15" customHeight="1" x14ac:dyDescent="0.2">
      <c r="A117" s="23" t="s">
        <v>203</v>
      </c>
      <c r="B117" s="23" t="s">
        <v>204</v>
      </c>
      <c r="C117" s="56" t="s">
        <v>41</v>
      </c>
      <c r="D117" s="33">
        <f>IF(ISERROR(D112-D113+D115),"",D112-D113+D115)</f>
        <v>0</v>
      </c>
      <c r="E117" s="33">
        <f>IF(ISERROR(E112-E113+E115),"",E112-E113+E115)</f>
        <v>0</v>
      </c>
      <c r="F117" s="33">
        <f>IF(ISERROR(F112-F113+F115),"",F112-F113+F115)</f>
        <v>0</v>
      </c>
      <c r="G117" s="136"/>
      <c r="H117" s="323"/>
      <c r="J117" s="33">
        <f>IF(ISERROR(J112-J113+J115),"",J112-J113+J115)</f>
        <v>0</v>
      </c>
      <c r="L117" s="23"/>
      <c r="M117" s="23"/>
      <c r="N117" s="20"/>
      <c r="O117" s="248"/>
      <c r="P117" s="248"/>
      <c r="Q117" s="212"/>
      <c r="R117" s="323"/>
    </row>
    <row r="118" spans="1:19" s="1" customFormat="1" ht="15" customHeight="1" x14ac:dyDescent="0.2">
      <c r="A118" s="23" t="s">
        <v>205</v>
      </c>
      <c r="B118" s="23" t="s">
        <v>214</v>
      </c>
      <c r="C118" s="57" t="s">
        <v>42</v>
      </c>
      <c r="D118" s="63" t="str">
        <f>IFERROR((D112-D113)/D117,"")</f>
        <v/>
      </c>
      <c r="E118" s="63" t="str">
        <f>IFERROR((E112-E113)/E117,"")</f>
        <v/>
      </c>
      <c r="F118" s="63" t="str">
        <f t="shared" ref="F118" si="33">IFERROR((F112-F113)/F117,"")</f>
        <v/>
      </c>
      <c r="G118" s="137"/>
      <c r="H118" s="323"/>
      <c r="J118" s="63" t="str">
        <f>IFERROR((J112-J113)/J117,"")</f>
        <v/>
      </c>
      <c r="L118" s="23"/>
      <c r="N118" s="213"/>
      <c r="O118" s="210"/>
      <c r="P118" s="210"/>
      <c r="Q118" s="214"/>
      <c r="R118" s="323"/>
    </row>
    <row r="119" spans="1:19" s="1" customFormat="1" ht="15" customHeight="1" outlineLevel="1" x14ac:dyDescent="0.2">
      <c r="A119" s="23" t="s">
        <v>206</v>
      </c>
      <c r="B119" s="23"/>
      <c r="C119" s="57" t="s">
        <v>43</v>
      </c>
      <c r="D119" s="72">
        <f>D152</f>
        <v>2.8236049664621093E-2</v>
      </c>
      <c r="E119" s="72">
        <f t="shared" ref="E119:F119" si="34">E152</f>
        <v>2.8457028457028456E-2</v>
      </c>
      <c r="F119" s="72">
        <f t="shared" si="34"/>
        <v>2.8457028457028456E-2</v>
      </c>
      <c r="G119" s="137"/>
      <c r="H119" s="323"/>
      <c r="L119" s="23"/>
      <c r="N119" s="213"/>
      <c r="O119" s="249"/>
      <c r="P119" s="249"/>
      <c r="Q119" s="214"/>
      <c r="R119" s="323"/>
    </row>
    <row r="120" spans="1:19" s="1" customFormat="1" ht="15" customHeight="1" x14ac:dyDescent="0.2">
      <c r="A120" s="23" t="s">
        <v>207</v>
      </c>
      <c r="B120" s="23" t="s">
        <v>215</v>
      </c>
      <c r="C120" s="57" t="s">
        <v>44</v>
      </c>
      <c r="D120" s="73" t="str">
        <f>IFERROR(1-D118,"")</f>
        <v/>
      </c>
      <c r="E120" s="73" t="str">
        <f t="shared" ref="E120:F120" si="35">IFERROR(1-E118,"")</f>
        <v/>
      </c>
      <c r="F120" s="73" t="str">
        <f t="shared" si="35"/>
        <v/>
      </c>
      <c r="G120" s="137"/>
      <c r="H120" s="323"/>
      <c r="J120" s="63" t="str">
        <f>IFERROR(1-J118,"")</f>
        <v/>
      </c>
      <c r="L120" s="23"/>
      <c r="N120" s="213"/>
      <c r="O120" s="210"/>
      <c r="P120" s="210"/>
      <c r="Q120" s="214"/>
      <c r="R120" s="323"/>
    </row>
    <row r="121" spans="1:19" s="1" customFormat="1" ht="15" customHeight="1" outlineLevel="1" x14ac:dyDescent="0.2">
      <c r="A121" s="23" t="s">
        <v>208</v>
      </c>
      <c r="B121" s="23"/>
      <c r="C121" s="57" t="s">
        <v>45</v>
      </c>
      <c r="D121" s="72">
        <f>D143</f>
        <v>1.9E-2</v>
      </c>
      <c r="E121" s="72">
        <f t="shared" ref="E121:F121" si="36">E143</f>
        <v>2.0500000000000001E-2</v>
      </c>
      <c r="F121" s="72">
        <f t="shared" si="36"/>
        <v>2.0500000000000001E-2</v>
      </c>
      <c r="G121" s="137"/>
      <c r="H121" s="323"/>
      <c r="L121" s="23"/>
      <c r="N121" s="59" t="s">
        <v>53</v>
      </c>
      <c r="O121" s="250"/>
      <c r="P121" s="251"/>
      <c r="Q121" s="214"/>
      <c r="R121" s="323"/>
    </row>
    <row r="122" spans="1:19" s="1" customFormat="1" ht="15" customHeight="1" x14ac:dyDescent="0.2">
      <c r="A122" s="23" t="s">
        <v>209</v>
      </c>
      <c r="B122" s="23" t="s">
        <v>225</v>
      </c>
      <c r="C122" s="56" t="s">
        <v>152</v>
      </c>
      <c r="D122" s="33">
        <f>-IFERROR(D119*(D112-D113),"")</f>
        <v>0</v>
      </c>
      <c r="E122" s="33">
        <f>-IF(D112="",E119*(E112-E113),IFERROR(E119*AVERAGE((E112-E113),(D112-D113)),""))</f>
        <v>0</v>
      </c>
      <c r="F122" s="33">
        <f>-IF(E112="",F119*(F112-F113),IFERROR(F119*AVERAGE((F112-F113),(E112-E113)),""))</f>
        <v>0</v>
      </c>
      <c r="G122" s="137"/>
      <c r="H122" s="323"/>
      <c r="J122" s="26"/>
      <c r="L122" s="23"/>
      <c r="M122" s="23"/>
      <c r="N122" s="56" t="s">
        <v>152</v>
      </c>
      <c r="O122" s="33">
        <f>IF(O6=E14,E122/12*(12-O7),F122/12*(12-O7))</f>
        <v>0</v>
      </c>
      <c r="P122" s="33">
        <f>IF(O6=E14,E122/12*O7,F122/12*O7)</f>
        <v>0</v>
      </c>
      <c r="Q122" s="216"/>
      <c r="R122" s="323"/>
    </row>
    <row r="123" spans="1:19" s="1" customFormat="1" ht="15" customHeight="1" x14ac:dyDescent="0.2">
      <c r="A123" s="23" t="s">
        <v>210</v>
      </c>
      <c r="B123" s="23" t="s">
        <v>226</v>
      </c>
      <c r="C123" s="56" t="s">
        <v>47</v>
      </c>
      <c r="D123" s="33">
        <f>-IFERROR(D121*D115,"")</f>
        <v>0</v>
      </c>
      <c r="E123" s="33">
        <f>-IF(D115="",E121*E115,IFERROR(E121*AVERAGE(E115,D115),0))</f>
        <v>0</v>
      </c>
      <c r="F123" s="33">
        <f>-IF(E115="",F121*F115,IFERROR(F121*AVERAGE(F115,E115),0))</f>
        <v>0</v>
      </c>
      <c r="G123" s="138"/>
      <c r="H123" s="323"/>
      <c r="L123" s="23"/>
      <c r="M123" s="23"/>
      <c r="N123" s="56" t="s">
        <v>47</v>
      </c>
      <c r="O123" s="33">
        <f>IF(O6=E14,E123/12*(12-O7),F123/12*(12-O7))</f>
        <v>0</v>
      </c>
      <c r="P123" s="33">
        <f>IF(O6=E14,E123/12*O7,F123/12*O7)</f>
        <v>0</v>
      </c>
      <c r="Q123" s="217"/>
      <c r="R123" s="323"/>
    </row>
    <row r="124" spans="1:19" s="1" customFormat="1" ht="15" customHeight="1" x14ac:dyDescent="0.2">
      <c r="A124" s="23" t="s">
        <v>54</v>
      </c>
      <c r="B124" s="23"/>
      <c r="C124" s="55" t="s">
        <v>48</v>
      </c>
      <c r="D124" s="32"/>
      <c r="E124" s="62"/>
      <c r="F124" s="32"/>
      <c r="G124" s="52" t="str">
        <f t="shared" ref="G124" si="37">IF(ISERROR(F124/D124),"",(F124/D124)^(1/(MID($F$98,1,4)-MID($D$98,1,4)))-1)</f>
        <v/>
      </c>
      <c r="H124" s="323"/>
      <c r="J124" s="26"/>
      <c r="L124" s="23"/>
      <c r="M124" s="23"/>
      <c r="N124" s="55" t="s">
        <v>48</v>
      </c>
      <c r="O124" s="32"/>
      <c r="P124" s="62"/>
      <c r="Q124" s="52" t="str">
        <f t="shared" ref="Q124" si="38">IF(ISERROR(P124/O124),"",((P124/O124)^(1/1))-1)</f>
        <v/>
      </c>
      <c r="R124" s="323"/>
    </row>
    <row r="125" spans="1:19" s="1" customFormat="1" ht="15" customHeight="1" x14ac:dyDescent="0.2">
      <c r="A125" s="23" t="s">
        <v>211</v>
      </c>
      <c r="B125" s="23" t="s">
        <v>227</v>
      </c>
      <c r="C125" s="53" t="s">
        <v>27</v>
      </c>
      <c r="D125" s="33">
        <f>IF(D124="",D122+D123,D122+D124)</f>
        <v>0</v>
      </c>
      <c r="E125" s="33">
        <f t="shared" ref="E125:F125" si="39">IF(E124="",E122+E123,E122+E124)</f>
        <v>0</v>
      </c>
      <c r="F125" s="33">
        <f t="shared" si="39"/>
        <v>0</v>
      </c>
      <c r="G125" s="136"/>
      <c r="H125" s="323"/>
      <c r="J125" s="26"/>
      <c r="L125" s="23"/>
      <c r="M125" s="23"/>
      <c r="N125" s="53" t="s">
        <v>27</v>
      </c>
      <c r="O125" s="33">
        <f t="shared" ref="O125:P125" si="40">IF(O124="",O122+O123,O122+O124)</f>
        <v>0</v>
      </c>
      <c r="P125" s="33">
        <f t="shared" si="40"/>
        <v>0</v>
      </c>
      <c r="Q125" s="215"/>
      <c r="R125" s="323"/>
    </row>
    <row r="126" spans="1:19" s="1" customFormat="1" ht="15" customHeight="1" x14ac:dyDescent="0.2">
      <c r="A126" s="23" t="s">
        <v>212</v>
      </c>
      <c r="B126" s="23" t="s">
        <v>216</v>
      </c>
      <c r="C126" s="35" t="s">
        <v>221</v>
      </c>
      <c r="D126" s="33">
        <f>D109+D125</f>
        <v>0</v>
      </c>
      <c r="E126" s="33">
        <f>E109+E125</f>
        <v>0</v>
      </c>
      <c r="F126" s="33">
        <f>F109+F125</f>
        <v>0</v>
      </c>
      <c r="G126" s="137"/>
      <c r="H126" s="323"/>
      <c r="J126" s="26"/>
      <c r="L126" s="23"/>
      <c r="M126" s="23"/>
      <c r="N126" s="35" t="s">
        <v>221</v>
      </c>
      <c r="O126" s="33">
        <f>O109+O125</f>
        <v>0</v>
      </c>
      <c r="P126" s="33">
        <f>P109+P125</f>
        <v>0</v>
      </c>
      <c r="Q126" s="216"/>
      <c r="R126" s="323"/>
    </row>
    <row r="127" spans="1:19" s="1" customFormat="1" ht="15" customHeight="1" x14ac:dyDescent="0.2">
      <c r="A127" s="23" t="s">
        <v>213</v>
      </c>
      <c r="B127" s="23" t="s">
        <v>217</v>
      </c>
      <c r="C127" s="36" t="s">
        <v>82</v>
      </c>
      <c r="D127" s="244">
        <f>D99+D126</f>
        <v>0</v>
      </c>
      <c r="E127" s="244">
        <f>E99+E126</f>
        <v>0</v>
      </c>
      <c r="F127" s="244">
        <f>F99+F126</f>
        <v>0</v>
      </c>
      <c r="G127" s="137"/>
      <c r="H127" s="333"/>
      <c r="J127" s="26"/>
      <c r="L127" s="23"/>
      <c r="M127" s="23"/>
      <c r="N127" s="36" t="s">
        <v>82</v>
      </c>
      <c r="O127" s="244">
        <f>O99+O126</f>
        <v>0</v>
      </c>
      <c r="P127" s="244">
        <f>P99+P126</f>
        <v>0</v>
      </c>
      <c r="Q127" s="216"/>
      <c r="R127" s="333"/>
    </row>
    <row r="128" spans="1:19" s="26" customFormat="1" ht="41.25" customHeight="1" x14ac:dyDescent="0.2">
      <c r="A128" s="23" t="s">
        <v>223</v>
      </c>
      <c r="B128" s="23" t="s">
        <v>224</v>
      </c>
      <c r="C128" s="34"/>
      <c r="D128" s="324" t="str">
        <f>IF(OR(E127&gt;0,F127&gt;0),'Daten (auszublenden)'!C27,"")</f>
        <v/>
      </c>
      <c r="E128" s="324"/>
      <c r="F128" s="324"/>
      <c r="G128" s="324"/>
      <c r="H128" s="324"/>
      <c r="I128" s="324"/>
      <c r="J128" s="324"/>
      <c r="L128" s="23"/>
      <c r="M128" s="23"/>
      <c r="N128" s="34"/>
      <c r="O128" s="324" t="str">
        <f>IF(P127&gt;0,'Daten (auszublenden)'!C27,"")</f>
        <v/>
      </c>
      <c r="P128" s="324"/>
      <c r="Q128" s="324"/>
      <c r="R128" s="324"/>
      <c r="S128" s="324"/>
    </row>
    <row r="129" spans="1:19" s="26" customFormat="1" ht="6.75" customHeight="1" x14ac:dyDescent="0.2">
      <c r="A129" s="23"/>
      <c r="B129" s="23"/>
      <c r="C129" s="34"/>
      <c r="D129" s="102"/>
      <c r="E129" s="102"/>
      <c r="F129" s="102"/>
      <c r="J129" s="252"/>
      <c r="L129" s="23"/>
      <c r="M129" s="23"/>
      <c r="N129" s="34"/>
      <c r="O129" s="102"/>
      <c r="P129" s="102"/>
    </row>
    <row r="130" spans="1:19" s="1" customFormat="1" ht="26.1" customHeight="1" x14ac:dyDescent="0.2">
      <c r="A130" s="23"/>
      <c r="B130" s="23"/>
      <c r="C130" s="71" t="s">
        <v>33</v>
      </c>
      <c r="D130" s="254">
        <f>IF($J$109=0,0,D109/$J$109)</f>
        <v>0</v>
      </c>
      <c r="E130" s="39"/>
      <c r="F130" s="39"/>
      <c r="G130" s="39"/>
      <c r="H130" s="39"/>
      <c r="J130" s="253"/>
      <c r="L130" s="23"/>
      <c r="M130" s="23"/>
      <c r="N130" s="193"/>
      <c r="O130" s="185"/>
      <c r="P130" s="39"/>
      <c r="Q130" s="39"/>
      <c r="R130" s="39"/>
    </row>
    <row r="131" spans="1:19" s="1" customFormat="1" ht="26.1" customHeight="1" x14ac:dyDescent="0.2">
      <c r="A131" s="23"/>
      <c r="C131" s="71" t="s">
        <v>51</v>
      </c>
      <c r="D131" s="254">
        <f>IF($J$117=0,0,D117/$J$117)</f>
        <v>0</v>
      </c>
      <c r="E131" s="39"/>
      <c r="F131" s="39"/>
      <c r="G131" s="39"/>
      <c r="H131" s="39"/>
      <c r="J131" s="253"/>
      <c r="L131" s="23"/>
      <c r="N131" s="193"/>
      <c r="O131" s="185"/>
      <c r="P131" s="39"/>
      <c r="Q131" s="39"/>
      <c r="R131" s="39"/>
    </row>
    <row r="132" spans="1:19" s="1" customFormat="1" ht="12.75" x14ac:dyDescent="0.2">
      <c r="A132" s="23"/>
      <c r="B132" s="23"/>
      <c r="C132" s="29"/>
      <c r="D132" s="41"/>
      <c r="E132" s="39"/>
      <c r="F132" s="39"/>
      <c r="G132" s="40"/>
      <c r="H132" s="40"/>
      <c r="I132" s="40"/>
      <c r="J132" s="40"/>
      <c r="L132" s="23"/>
      <c r="M132" s="23"/>
      <c r="N132" s="29"/>
      <c r="O132" s="41"/>
      <c r="P132" s="39"/>
      <c r="Q132" s="40"/>
      <c r="R132" s="40"/>
      <c r="S132" s="40"/>
    </row>
    <row r="133" spans="1:19" s="1" customFormat="1" ht="58.5" customHeight="1" x14ac:dyDescent="0.2">
      <c r="A133" s="23"/>
      <c r="B133" s="23"/>
      <c r="C133" s="325" t="s">
        <v>175</v>
      </c>
      <c r="D133" s="326"/>
      <c r="E133" s="326"/>
      <c r="F133" s="326"/>
      <c r="G133" s="326"/>
      <c r="H133" s="326"/>
      <c r="I133" s="326"/>
      <c r="J133" s="327"/>
      <c r="L133" s="23"/>
      <c r="M133" s="23"/>
      <c r="N133" s="325" t="s">
        <v>175</v>
      </c>
      <c r="O133" s="326"/>
      <c r="P133" s="326"/>
      <c r="Q133" s="326"/>
      <c r="R133" s="326"/>
      <c r="S133" s="327"/>
    </row>
    <row r="134" spans="1:19" x14ac:dyDescent="0.25">
      <c r="G134" s="40"/>
      <c r="H134" s="40"/>
      <c r="I134" s="40"/>
      <c r="J134" s="40"/>
      <c r="K134" s="1"/>
      <c r="L134" s="2"/>
      <c r="M134" s="2"/>
      <c r="N134" s="2"/>
      <c r="O134" s="2"/>
      <c r="P134" s="2"/>
      <c r="Q134" s="40"/>
      <c r="R134" s="40"/>
      <c r="S134" s="40"/>
    </row>
    <row r="135" spans="1:19" x14ac:dyDescent="0.25">
      <c r="G135" s="40"/>
      <c r="H135" s="40"/>
      <c r="I135" s="40"/>
      <c r="J135" s="40"/>
      <c r="K135" s="1"/>
      <c r="L135" s="2"/>
      <c r="M135" s="2"/>
      <c r="N135" s="2"/>
      <c r="O135" s="2"/>
      <c r="P135" s="2"/>
      <c r="Q135" s="40"/>
      <c r="R135" s="40"/>
      <c r="S135" s="40"/>
    </row>
    <row r="136" spans="1:19" x14ac:dyDescent="0.25">
      <c r="G136" s="40"/>
      <c r="H136" s="40"/>
      <c r="I136" s="40"/>
      <c r="J136" s="40"/>
      <c r="K136" s="1"/>
      <c r="L136" s="2"/>
      <c r="M136" s="2"/>
      <c r="N136" s="2"/>
      <c r="O136" s="2"/>
      <c r="P136" s="2"/>
      <c r="Q136" s="40"/>
      <c r="R136" s="40"/>
      <c r="S136" s="40"/>
    </row>
    <row r="137" spans="1:19" ht="18" hidden="1" customHeight="1" x14ac:dyDescent="0.25">
      <c r="C137" s="266" t="s">
        <v>144</v>
      </c>
      <c r="D137" s="266"/>
      <c r="E137" s="266"/>
      <c r="F137" s="266"/>
      <c r="G137" s="266"/>
      <c r="H137" s="266"/>
      <c r="I137" s="266"/>
      <c r="J137" s="266"/>
      <c r="L137" s="2"/>
      <c r="M137" s="2"/>
      <c r="N137" s="204"/>
      <c r="O137" s="204"/>
      <c r="P137" s="204"/>
      <c r="Q137" s="204"/>
      <c r="R137" s="204"/>
      <c r="S137" s="204"/>
    </row>
    <row r="138" spans="1:19" hidden="1" x14ac:dyDescent="0.25">
      <c r="C138"/>
      <c r="D138" s="242" t="s">
        <v>172</v>
      </c>
      <c r="E138" s="242" t="s">
        <v>183</v>
      </c>
      <c r="F138" s="242" t="s">
        <v>183</v>
      </c>
      <c r="L138" s="2"/>
      <c r="M138" s="2"/>
      <c r="N138" s="196"/>
      <c r="O138" s="197"/>
      <c r="P138" s="197"/>
    </row>
    <row r="139" spans="1:19" ht="15.75" hidden="1" thickBot="1" x14ac:dyDescent="0.3">
      <c r="C139" s="87"/>
      <c r="D139" s="243">
        <f>D14</f>
        <v>2024</v>
      </c>
      <c r="E139" s="243">
        <f>E14</f>
        <v>2025</v>
      </c>
      <c r="F139" s="243">
        <f>F14</f>
        <v>2026</v>
      </c>
      <c r="H139" s="64"/>
      <c r="L139" s="2"/>
      <c r="M139" s="2"/>
      <c r="N139" s="198"/>
      <c r="O139" s="199"/>
      <c r="P139" s="199"/>
      <c r="R139" s="64"/>
    </row>
    <row r="140" spans="1:19" hidden="1" x14ac:dyDescent="0.25">
      <c r="C140" s="89" t="s">
        <v>71</v>
      </c>
      <c r="D140" s="237">
        <f>'Daten (auszublenden)'!E31</f>
        <v>0.29930000000000001</v>
      </c>
      <c r="E140" s="237">
        <f>'Daten (auszublenden)'!F31</f>
        <v>0.30070000000000002</v>
      </c>
      <c r="F140" s="237">
        <f>'Daten (auszublenden)'!G31</f>
        <v>0.30070000000000002</v>
      </c>
      <c r="H140" s="74"/>
      <c r="L140" s="2"/>
      <c r="M140" s="2"/>
      <c r="N140" s="15"/>
      <c r="O140" s="88"/>
      <c r="P140" s="88"/>
      <c r="R140" s="74"/>
    </row>
    <row r="141" spans="1:19" hidden="1" x14ac:dyDescent="0.25">
      <c r="C141" s="90" t="s">
        <v>72</v>
      </c>
      <c r="D141" s="238">
        <f>'Daten (auszublenden)'!E32</f>
        <v>7.4999999999999997E-3</v>
      </c>
      <c r="E141" s="238">
        <f>'Daten (auszublenden)'!F32</f>
        <v>8.3000000000000001E-3</v>
      </c>
      <c r="F141" s="238">
        <f>'Daten (auszublenden)'!G32</f>
        <v>8.3000000000000001E-3</v>
      </c>
      <c r="H141" s="74"/>
      <c r="L141" s="2"/>
      <c r="M141" s="2"/>
      <c r="N141" s="15"/>
      <c r="O141" s="88"/>
      <c r="P141" s="88"/>
      <c r="R141" s="74"/>
    </row>
    <row r="142" spans="1:19" hidden="1" x14ac:dyDescent="0.25">
      <c r="C142" s="90" t="s">
        <v>73</v>
      </c>
      <c r="D142" s="238">
        <f>'Daten (auszublenden)'!E33</f>
        <v>3.9E-2</v>
      </c>
      <c r="E142" s="238">
        <f>'Daten (auszublenden)'!F33</f>
        <v>0.04</v>
      </c>
      <c r="F142" s="238">
        <f>'Daten (auszublenden)'!G33</f>
        <v>0.04</v>
      </c>
      <c r="H142" s="74"/>
      <c r="L142" s="2"/>
      <c r="M142" s="2"/>
      <c r="N142" s="15"/>
      <c r="O142" s="88"/>
      <c r="P142" s="88"/>
      <c r="R142" s="74"/>
    </row>
    <row r="143" spans="1:19" ht="15.75" hidden="1" thickBot="1" x14ac:dyDescent="0.3">
      <c r="C143" s="91" t="s">
        <v>74</v>
      </c>
      <c r="D143" s="239">
        <f>'Daten (auszublenden)'!E34</f>
        <v>1.9E-2</v>
      </c>
      <c r="E143" s="239">
        <f>'Daten (auszublenden)'!F34</f>
        <v>2.0500000000000001E-2</v>
      </c>
      <c r="F143" s="239">
        <f>'Daten (auszublenden)'!G34</f>
        <v>2.0500000000000001E-2</v>
      </c>
      <c r="H143" s="64"/>
      <c r="L143" s="2"/>
      <c r="M143" s="2"/>
      <c r="N143" s="15"/>
      <c r="O143" s="88"/>
      <c r="P143" s="88"/>
      <c r="R143" s="64"/>
    </row>
    <row r="144" spans="1:19" hidden="1" x14ac:dyDescent="0.25">
      <c r="C144" s="90" t="s">
        <v>75</v>
      </c>
      <c r="D144" s="240">
        <f>'Daten (auszublenden)'!E35</f>
        <v>0.22</v>
      </c>
      <c r="E144" s="240">
        <f>'Daten (auszublenden)'!F35</f>
        <v>0.23</v>
      </c>
      <c r="F144" s="240">
        <f>'Daten (auszublenden)'!G35</f>
        <v>0.23</v>
      </c>
      <c r="H144" s="64"/>
      <c r="L144" s="2"/>
      <c r="M144" s="2"/>
      <c r="N144" s="15"/>
      <c r="O144" s="200"/>
      <c r="P144" s="200"/>
      <c r="R144" s="64"/>
    </row>
    <row r="145" spans="3:18" hidden="1" x14ac:dyDescent="0.25">
      <c r="C145" s="90" t="s">
        <v>76</v>
      </c>
      <c r="D145" s="241">
        <f>'Daten (auszublenden)'!E36</f>
        <v>0.83</v>
      </c>
      <c r="E145" s="241">
        <f>'Daten (auszublenden)'!F36</f>
        <v>0.8</v>
      </c>
      <c r="F145" s="241">
        <f>'Daten (auszublenden)'!G36</f>
        <v>0.8</v>
      </c>
      <c r="H145" s="64"/>
      <c r="L145" s="2"/>
      <c r="M145" s="2"/>
      <c r="N145" s="15"/>
      <c r="O145" s="200"/>
      <c r="P145" s="200"/>
      <c r="R145" s="64"/>
    </row>
    <row r="146" spans="3:18" hidden="1" x14ac:dyDescent="0.25">
      <c r="C146" s="90" t="s">
        <v>77</v>
      </c>
      <c r="D146" s="241">
        <f>'Daten (auszublenden)'!E37</f>
        <v>0.41</v>
      </c>
      <c r="E146" s="241">
        <f>'Daten (auszublenden)'!F37</f>
        <v>0.35</v>
      </c>
      <c r="F146" s="241">
        <f>'Daten (auszublenden)'!G37</f>
        <v>0.35</v>
      </c>
      <c r="H146" s="64"/>
      <c r="L146" s="2"/>
      <c r="M146" s="2"/>
      <c r="N146" s="15"/>
      <c r="O146" s="200"/>
      <c r="P146" s="200"/>
      <c r="R146" s="64"/>
    </row>
    <row r="147" spans="3:18" hidden="1" x14ac:dyDescent="0.25">
      <c r="C147" s="105" t="s">
        <v>100</v>
      </c>
      <c r="D147" s="66">
        <f>IFERROR(D16/(D15),0)</f>
        <v>0</v>
      </c>
      <c r="E147" s="66">
        <f>IFERROR(E16/(E15),0)</f>
        <v>0</v>
      </c>
      <c r="F147" s="66">
        <f>IFERROR(F16/(F15),0)</f>
        <v>0</v>
      </c>
      <c r="H147" s="64"/>
      <c r="L147" s="2"/>
      <c r="M147" s="2"/>
      <c r="N147" s="15"/>
      <c r="O147" s="88"/>
      <c r="P147" s="88"/>
      <c r="R147" s="64"/>
    </row>
    <row r="148" spans="3:18" hidden="1" x14ac:dyDescent="0.25">
      <c r="C148" s="105" t="s">
        <v>78</v>
      </c>
      <c r="D148" s="68">
        <f>IFERROR(D147*D145+(1-D147)*D146,"")</f>
        <v>0.41</v>
      </c>
      <c r="E148" s="68">
        <f t="shared" ref="E148:F148" si="41">IFERROR(E147*E145+(1-E147)*E146,"")</f>
        <v>0.35</v>
      </c>
      <c r="F148" s="68">
        <f t="shared" si="41"/>
        <v>0.35</v>
      </c>
      <c r="H148" s="64"/>
      <c r="L148" s="2"/>
      <c r="M148" s="2"/>
      <c r="N148" s="15"/>
      <c r="O148" s="201"/>
      <c r="P148" s="201"/>
      <c r="R148" s="64"/>
    </row>
    <row r="149" spans="3:18" ht="15.75" hidden="1" thickBot="1" x14ac:dyDescent="0.3">
      <c r="C149" s="96" t="s">
        <v>79</v>
      </c>
      <c r="D149" s="97">
        <f>IFERROR((D144+D148)/2,"")</f>
        <v>0.315</v>
      </c>
      <c r="E149" s="97">
        <f t="shared" ref="E149" si="42">IFERROR((E144+E148)/2,"")</f>
        <v>0.28999999999999998</v>
      </c>
      <c r="F149" s="97">
        <f>IFERROR((F144+F148)/2,"")</f>
        <v>0.28999999999999998</v>
      </c>
      <c r="H149" s="64"/>
      <c r="L149" s="2"/>
      <c r="M149" s="2"/>
      <c r="N149" s="202"/>
      <c r="O149" s="201"/>
      <c r="P149" s="201"/>
      <c r="R149" s="64"/>
    </row>
    <row r="150" spans="3:18" hidden="1" x14ac:dyDescent="0.25">
      <c r="C150" s="105" t="s">
        <v>80</v>
      </c>
      <c r="D150" s="66">
        <f>IFERROR(IF(D114/(D111-D116-D113)=100%,100%,IF(D114/(D111-D116-D113)&gt;99%,99%,(D114/(D111-D116-D113)))),0)</f>
        <v>0</v>
      </c>
      <c r="E150" s="66">
        <f>IFERROR(IF(E157/(E159)=100%,100%,IF(E157/(E159)&gt;99%,99%,(E157/(E159)))),0)</f>
        <v>0</v>
      </c>
      <c r="F150" s="66">
        <f>IFERROR(IF(F157/(F159)=100%,100%,IF(F157/(F159)&gt;99%,99%,(F157/(F159)))),0)</f>
        <v>0</v>
      </c>
      <c r="H150" s="64"/>
      <c r="L150" s="2"/>
      <c r="M150" s="2"/>
      <c r="N150" s="15"/>
      <c r="O150" s="88"/>
      <c r="P150" s="88"/>
      <c r="R150" s="64"/>
    </row>
    <row r="151" spans="3:18" hidden="1" x14ac:dyDescent="0.25">
      <c r="C151" s="105" t="s">
        <v>81</v>
      </c>
      <c r="D151" s="69">
        <f>IFERROR(D149*(1+(1-D140)*D150/(1-D150)),0)</f>
        <v>0.315</v>
      </c>
      <c r="E151" s="69">
        <f>IFERROR(E149*(1+(1-E140)*E150/(1-E150)),0)</f>
        <v>0.28999999999999998</v>
      </c>
      <c r="F151" s="69">
        <f>IFERROR(F149*(1+(1-F140)*F150/(1-F150)),0)</f>
        <v>0.28999999999999998</v>
      </c>
      <c r="H151" s="64"/>
      <c r="L151" s="2"/>
      <c r="M151" s="2"/>
      <c r="N151" s="15"/>
      <c r="O151" s="200"/>
      <c r="P151" s="200"/>
      <c r="R151" s="64"/>
    </row>
    <row r="152" spans="3:18" hidden="1" x14ac:dyDescent="0.25">
      <c r="C152" s="105" t="s">
        <v>43</v>
      </c>
      <c r="D152" s="66">
        <f>(D151*D142+D141)/(1-D140)</f>
        <v>2.8236049664621093E-2</v>
      </c>
      <c r="E152" s="66">
        <f>(E151*E142+E141)/(1-E140)</f>
        <v>2.8457028457028456E-2</v>
      </c>
      <c r="F152" s="66">
        <f>(F151*F142+F141)/(1-F140)</f>
        <v>2.8457028457028456E-2</v>
      </c>
      <c r="H152" s="64"/>
      <c r="L152" s="2"/>
      <c r="M152" s="2"/>
      <c r="N152" s="15"/>
      <c r="O152" s="88"/>
      <c r="P152" s="88"/>
      <c r="R152" s="64"/>
    </row>
    <row r="153" spans="3:18" ht="15.75" hidden="1" thickBot="1" x14ac:dyDescent="0.3">
      <c r="C153" s="106" t="s">
        <v>46</v>
      </c>
      <c r="D153" s="67" t="str">
        <f>IFERROR(D152*D118+D120*D143,"")</f>
        <v/>
      </c>
      <c r="E153" s="67" t="str">
        <f>IFERROR(E152*E118+E120*E143,"")</f>
        <v/>
      </c>
      <c r="F153" s="67" t="str">
        <f>IFERROR(F152*F118+F120*F143,"")</f>
        <v/>
      </c>
      <c r="H153" s="64"/>
      <c r="L153" s="2"/>
      <c r="M153" s="2"/>
      <c r="N153" s="15"/>
      <c r="O153" s="88"/>
      <c r="P153" s="88"/>
      <c r="R153" s="64"/>
    </row>
    <row r="154" spans="3:18" hidden="1" x14ac:dyDescent="0.25">
      <c r="L154" s="2"/>
      <c r="M154" s="2"/>
      <c r="N154" s="122"/>
      <c r="O154" s="122"/>
      <c r="P154" s="122"/>
    </row>
    <row r="155" spans="3:18" ht="15.75" hidden="1" thickBot="1" x14ac:dyDescent="0.3">
      <c r="C155" s="2" t="s">
        <v>164</v>
      </c>
      <c r="L155" s="2"/>
      <c r="M155" s="2"/>
      <c r="N155" s="122"/>
      <c r="O155" s="122"/>
      <c r="P155" s="122"/>
    </row>
    <row r="156" spans="3:18" hidden="1" x14ac:dyDescent="0.25">
      <c r="C156" s="179" t="s">
        <v>145</v>
      </c>
      <c r="D156" s="186">
        <f>D114</f>
        <v>0</v>
      </c>
      <c r="E156" s="186">
        <f>E114</f>
        <v>0</v>
      </c>
      <c r="F156" s="182">
        <f>F114</f>
        <v>0</v>
      </c>
      <c r="L156" s="2"/>
      <c r="M156" s="2"/>
      <c r="N156" s="122"/>
      <c r="O156" s="203"/>
      <c r="P156" s="203"/>
    </row>
    <row r="157" spans="3:18" hidden="1" x14ac:dyDescent="0.25">
      <c r="C157" s="180" t="s">
        <v>146</v>
      </c>
      <c r="D157" s="183"/>
      <c r="E157" s="187">
        <f>IF(D156=0,E156,AVERAGE(D156:E156))</f>
        <v>0</v>
      </c>
      <c r="F157" s="230">
        <f>IF(E156=0,F156,AVERAGE(E156:F156))</f>
        <v>0</v>
      </c>
      <c r="H157" s="229"/>
      <c r="L157" s="2"/>
      <c r="M157" s="2"/>
      <c r="N157" s="122"/>
      <c r="O157" s="122"/>
      <c r="P157" s="203"/>
    </row>
    <row r="158" spans="3:18" hidden="1" x14ac:dyDescent="0.25">
      <c r="C158" s="180" t="s">
        <v>147</v>
      </c>
      <c r="D158" s="187">
        <f>D111-D116-D113</f>
        <v>0</v>
      </c>
      <c r="E158" s="187">
        <f>E111-E116-E113</f>
        <v>0</v>
      </c>
      <c r="F158" s="230">
        <f>F111-F116-F113</f>
        <v>0</v>
      </c>
      <c r="L158" s="2"/>
      <c r="M158" s="2"/>
      <c r="N158" s="122"/>
      <c r="O158" s="203"/>
      <c r="P158" s="203"/>
    </row>
    <row r="159" spans="3:18" ht="15.75" hidden="1" thickBot="1" x14ac:dyDescent="0.3">
      <c r="C159" s="181" t="s">
        <v>148</v>
      </c>
      <c r="D159" s="184"/>
      <c r="E159" s="231">
        <f>IF(D158=0,E158,AVERAGE(D158:E158))</f>
        <v>0</v>
      </c>
      <c r="F159" s="232">
        <f>IF(E158=0,F158,AVERAGE(E158:F158))</f>
        <v>0</v>
      </c>
      <c r="L159" s="2"/>
      <c r="M159" s="2"/>
      <c r="N159" s="122"/>
      <c r="O159" s="122"/>
      <c r="P159" s="203"/>
    </row>
    <row r="160" spans="3:18"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sheetData>
  <sheetProtection algorithmName="SHA-512" hashValue="uS3k7rCOd1lvkjm5n+CXmzlo2vylphWBhm4SFvHkxNURpvRrOXSNCWaX22TKMmLuk4oNvunjxtXYPEpbv0lR0w==" saltValue="cLko+FmSrWFvQpRKyy1ihA==" spinCount="100000" sheet="1" selectLockedCells="1"/>
  <mergeCells count="61">
    <mergeCell ref="P6:R6"/>
    <mergeCell ref="P7:R7"/>
    <mergeCell ref="C7:H7"/>
    <mergeCell ref="A61:B75"/>
    <mergeCell ref="H61:H76"/>
    <mergeCell ref="G23:G24"/>
    <mergeCell ref="D23:F23"/>
    <mergeCell ref="B9:H9"/>
    <mergeCell ref="C11:H11"/>
    <mergeCell ref="D13:F13"/>
    <mergeCell ref="H13:H15"/>
    <mergeCell ref="N21:R21"/>
    <mergeCell ref="O23:P23"/>
    <mergeCell ref="Q23:Q24"/>
    <mergeCell ref="R25:R39"/>
    <mergeCell ref="C137:J137"/>
    <mergeCell ref="C133:J133"/>
    <mergeCell ref="G97:G98"/>
    <mergeCell ref="D97:F97"/>
    <mergeCell ref="C93:J93"/>
    <mergeCell ref="D128:J128"/>
    <mergeCell ref="H99:H127"/>
    <mergeCell ref="C91:J91"/>
    <mergeCell ref="C87:J87"/>
    <mergeCell ref="H25:H39"/>
    <mergeCell ref="P4:R4"/>
    <mergeCell ref="R43:R58"/>
    <mergeCell ref="L61:M75"/>
    <mergeCell ref="R61:R76"/>
    <mergeCell ref="M9:R9"/>
    <mergeCell ref="N11:R11"/>
    <mergeCell ref="O13:P13"/>
    <mergeCell ref="R13:R15"/>
    <mergeCell ref="P5:R5"/>
    <mergeCell ref="C1:H4"/>
    <mergeCell ref="C6:H6"/>
    <mergeCell ref="B19:H19"/>
    <mergeCell ref="C21:H21"/>
    <mergeCell ref="O128:S128"/>
    <mergeCell ref="N133:S133"/>
    <mergeCell ref="N91:S91"/>
    <mergeCell ref="N93:S93"/>
    <mergeCell ref="O97:P97"/>
    <mergeCell ref="Q97:Q98"/>
    <mergeCell ref="R99:R127"/>
    <mergeCell ref="S61:S76"/>
    <mergeCell ref="M19:R19"/>
    <mergeCell ref="C89:J89"/>
    <mergeCell ref="C85:J85"/>
    <mergeCell ref="N2:R2"/>
    <mergeCell ref="Q78:R80"/>
    <mergeCell ref="M83:S83"/>
    <mergeCell ref="N85:S85"/>
    <mergeCell ref="N87:S87"/>
    <mergeCell ref="N89:S89"/>
    <mergeCell ref="L43:M47"/>
    <mergeCell ref="B83:J83"/>
    <mergeCell ref="A43:B47"/>
    <mergeCell ref="I61:I76"/>
    <mergeCell ref="G78:H80"/>
    <mergeCell ref="H43:H58"/>
  </mergeCells>
  <conditionalFormatting sqref="C25:C39 E26:F39">
    <cfRule type="expression" dxfId="42" priority="126">
      <formula>C25=""</formula>
    </cfRule>
  </conditionalFormatting>
  <conditionalFormatting sqref="D26:D39">
    <cfRule type="expression" dxfId="41" priority="125">
      <formula>D26=""</formula>
    </cfRule>
  </conditionalFormatting>
  <conditionalFormatting sqref="E25:F25">
    <cfRule type="expression" dxfId="40" priority="124">
      <formula>E25=""</formula>
    </cfRule>
  </conditionalFormatting>
  <conditionalFormatting sqref="D25">
    <cfRule type="expression" dxfId="39" priority="123">
      <formula>D25=""</formula>
    </cfRule>
  </conditionalFormatting>
  <conditionalFormatting sqref="E44:F57">
    <cfRule type="expression" dxfId="38" priority="122">
      <formula>E44=""</formula>
    </cfRule>
  </conditionalFormatting>
  <conditionalFormatting sqref="E43:F43">
    <cfRule type="expression" dxfId="37" priority="120">
      <formula>E43=""</formula>
    </cfRule>
  </conditionalFormatting>
  <conditionalFormatting sqref="D43">
    <cfRule type="expression" dxfId="36" priority="119">
      <formula>D43=""</formula>
    </cfRule>
  </conditionalFormatting>
  <conditionalFormatting sqref="D44:D57">
    <cfRule type="expression" dxfId="35" priority="121">
      <formula>D44=""</formula>
    </cfRule>
  </conditionalFormatting>
  <conditionalFormatting sqref="D100:F100 D103:F104 D106:F108">
    <cfRule type="expression" dxfId="34" priority="114">
      <formula>D100=""</formula>
    </cfRule>
  </conditionalFormatting>
  <conditionalFormatting sqref="D111:F111">
    <cfRule type="expression" dxfId="33" priority="113">
      <formula>D111=""</formula>
    </cfRule>
  </conditionalFormatting>
  <conditionalFormatting sqref="D115:F116 D112:F113">
    <cfRule type="expression" dxfId="32" priority="112">
      <formula>D112=""</formula>
    </cfRule>
  </conditionalFormatting>
  <conditionalFormatting sqref="D124:F124">
    <cfRule type="expression" dxfId="31" priority="111">
      <formula>D124=""</formula>
    </cfRule>
  </conditionalFormatting>
  <conditionalFormatting sqref="D130">
    <cfRule type="expression" dxfId="30" priority="109">
      <formula>D130=""</formula>
    </cfRule>
  </conditionalFormatting>
  <conditionalFormatting sqref="D131">
    <cfRule type="expression" dxfId="29" priority="110">
      <formula>D131=""</formula>
    </cfRule>
  </conditionalFormatting>
  <conditionalFormatting sqref="D105:F105">
    <cfRule type="expression" dxfId="28" priority="105">
      <formula>D105=""</formula>
    </cfRule>
  </conditionalFormatting>
  <conditionalFormatting sqref="E95 H95">
    <cfRule type="expression" dxfId="27" priority="95">
      <formula>E95=""</formula>
    </cfRule>
  </conditionalFormatting>
  <conditionalFormatting sqref="J99:J100 J103:J108">
    <cfRule type="expression" dxfId="26" priority="92">
      <formula>J99=""</formula>
    </cfRule>
  </conditionalFormatting>
  <conditionalFormatting sqref="J111">
    <cfRule type="expression" dxfId="25" priority="91">
      <formula>J111=""</formula>
    </cfRule>
  </conditionalFormatting>
  <conditionalFormatting sqref="J112:J113 J115:J116">
    <cfRule type="expression" dxfId="24" priority="90">
      <formula>J112=""</formula>
    </cfRule>
  </conditionalFormatting>
  <conditionalFormatting sqref="D115">
    <cfRule type="cellIs" dxfId="23" priority="79" operator="greaterThan">
      <formula>$D$114</formula>
    </cfRule>
  </conditionalFormatting>
  <conditionalFormatting sqref="E115">
    <cfRule type="cellIs" dxfId="22" priority="78" operator="greaterThan">
      <formula>$E$114</formula>
    </cfRule>
  </conditionalFormatting>
  <conditionalFormatting sqref="F115">
    <cfRule type="cellIs" dxfId="21" priority="77" operator="greaterThan">
      <formula>$F$114</formula>
    </cfRule>
  </conditionalFormatting>
  <conditionalFormatting sqref="J115">
    <cfRule type="cellIs" dxfId="20" priority="76" operator="greaterThan">
      <formula>$J$114</formula>
    </cfRule>
  </conditionalFormatting>
  <conditionalFormatting sqref="E95">
    <cfRule type="expression" dxfId="19" priority="72">
      <formula>$H$95="x"</formula>
    </cfRule>
  </conditionalFormatting>
  <conditionalFormatting sqref="H95">
    <cfRule type="expression" dxfId="18" priority="71">
      <formula>$E$95="x"</formula>
    </cfRule>
  </conditionalFormatting>
  <conditionalFormatting sqref="D15:F16">
    <cfRule type="expression" dxfId="17" priority="70">
      <formula>D15=""</formula>
    </cfRule>
  </conditionalFormatting>
  <conditionalFormatting sqref="D127:F127">
    <cfRule type="cellIs" dxfId="16" priority="49" operator="greaterThan">
      <formula>0</formula>
    </cfRule>
  </conditionalFormatting>
  <conditionalFormatting sqref="N25:N39 P26:P39">
    <cfRule type="expression" dxfId="15" priority="48">
      <formula>N25=""</formula>
    </cfRule>
  </conditionalFormatting>
  <conditionalFormatting sqref="O26:O39">
    <cfRule type="expression" dxfId="14" priority="47">
      <formula>O26=""</formula>
    </cfRule>
  </conditionalFormatting>
  <conditionalFormatting sqref="P25">
    <cfRule type="expression" dxfId="13" priority="46">
      <formula>P25=""</formula>
    </cfRule>
  </conditionalFormatting>
  <conditionalFormatting sqref="O25">
    <cfRule type="expression" dxfId="12" priority="45">
      <formula>O25=""</formula>
    </cfRule>
  </conditionalFormatting>
  <conditionalFormatting sqref="P44:P57">
    <cfRule type="expression" dxfId="11" priority="44">
      <formula>P44=""</formula>
    </cfRule>
  </conditionalFormatting>
  <conditionalFormatting sqref="P43">
    <cfRule type="expression" dxfId="10" priority="42">
      <formula>P43=""</formula>
    </cfRule>
  </conditionalFormatting>
  <conditionalFormatting sqref="O43">
    <cfRule type="expression" dxfId="9" priority="41">
      <formula>O43=""</formula>
    </cfRule>
  </conditionalFormatting>
  <conditionalFormatting sqref="O44:O57">
    <cfRule type="expression" dxfId="8" priority="43">
      <formula>O44=""</formula>
    </cfRule>
  </conditionalFormatting>
  <conditionalFormatting sqref="O100:P100 O103:P104 O106:P108">
    <cfRule type="expression" dxfId="7" priority="40">
      <formula>O100=""</formula>
    </cfRule>
  </conditionalFormatting>
  <conditionalFormatting sqref="O124:P124">
    <cfRule type="expression" dxfId="6" priority="37">
      <formula>O124=""</formula>
    </cfRule>
  </conditionalFormatting>
  <conditionalFormatting sqref="O105:P105">
    <cfRule type="expression" dxfId="5" priority="34">
      <formula>O105=""</formula>
    </cfRule>
  </conditionalFormatting>
  <conditionalFormatting sqref="R95">
    <cfRule type="expression" dxfId="4" priority="22">
      <formula>$E$95="x"</formula>
    </cfRule>
  </conditionalFormatting>
  <conditionalFormatting sqref="O15:P15">
    <cfRule type="expression" dxfId="3" priority="21">
      <formula>O15=""</formula>
    </cfRule>
  </conditionalFormatting>
  <conditionalFormatting sqref="O16:P16">
    <cfRule type="expression" dxfId="2" priority="3">
      <formula>O16=""</formula>
    </cfRule>
  </conditionalFormatting>
  <conditionalFormatting sqref="O127">
    <cfRule type="cellIs" dxfId="1" priority="2" operator="greaterThan">
      <formula>0</formula>
    </cfRule>
  </conditionalFormatting>
  <conditionalFormatting sqref="P127">
    <cfRule type="cellIs" dxfId="0" priority="1" operator="greaterThan">
      <formula>0</formula>
    </cfRule>
  </conditionalFormatting>
  <dataValidations count="11">
    <dataValidation type="decimal" operator="lessThanOrEqual" allowBlank="1" showInputMessage="1" showErrorMessage="1" errorTitle="Eingabeprüfung" error="Bitte die Kostenangabe mit negativem Vorzeichen eingeben." sqref="J105:J108 D124:F124 D105:F108 O124:P124 O105:P108">
      <formula1>0</formula1>
    </dataValidation>
    <dataValidation type="decimal" operator="greaterThanOrEqual" allowBlank="1" showInputMessage="1" errorTitle="Eingabeprüfung" error="Bitte einen Dezimalwert größer/gleich 0 eintragen." sqref="D99:F99 O99:P99">
      <formula1>0</formula1>
    </dataValidation>
    <dataValidation type="decimal" allowBlank="1" showInputMessage="1" showErrorMessage="1" errorTitle="Eingabeprüfung" error="Bitte einen Dezimalwert größer/gleich 0 und kleiner als &quot;Bilanzsumme&quot; eintragen." sqref="J112 D112:F112">
      <formula1>0</formula1>
      <formula2>D111</formula2>
    </dataValidation>
    <dataValidation type="decimal" operator="greaterThanOrEqual" allowBlank="1" showInputMessage="1" showErrorMessage="1" errorTitle="Eingabeprüfung" error="Bitte einen positiven Dezimalwert eintragen." sqref="D43:F57 D25:F39 D61:F76 O43:P57 O25:P39 O61:P76">
      <formula1>0</formula1>
    </dataValidation>
    <dataValidation type="decimal" operator="greaterThanOrEqual" allowBlank="1" showInputMessage="1" showErrorMessage="1" errorTitle="Eingabeprüfung" error="Bitte einen Dezimalwert größer/gleich 0 eintragen." sqref="D103:F104 D119:F120 D15:F16 J120 J111 J103:J104 D111:F111 D116:F116 J99 J116 J129:J131 D130:D131 D79:F80 O103:P104 D99:F100 O130:O131 O79:P80 O99:P99 O111:P121 O15:P15 O16:Q16">
      <formula1>0</formula1>
    </dataValidation>
    <dataValidation type="decimal" allowBlank="1" showInputMessage="1" showErrorMessage="1" errorTitle="Eingabeprüfung" error="Bitte einen Dezimalwert größer/gleich 0 und kleiner als &quot;Umsatzerlöse&quot; eintragen." sqref="J100">
      <formula1>0</formula1>
      <formula2>J99</formula2>
    </dataValidation>
    <dataValidation type="decimal" allowBlank="1" showInputMessage="1" showErrorMessage="1" errorTitle="Eingabeprüfung" error="Bitte einen Dezimalwert größer/gleich 0 und kleiner als &quot;Umsatzerlöse&quot; eintragen." sqref="D101:F101 O101:P101 J101">
      <formula1>0</formula1>
      <formula2>D99</formula2>
    </dataValidation>
    <dataValidation type="decimal" allowBlank="1" showInputMessage="1" showErrorMessage="1" errorTitle="Eingabeprüfung" error="Bitte einen Dezimalwert größer/gleich 0 und kleiner als &quot;Eigenkapital Gesamt&quot; eintragen." sqref="J113 D113:F113">
      <formula1>0</formula1>
      <formula2>D112</formula2>
    </dataValidation>
    <dataValidation type="decimal" allowBlank="1" showInputMessage="1" showErrorMessage="1" errorTitle="Eingabeprüfung" error="Bitte einen Dezimalwert größer/gleich 0 und kleiner als &quot;Fremdkapital&quot; eintragen." sqref="D115:F115 J115">
      <formula1>0</formula1>
      <formula2>D114</formula2>
    </dataValidation>
    <dataValidation operator="greaterThanOrEqual" allowBlank="1" showInputMessage="1" showErrorMessage="1" errorTitle="Eingabeprüfung" error="Bitte einen Dezimalwert größer/gleich 0 eintragen." sqref="O122:P123 O125:P126 D125:F126 D122:F123"/>
    <dataValidation type="decimal" allowBlank="1" showInputMessage="1" showErrorMessage="1" errorTitle="Eingabeprüfung" error="Bitte einen Dezimalwert größer/gleich 0 eintragen." sqref="O100:P100">
      <formula1>0</formula1>
      <formula2>O99</formula2>
    </dataValidation>
  </dataValidations>
  <pageMargins left="0.51181102362204722" right="0.51181102362204722" top="0.55118110236220474" bottom="0.55118110236220474" header="0" footer="0"/>
  <pageSetup paperSize="9" scale="57" fitToHeight="0" orientation="portrait" r:id="rId1"/>
  <ignoredErrors>
    <ignoredError sqref="D79:F80 D130:D131 D99:F99" unlockedFormula="1"/>
    <ignoredError sqref="E158:F158" formula="1"/>
  </ignoredErrors>
  <drawing r:id="rId2"/>
  <extLst>
    <ext xmlns:x14="http://schemas.microsoft.com/office/spreadsheetml/2009/9/main" uri="{CCE6A557-97BC-4b89-ADB6-D9C93CAAB3DF}">
      <x14:dataValidations xmlns:xm="http://schemas.microsoft.com/office/excel/2006/main" count="1">
        <x14:dataValidation type="list" showInputMessage="1" showErrorMessage="1">
          <x14:formula1>
            <xm:f>'Daten (auszublenden)'!$G$13:$G$14</xm:f>
          </x14:formula1>
          <xm:sqref>H95 E95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A152"/>
  <sheetViews>
    <sheetView workbookViewId="0">
      <selection activeCell="H21" sqref="H21"/>
    </sheetView>
  </sheetViews>
  <sheetFormatPr baseColWidth="10" defaultColWidth="0" defaultRowHeight="12.75" customHeight="1" zeroHeight="1" x14ac:dyDescent="0.2"/>
  <cols>
    <col min="1" max="1" width="6.7109375" style="159" customWidth="1"/>
    <col min="2" max="2" width="14.7109375" style="159" customWidth="1"/>
    <col min="3" max="14" width="10.28515625" style="159" customWidth="1"/>
    <col min="15" max="15" width="10.140625" style="159" customWidth="1"/>
    <col min="16" max="21" width="10.140625" style="159" hidden="1" customWidth="1"/>
    <col min="22" max="16384" width="11.42578125" style="159" hidden="1"/>
  </cols>
  <sheetData>
    <row r="1" spans="1:27" ht="15" customHeight="1" x14ac:dyDescent="0.2">
      <c r="A1" s="84"/>
      <c r="B1" s="84"/>
      <c r="C1" s="344" t="s">
        <v>109</v>
      </c>
      <c r="D1" s="344"/>
      <c r="E1" s="344"/>
      <c r="F1" s="344"/>
      <c r="G1" s="344"/>
      <c r="H1" s="344"/>
      <c r="I1" s="344"/>
      <c r="J1" s="344"/>
      <c r="K1" s="344"/>
      <c r="L1" s="344"/>
      <c r="M1" s="344"/>
      <c r="N1" s="344"/>
      <c r="O1" s="84"/>
    </row>
    <row r="2" spans="1:27" ht="15" customHeight="1" x14ac:dyDescent="0.2">
      <c r="A2" s="84"/>
      <c r="B2" s="84"/>
      <c r="C2" s="344"/>
      <c r="D2" s="344"/>
      <c r="E2" s="344"/>
      <c r="F2" s="344"/>
      <c r="G2" s="344"/>
      <c r="H2" s="344"/>
      <c r="I2" s="344"/>
      <c r="J2" s="344"/>
      <c r="K2" s="344"/>
      <c r="L2" s="344"/>
      <c r="M2" s="344"/>
      <c r="N2" s="344"/>
      <c r="O2" s="84"/>
    </row>
    <row r="3" spans="1:27" ht="15" customHeight="1" x14ac:dyDescent="0.2">
      <c r="A3" s="84"/>
      <c r="B3" s="84"/>
      <c r="C3" s="344"/>
      <c r="D3" s="344"/>
      <c r="E3" s="344"/>
      <c r="F3" s="344"/>
      <c r="G3" s="344"/>
      <c r="H3" s="344"/>
      <c r="I3" s="344"/>
      <c r="J3" s="344"/>
      <c r="K3" s="344"/>
      <c r="L3" s="344"/>
      <c r="M3" s="344"/>
      <c r="N3" s="344"/>
      <c r="O3" s="84"/>
    </row>
    <row r="4" spans="1:27" ht="15" customHeight="1" x14ac:dyDescent="0.2">
      <c r="A4" s="84"/>
      <c r="B4" s="84"/>
      <c r="C4" s="344"/>
      <c r="D4" s="344"/>
      <c r="E4" s="344"/>
      <c r="F4" s="344"/>
      <c r="G4" s="344"/>
      <c r="H4" s="344"/>
      <c r="I4" s="344"/>
      <c r="J4" s="344"/>
      <c r="K4" s="344"/>
      <c r="L4" s="344"/>
      <c r="M4" s="344"/>
      <c r="N4" s="344"/>
      <c r="O4" s="84"/>
    </row>
    <row r="5" spans="1:27" ht="24.75" customHeight="1" x14ac:dyDescent="0.2">
      <c r="A5" s="84"/>
      <c r="B5" s="84"/>
      <c r="C5" s="346" t="s">
        <v>92</v>
      </c>
      <c r="D5" s="344"/>
      <c r="E5" s="344"/>
      <c r="F5" s="344"/>
      <c r="G5" s="344"/>
      <c r="H5" s="344"/>
      <c r="I5" s="344"/>
      <c r="J5" s="344"/>
      <c r="K5" s="344"/>
      <c r="L5" s="344"/>
      <c r="M5" s="344"/>
      <c r="N5" s="344"/>
      <c r="O5" s="84"/>
    </row>
    <row r="6" spans="1:27" ht="9" customHeight="1" x14ac:dyDescent="0.2">
      <c r="A6" s="84"/>
      <c r="B6" s="84"/>
      <c r="C6" s="168"/>
      <c r="D6" s="168"/>
      <c r="E6" s="168"/>
      <c r="F6" s="168"/>
      <c r="G6" s="168"/>
      <c r="H6" s="168"/>
      <c r="I6" s="168"/>
      <c r="J6" s="168"/>
      <c r="K6" s="168"/>
      <c r="L6" s="168"/>
      <c r="M6" s="168"/>
      <c r="N6" s="168"/>
      <c r="O6" s="84"/>
    </row>
    <row r="7" spans="1:27" ht="19.5" customHeight="1" x14ac:dyDescent="0.2">
      <c r="A7" s="81"/>
      <c r="B7" s="266" t="s">
        <v>98</v>
      </c>
      <c r="C7" s="266"/>
      <c r="D7" s="266"/>
      <c r="E7" s="266"/>
      <c r="F7" s="266"/>
      <c r="G7" s="266"/>
      <c r="H7" s="266"/>
      <c r="I7" s="266"/>
      <c r="J7" s="266"/>
      <c r="K7" s="266"/>
      <c r="L7" s="266"/>
      <c r="M7" s="266"/>
      <c r="N7" s="266"/>
      <c r="O7" s="82"/>
      <c r="P7" s="167"/>
      <c r="Q7" s="167"/>
      <c r="R7" s="167"/>
      <c r="S7" s="167"/>
      <c r="T7" s="167"/>
      <c r="U7" s="167"/>
      <c r="V7" s="167"/>
      <c r="W7" s="167"/>
      <c r="X7" s="167"/>
      <c r="Y7" s="167"/>
      <c r="Z7" s="167"/>
      <c r="AA7" s="167"/>
    </row>
    <row r="8" spans="1:27" ht="6" customHeight="1" x14ac:dyDescent="0.2">
      <c r="A8" s="81"/>
      <c r="B8" s="169"/>
      <c r="C8" s="169"/>
      <c r="D8" s="169"/>
      <c r="E8" s="169"/>
      <c r="F8" s="169"/>
      <c r="G8" s="169"/>
      <c r="H8" s="169"/>
      <c r="I8" s="169"/>
      <c r="J8" s="169"/>
      <c r="K8" s="169"/>
      <c r="L8" s="169"/>
      <c r="M8" s="169"/>
      <c r="N8" s="169"/>
      <c r="O8" s="84"/>
    </row>
    <row r="9" spans="1:27" ht="80.25" customHeight="1" x14ac:dyDescent="0.2">
      <c r="A9" s="81"/>
      <c r="B9" s="345" t="s">
        <v>122</v>
      </c>
      <c r="C9" s="345"/>
      <c r="D9" s="345"/>
      <c r="E9" s="345"/>
      <c r="F9" s="345"/>
      <c r="G9" s="345"/>
      <c r="H9" s="345"/>
      <c r="I9" s="345"/>
      <c r="J9" s="345"/>
      <c r="K9" s="345"/>
      <c r="L9" s="345"/>
      <c r="M9" s="345"/>
      <c r="N9" s="345"/>
      <c r="O9" s="84"/>
    </row>
    <row r="10" spans="1:27" ht="6" customHeight="1" x14ac:dyDescent="0.2">
      <c r="A10" s="81"/>
      <c r="B10" s="83"/>
      <c r="C10" s="84"/>
      <c r="D10" s="84"/>
      <c r="E10" s="84"/>
      <c r="F10" s="84"/>
      <c r="G10" s="84"/>
      <c r="H10" s="84"/>
      <c r="I10" s="84"/>
      <c r="J10" s="84"/>
      <c r="K10" s="84"/>
      <c r="L10" s="84"/>
      <c r="M10" s="84"/>
      <c r="N10" s="84"/>
      <c r="O10" s="84"/>
    </row>
    <row r="11" spans="1:27" ht="15" customHeight="1" x14ac:dyDescent="0.2">
      <c r="A11" s="81"/>
      <c r="B11" s="170"/>
      <c r="C11" s="171"/>
      <c r="D11" s="171"/>
      <c r="E11" s="171"/>
      <c r="F11" s="171"/>
      <c r="G11" s="171"/>
      <c r="H11" s="171"/>
      <c r="I11" s="171"/>
      <c r="J11" s="171"/>
      <c r="K11" s="171"/>
      <c r="L11" s="171"/>
      <c r="M11" s="171"/>
      <c r="N11" s="172"/>
      <c r="O11" s="84"/>
    </row>
    <row r="12" spans="1:27" ht="15" customHeight="1" x14ac:dyDescent="0.2">
      <c r="A12" s="81"/>
      <c r="B12" s="173"/>
      <c r="C12" s="174"/>
      <c r="D12" s="174"/>
      <c r="E12" s="174"/>
      <c r="F12" s="174"/>
      <c r="G12" s="174"/>
      <c r="H12" s="174"/>
      <c r="I12" s="174"/>
      <c r="J12" s="174"/>
      <c r="K12" s="174"/>
      <c r="L12" s="174"/>
      <c r="M12" s="174"/>
      <c r="N12" s="175"/>
      <c r="O12" s="84"/>
    </row>
    <row r="13" spans="1:27" ht="15" customHeight="1" x14ac:dyDescent="0.2">
      <c r="A13" s="81"/>
      <c r="B13" s="173"/>
      <c r="C13" s="174"/>
      <c r="D13" s="174"/>
      <c r="E13" s="174"/>
      <c r="F13" s="174"/>
      <c r="G13" s="174"/>
      <c r="H13" s="174"/>
      <c r="I13" s="174"/>
      <c r="J13" s="174"/>
      <c r="K13" s="174"/>
      <c r="L13" s="174"/>
      <c r="M13" s="174"/>
      <c r="N13" s="175"/>
      <c r="O13" s="84"/>
    </row>
    <row r="14" spans="1:27" ht="15" customHeight="1" x14ac:dyDescent="0.2">
      <c r="A14" s="81"/>
      <c r="B14" s="173"/>
      <c r="C14" s="174"/>
      <c r="D14" s="174"/>
      <c r="E14" s="174"/>
      <c r="F14" s="174"/>
      <c r="G14" s="174"/>
      <c r="H14" s="174"/>
      <c r="I14" s="174"/>
      <c r="J14" s="174"/>
      <c r="K14" s="174"/>
      <c r="L14" s="174"/>
      <c r="M14" s="174"/>
      <c r="N14" s="175"/>
      <c r="O14" s="84"/>
    </row>
    <row r="15" spans="1:27" ht="15" customHeight="1" x14ac:dyDescent="0.2">
      <c r="A15" s="81"/>
      <c r="B15" s="173"/>
      <c r="C15" s="174"/>
      <c r="D15" s="174"/>
      <c r="E15" s="174"/>
      <c r="F15" s="174"/>
      <c r="G15" s="174"/>
      <c r="H15" s="174"/>
      <c r="I15" s="174"/>
      <c r="J15" s="174"/>
      <c r="K15" s="174"/>
      <c r="L15" s="174"/>
      <c r="M15" s="174"/>
      <c r="N15" s="175"/>
      <c r="O15" s="84"/>
    </row>
    <row r="16" spans="1:27" ht="15" customHeight="1" x14ac:dyDescent="0.2">
      <c r="A16" s="81"/>
      <c r="B16" s="173"/>
      <c r="C16" s="174"/>
      <c r="D16" s="174"/>
      <c r="E16" s="174"/>
      <c r="F16" s="174"/>
      <c r="G16" s="174"/>
      <c r="H16" s="174"/>
      <c r="I16" s="174"/>
      <c r="J16" s="174"/>
      <c r="K16" s="174"/>
      <c r="L16" s="174"/>
      <c r="M16" s="174"/>
      <c r="N16" s="175"/>
      <c r="O16" s="84"/>
    </row>
    <row r="17" spans="1:15" ht="15" customHeight="1" x14ac:dyDescent="0.2">
      <c r="A17" s="81"/>
      <c r="B17" s="173"/>
      <c r="C17" s="174"/>
      <c r="D17" s="174"/>
      <c r="E17" s="174"/>
      <c r="F17" s="174"/>
      <c r="G17" s="174"/>
      <c r="H17" s="174"/>
      <c r="I17" s="174"/>
      <c r="J17" s="174"/>
      <c r="K17" s="174"/>
      <c r="L17" s="174"/>
      <c r="M17" s="174"/>
      <c r="N17" s="175"/>
      <c r="O17" s="84"/>
    </row>
    <row r="18" spans="1:15" ht="15" customHeight="1" x14ac:dyDescent="0.2">
      <c r="A18" s="81"/>
      <c r="B18" s="173"/>
      <c r="C18" s="174"/>
      <c r="D18" s="174"/>
      <c r="E18" s="174"/>
      <c r="F18" s="174"/>
      <c r="G18" s="174"/>
      <c r="H18" s="174"/>
      <c r="I18" s="174"/>
      <c r="J18" s="174"/>
      <c r="K18" s="174"/>
      <c r="L18" s="174"/>
      <c r="M18" s="174"/>
      <c r="N18" s="175"/>
      <c r="O18" s="84"/>
    </row>
    <row r="19" spans="1:15" ht="15" customHeight="1" x14ac:dyDescent="0.2">
      <c r="A19" s="81"/>
      <c r="B19" s="173"/>
      <c r="C19" s="174"/>
      <c r="D19" s="174"/>
      <c r="E19" s="174"/>
      <c r="F19" s="174"/>
      <c r="G19" s="174"/>
      <c r="H19" s="174"/>
      <c r="I19" s="174"/>
      <c r="J19" s="174"/>
      <c r="K19" s="174"/>
      <c r="L19" s="174"/>
      <c r="M19" s="174"/>
      <c r="N19" s="175"/>
      <c r="O19" s="84"/>
    </row>
    <row r="20" spans="1:15" ht="15" customHeight="1" x14ac:dyDescent="0.2">
      <c r="A20" s="81"/>
      <c r="B20" s="173"/>
      <c r="C20" s="174"/>
      <c r="D20" s="174"/>
      <c r="E20" s="174"/>
      <c r="F20" s="174"/>
      <c r="G20" s="174"/>
      <c r="H20" s="174"/>
      <c r="I20" s="174"/>
      <c r="J20" s="174"/>
      <c r="K20" s="174"/>
      <c r="L20" s="174"/>
      <c r="M20" s="174"/>
      <c r="N20" s="175"/>
      <c r="O20" s="84"/>
    </row>
    <row r="21" spans="1:15" ht="15" customHeight="1" x14ac:dyDescent="0.2">
      <c r="A21" s="81"/>
      <c r="B21" s="173"/>
      <c r="C21" s="174"/>
      <c r="D21" s="174"/>
      <c r="E21" s="174"/>
      <c r="F21" s="174"/>
      <c r="G21" s="174"/>
      <c r="H21" s="174"/>
      <c r="I21" s="174"/>
      <c r="J21" s="174"/>
      <c r="K21" s="174"/>
      <c r="L21" s="174"/>
      <c r="M21" s="174"/>
      <c r="N21" s="175"/>
      <c r="O21" s="84"/>
    </row>
    <row r="22" spans="1:15" ht="15" customHeight="1" x14ac:dyDescent="0.2">
      <c r="A22" s="81"/>
      <c r="B22" s="173"/>
      <c r="C22" s="174"/>
      <c r="D22" s="174"/>
      <c r="E22" s="174"/>
      <c r="F22" s="174"/>
      <c r="G22" s="174"/>
      <c r="H22" s="174"/>
      <c r="I22" s="174"/>
      <c r="J22" s="174"/>
      <c r="K22" s="174"/>
      <c r="L22" s="174"/>
      <c r="M22" s="174"/>
      <c r="N22" s="175"/>
      <c r="O22" s="84"/>
    </row>
    <row r="23" spans="1:15" ht="15" customHeight="1" x14ac:dyDescent="0.2">
      <c r="A23" s="81"/>
      <c r="B23" s="173"/>
      <c r="C23" s="174"/>
      <c r="D23" s="174"/>
      <c r="E23" s="174"/>
      <c r="F23" s="174"/>
      <c r="G23" s="174"/>
      <c r="H23" s="174"/>
      <c r="I23" s="174"/>
      <c r="J23" s="174"/>
      <c r="K23" s="174"/>
      <c r="L23" s="174"/>
      <c r="M23" s="174"/>
      <c r="N23" s="175"/>
      <c r="O23" s="84"/>
    </row>
    <row r="24" spans="1:15" ht="15" customHeight="1" x14ac:dyDescent="0.2">
      <c r="A24" s="81"/>
      <c r="B24" s="173"/>
      <c r="C24" s="174"/>
      <c r="D24" s="174"/>
      <c r="E24" s="174"/>
      <c r="F24" s="174"/>
      <c r="G24" s="174"/>
      <c r="H24" s="174"/>
      <c r="I24" s="174"/>
      <c r="J24" s="174"/>
      <c r="K24" s="174"/>
      <c r="L24" s="174"/>
      <c r="M24" s="174"/>
      <c r="N24" s="175"/>
      <c r="O24" s="84"/>
    </row>
    <row r="25" spans="1:15" ht="15" customHeight="1" x14ac:dyDescent="0.2">
      <c r="A25" s="81"/>
      <c r="B25" s="173"/>
      <c r="C25" s="174"/>
      <c r="D25" s="174"/>
      <c r="E25" s="174"/>
      <c r="F25" s="174"/>
      <c r="G25" s="174"/>
      <c r="H25" s="174"/>
      <c r="I25" s="174"/>
      <c r="J25" s="174"/>
      <c r="K25" s="174"/>
      <c r="L25" s="174"/>
      <c r="M25" s="174"/>
      <c r="N25" s="175"/>
      <c r="O25" s="84"/>
    </row>
    <row r="26" spans="1:15" ht="15" customHeight="1" x14ac:dyDescent="0.2">
      <c r="A26" s="81"/>
      <c r="B26" s="173"/>
      <c r="C26" s="174"/>
      <c r="D26" s="174"/>
      <c r="E26" s="174"/>
      <c r="F26" s="174"/>
      <c r="G26" s="174"/>
      <c r="H26" s="174"/>
      <c r="I26" s="174"/>
      <c r="J26" s="174"/>
      <c r="K26" s="174"/>
      <c r="L26" s="174"/>
      <c r="M26" s="174"/>
      <c r="N26" s="175"/>
      <c r="O26" s="84"/>
    </row>
    <row r="27" spans="1:15" ht="15" customHeight="1" x14ac:dyDescent="0.2">
      <c r="A27" s="81"/>
      <c r="B27" s="173"/>
      <c r="C27" s="174"/>
      <c r="D27" s="174"/>
      <c r="E27" s="174"/>
      <c r="F27" s="174"/>
      <c r="G27" s="174"/>
      <c r="H27" s="174"/>
      <c r="I27" s="174"/>
      <c r="J27" s="174"/>
      <c r="K27" s="174"/>
      <c r="L27" s="174"/>
      <c r="M27" s="174"/>
      <c r="N27" s="175"/>
      <c r="O27" s="84"/>
    </row>
    <row r="28" spans="1:15" ht="15" customHeight="1" x14ac:dyDescent="0.2">
      <c r="A28" s="81"/>
      <c r="B28" s="173"/>
      <c r="C28" s="174"/>
      <c r="D28" s="174"/>
      <c r="E28" s="174"/>
      <c r="F28" s="174"/>
      <c r="G28" s="174"/>
      <c r="H28" s="174"/>
      <c r="I28" s="174"/>
      <c r="J28" s="174"/>
      <c r="K28" s="174"/>
      <c r="L28" s="174"/>
      <c r="M28" s="174"/>
      <c r="N28" s="175"/>
      <c r="O28" s="84"/>
    </row>
    <row r="29" spans="1:15" ht="15" customHeight="1" x14ac:dyDescent="0.2">
      <c r="A29" s="81"/>
      <c r="B29" s="173"/>
      <c r="C29" s="174"/>
      <c r="D29" s="174"/>
      <c r="E29" s="174"/>
      <c r="F29" s="174"/>
      <c r="G29" s="174"/>
      <c r="H29" s="174"/>
      <c r="I29" s="174"/>
      <c r="J29" s="174"/>
      <c r="K29" s="174"/>
      <c r="L29" s="174"/>
      <c r="M29" s="174"/>
      <c r="N29" s="175"/>
      <c r="O29" s="84"/>
    </row>
    <row r="30" spans="1:15" ht="15" customHeight="1" x14ac:dyDescent="0.2">
      <c r="A30" s="81"/>
      <c r="B30" s="173"/>
      <c r="C30" s="174"/>
      <c r="D30" s="174"/>
      <c r="E30" s="174"/>
      <c r="F30" s="174"/>
      <c r="G30" s="174"/>
      <c r="H30" s="174"/>
      <c r="I30" s="174"/>
      <c r="J30" s="174"/>
      <c r="K30" s="174"/>
      <c r="L30" s="174"/>
      <c r="M30" s="174"/>
      <c r="N30" s="175"/>
      <c r="O30" s="84"/>
    </row>
    <row r="31" spans="1:15" ht="15" customHeight="1" x14ac:dyDescent="0.2">
      <c r="A31" s="81"/>
      <c r="B31" s="173"/>
      <c r="C31" s="174"/>
      <c r="D31" s="174"/>
      <c r="E31" s="174"/>
      <c r="F31" s="174"/>
      <c r="G31" s="174"/>
      <c r="H31" s="174"/>
      <c r="I31" s="174"/>
      <c r="J31" s="174"/>
      <c r="K31" s="174"/>
      <c r="L31" s="174"/>
      <c r="M31" s="174"/>
      <c r="N31" s="175"/>
      <c r="O31" s="84"/>
    </row>
    <row r="32" spans="1:15" ht="15" customHeight="1" x14ac:dyDescent="0.2">
      <c r="A32" s="81"/>
      <c r="B32" s="173"/>
      <c r="C32" s="174"/>
      <c r="D32" s="174"/>
      <c r="E32" s="174"/>
      <c r="F32" s="174"/>
      <c r="G32" s="174"/>
      <c r="H32" s="174"/>
      <c r="I32" s="174"/>
      <c r="J32" s="174"/>
      <c r="K32" s="174"/>
      <c r="L32" s="174"/>
      <c r="M32" s="174"/>
      <c r="N32" s="175"/>
      <c r="O32" s="84"/>
    </row>
    <row r="33" spans="1:15" ht="15" customHeight="1" x14ac:dyDescent="0.2">
      <c r="A33" s="81"/>
      <c r="B33" s="173"/>
      <c r="C33" s="174"/>
      <c r="D33" s="174"/>
      <c r="E33" s="174"/>
      <c r="F33" s="174"/>
      <c r="G33" s="174"/>
      <c r="H33" s="174"/>
      <c r="I33" s="174"/>
      <c r="J33" s="174"/>
      <c r="K33" s="174"/>
      <c r="L33" s="174"/>
      <c r="M33" s="174"/>
      <c r="N33" s="175"/>
      <c r="O33" s="84"/>
    </row>
    <row r="34" spans="1:15" ht="15" customHeight="1" x14ac:dyDescent="0.2">
      <c r="A34" s="81"/>
      <c r="B34" s="173"/>
      <c r="C34" s="174"/>
      <c r="D34" s="174"/>
      <c r="E34" s="174"/>
      <c r="F34" s="174"/>
      <c r="G34" s="174"/>
      <c r="H34" s="174"/>
      <c r="I34" s="174"/>
      <c r="J34" s="174"/>
      <c r="K34" s="174"/>
      <c r="L34" s="174"/>
      <c r="M34" s="174"/>
      <c r="N34" s="175"/>
      <c r="O34" s="84"/>
    </row>
    <row r="35" spans="1:15" ht="15" customHeight="1" x14ac:dyDescent="0.2">
      <c r="A35" s="81"/>
      <c r="B35" s="173"/>
      <c r="C35" s="174"/>
      <c r="D35" s="174"/>
      <c r="E35" s="174"/>
      <c r="F35" s="174"/>
      <c r="G35" s="174"/>
      <c r="H35" s="174"/>
      <c r="I35" s="174"/>
      <c r="J35" s="174"/>
      <c r="K35" s="174"/>
      <c r="L35" s="174"/>
      <c r="M35" s="174"/>
      <c r="N35" s="175"/>
      <c r="O35" s="84"/>
    </row>
    <row r="36" spans="1:15" ht="15" customHeight="1" x14ac:dyDescent="0.2">
      <c r="A36" s="81"/>
      <c r="B36" s="173"/>
      <c r="C36" s="174"/>
      <c r="D36" s="174"/>
      <c r="E36" s="174"/>
      <c r="F36" s="174"/>
      <c r="G36" s="174"/>
      <c r="H36" s="174"/>
      <c r="I36" s="174"/>
      <c r="J36" s="174"/>
      <c r="K36" s="174"/>
      <c r="L36" s="174"/>
      <c r="M36" s="174"/>
      <c r="N36" s="175"/>
      <c r="O36" s="84"/>
    </row>
    <row r="37" spans="1:15" ht="15" customHeight="1" x14ac:dyDescent="0.2">
      <c r="A37" s="81"/>
      <c r="B37" s="173"/>
      <c r="C37" s="174"/>
      <c r="D37" s="174"/>
      <c r="E37" s="174"/>
      <c r="F37" s="174"/>
      <c r="G37" s="174"/>
      <c r="H37" s="174"/>
      <c r="I37" s="174"/>
      <c r="J37" s="174"/>
      <c r="K37" s="174"/>
      <c r="L37" s="174"/>
      <c r="M37" s="174"/>
      <c r="N37" s="175"/>
      <c r="O37" s="84"/>
    </row>
    <row r="38" spans="1:15" ht="15" customHeight="1" x14ac:dyDescent="0.2">
      <c r="A38" s="81"/>
      <c r="B38" s="173"/>
      <c r="C38" s="174"/>
      <c r="D38" s="174"/>
      <c r="E38" s="174"/>
      <c r="F38" s="174"/>
      <c r="G38" s="174"/>
      <c r="H38" s="174"/>
      <c r="I38" s="174"/>
      <c r="J38" s="174"/>
      <c r="K38" s="174"/>
      <c r="L38" s="174"/>
      <c r="M38" s="174"/>
      <c r="N38" s="175"/>
      <c r="O38" s="84"/>
    </row>
    <row r="39" spans="1:15" ht="15" customHeight="1" x14ac:dyDescent="0.2">
      <c r="A39" s="81"/>
      <c r="B39" s="173"/>
      <c r="C39" s="174"/>
      <c r="D39" s="174"/>
      <c r="E39" s="174"/>
      <c r="F39" s="174"/>
      <c r="G39" s="174"/>
      <c r="H39" s="174"/>
      <c r="I39" s="174"/>
      <c r="J39" s="174"/>
      <c r="K39" s="174"/>
      <c r="L39" s="174"/>
      <c r="M39" s="174"/>
      <c r="N39" s="175"/>
      <c r="O39" s="84"/>
    </row>
    <row r="40" spans="1:15" ht="15" customHeight="1" x14ac:dyDescent="0.2">
      <c r="A40" s="81"/>
      <c r="B40" s="173"/>
      <c r="C40" s="174"/>
      <c r="D40" s="174"/>
      <c r="E40" s="174"/>
      <c r="F40" s="174"/>
      <c r="G40" s="174"/>
      <c r="H40" s="174"/>
      <c r="I40" s="174"/>
      <c r="J40" s="174"/>
      <c r="K40" s="174"/>
      <c r="L40" s="174"/>
      <c r="M40" s="174"/>
      <c r="N40" s="175"/>
      <c r="O40" s="84"/>
    </row>
    <row r="41" spans="1:15" ht="15" customHeight="1" x14ac:dyDescent="0.2">
      <c r="A41" s="81"/>
      <c r="B41" s="173"/>
      <c r="C41" s="174"/>
      <c r="D41" s="174"/>
      <c r="E41" s="174"/>
      <c r="F41" s="174"/>
      <c r="G41" s="174"/>
      <c r="H41" s="174"/>
      <c r="I41" s="174"/>
      <c r="J41" s="174"/>
      <c r="K41" s="174"/>
      <c r="L41" s="174"/>
      <c r="M41" s="174"/>
      <c r="N41" s="175"/>
      <c r="O41" s="84"/>
    </row>
    <row r="42" spans="1:15" ht="15" customHeight="1" x14ac:dyDescent="0.2">
      <c r="A42" s="81"/>
      <c r="B42" s="173"/>
      <c r="C42" s="174"/>
      <c r="D42" s="174"/>
      <c r="E42" s="174"/>
      <c r="F42" s="174"/>
      <c r="G42" s="174"/>
      <c r="H42" s="174"/>
      <c r="I42" s="174"/>
      <c r="J42" s="174"/>
      <c r="K42" s="174"/>
      <c r="L42" s="174"/>
      <c r="M42" s="174"/>
      <c r="N42" s="175"/>
      <c r="O42" s="84"/>
    </row>
    <row r="43" spans="1:15" ht="15" customHeight="1" x14ac:dyDescent="0.2">
      <c r="A43" s="81"/>
      <c r="B43" s="173"/>
      <c r="C43" s="174"/>
      <c r="D43" s="174"/>
      <c r="E43" s="174"/>
      <c r="F43" s="174"/>
      <c r="G43" s="174"/>
      <c r="H43" s="174"/>
      <c r="I43" s="174"/>
      <c r="J43" s="174"/>
      <c r="K43" s="174"/>
      <c r="L43" s="174"/>
      <c r="M43" s="174"/>
      <c r="N43" s="175"/>
      <c r="O43" s="84"/>
    </row>
    <row r="44" spans="1:15" ht="15" customHeight="1" x14ac:dyDescent="0.2">
      <c r="A44" s="81"/>
      <c r="B44" s="173"/>
      <c r="C44" s="174"/>
      <c r="D44" s="174"/>
      <c r="E44" s="174"/>
      <c r="F44" s="174"/>
      <c r="G44" s="174"/>
      <c r="H44" s="174"/>
      <c r="I44" s="174"/>
      <c r="J44" s="174"/>
      <c r="K44" s="174"/>
      <c r="L44" s="174"/>
      <c r="M44" s="174"/>
      <c r="N44" s="175"/>
      <c r="O44" s="84"/>
    </row>
    <row r="45" spans="1:15" ht="15" customHeight="1" x14ac:dyDescent="0.2">
      <c r="A45" s="81"/>
      <c r="B45" s="173"/>
      <c r="C45" s="174"/>
      <c r="D45" s="174"/>
      <c r="E45" s="174"/>
      <c r="F45" s="174"/>
      <c r="G45" s="174"/>
      <c r="H45" s="174"/>
      <c r="I45" s="174"/>
      <c r="J45" s="174"/>
      <c r="K45" s="174"/>
      <c r="L45" s="174"/>
      <c r="M45" s="174"/>
      <c r="N45" s="175"/>
      <c r="O45" s="84"/>
    </row>
    <row r="46" spans="1:15" ht="15" customHeight="1" x14ac:dyDescent="0.2">
      <c r="A46" s="81"/>
      <c r="B46" s="173"/>
      <c r="C46" s="174"/>
      <c r="D46" s="174"/>
      <c r="E46" s="174"/>
      <c r="F46" s="174"/>
      <c r="G46" s="174"/>
      <c r="H46" s="174"/>
      <c r="I46" s="174"/>
      <c r="J46" s="174"/>
      <c r="K46" s="174"/>
      <c r="L46" s="174"/>
      <c r="M46" s="174"/>
      <c r="N46" s="175"/>
      <c r="O46" s="84"/>
    </row>
    <row r="47" spans="1:15" ht="15" customHeight="1" x14ac:dyDescent="0.2">
      <c r="A47" s="81"/>
      <c r="B47" s="173"/>
      <c r="C47" s="174"/>
      <c r="D47" s="174"/>
      <c r="E47" s="174"/>
      <c r="F47" s="174"/>
      <c r="G47" s="174"/>
      <c r="H47" s="174"/>
      <c r="I47" s="174"/>
      <c r="J47" s="174"/>
      <c r="K47" s="174"/>
      <c r="L47" s="174"/>
      <c r="M47" s="174"/>
      <c r="N47" s="175"/>
      <c r="O47" s="84"/>
    </row>
    <row r="48" spans="1:15" ht="15" customHeight="1" x14ac:dyDescent="0.2">
      <c r="A48" s="81"/>
      <c r="B48" s="173"/>
      <c r="C48" s="174"/>
      <c r="D48" s="174"/>
      <c r="E48" s="174"/>
      <c r="F48" s="174"/>
      <c r="G48" s="174"/>
      <c r="H48" s="174"/>
      <c r="I48" s="174"/>
      <c r="J48" s="174"/>
      <c r="K48" s="174"/>
      <c r="L48" s="174"/>
      <c r="M48" s="174"/>
      <c r="N48" s="175"/>
      <c r="O48" s="84"/>
    </row>
    <row r="49" spans="1:15" ht="15" customHeight="1" x14ac:dyDescent="0.2">
      <c r="A49" s="81"/>
      <c r="B49" s="173"/>
      <c r="C49" s="174"/>
      <c r="D49" s="174"/>
      <c r="E49" s="174"/>
      <c r="F49" s="174"/>
      <c r="G49" s="174"/>
      <c r="H49" s="174"/>
      <c r="I49" s="174"/>
      <c r="J49" s="174"/>
      <c r="K49" s="174"/>
      <c r="L49" s="174"/>
      <c r="M49" s="174"/>
      <c r="N49" s="175"/>
      <c r="O49" s="84"/>
    </row>
    <row r="50" spans="1:15" ht="15" customHeight="1" x14ac:dyDescent="0.2">
      <c r="A50" s="81"/>
      <c r="B50" s="173"/>
      <c r="C50" s="174"/>
      <c r="D50" s="174"/>
      <c r="E50" s="174"/>
      <c r="F50" s="174"/>
      <c r="G50" s="174"/>
      <c r="H50" s="174"/>
      <c r="I50" s="174"/>
      <c r="J50" s="174"/>
      <c r="K50" s="174"/>
      <c r="L50" s="174"/>
      <c r="M50" s="174"/>
      <c r="N50" s="175"/>
      <c r="O50" s="84"/>
    </row>
    <row r="51" spans="1:15" ht="15" customHeight="1" x14ac:dyDescent="0.2">
      <c r="A51" s="81"/>
      <c r="B51" s="176"/>
      <c r="C51" s="177"/>
      <c r="D51" s="177"/>
      <c r="E51" s="177"/>
      <c r="F51" s="177"/>
      <c r="G51" s="177"/>
      <c r="H51" s="177"/>
      <c r="I51" s="177"/>
      <c r="J51" s="177"/>
      <c r="K51" s="177"/>
      <c r="L51" s="177"/>
      <c r="M51" s="177"/>
      <c r="N51" s="178"/>
      <c r="O51" s="84"/>
    </row>
    <row r="52" spans="1:15" s="166" customFormat="1" x14ac:dyDescent="0.2">
      <c r="A52" s="81"/>
      <c r="B52" s="169"/>
      <c r="C52" s="169"/>
      <c r="D52" s="169"/>
      <c r="E52" s="169"/>
      <c r="F52" s="169"/>
      <c r="G52" s="169"/>
      <c r="H52" s="169"/>
      <c r="I52" s="169"/>
      <c r="J52" s="169"/>
      <c r="K52" s="169"/>
      <c r="L52" s="169"/>
      <c r="M52" s="169"/>
      <c r="N52" s="169"/>
      <c r="O52" s="84"/>
    </row>
    <row r="53" spans="1:15" x14ac:dyDescent="0.2">
      <c r="A53" s="84"/>
      <c r="B53" s="84"/>
      <c r="C53" s="84"/>
      <c r="D53" s="84"/>
      <c r="E53" s="84"/>
      <c r="F53" s="84"/>
      <c r="G53" s="84"/>
      <c r="H53" s="84"/>
      <c r="I53" s="84"/>
      <c r="J53" s="84"/>
      <c r="K53" s="84"/>
      <c r="L53" s="84"/>
      <c r="M53" s="84"/>
      <c r="N53" s="84"/>
      <c r="O53" s="84"/>
    </row>
    <row r="54" spans="1:15" hidden="1" x14ac:dyDescent="0.2">
      <c r="A54" s="84"/>
      <c r="B54" s="84"/>
      <c r="C54" s="84"/>
      <c r="D54" s="84"/>
      <c r="E54" s="84"/>
      <c r="F54" s="84"/>
      <c r="G54" s="84"/>
      <c r="H54" s="84"/>
      <c r="I54" s="84"/>
      <c r="J54" s="84"/>
      <c r="K54" s="84"/>
      <c r="L54" s="84"/>
      <c r="M54" s="84"/>
      <c r="N54" s="84"/>
      <c r="O54" s="84"/>
    </row>
    <row r="55" spans="1:15" hidden="1" x14ac:dyDescent="0.2">
      <c r="A55" s="84"/>
      <c r="B55" s="84"/>
      <c r="C55" s="84"/>
      <c r="D55" s="84"/>
      <c r="E55" s="84"/>
      <c r="F55" s="84"/>
      <c r="G55" s="84"/>
      <c r="H55" s="84"/>
      <c r="I55" s="84"/>
      <c r="J55" s="84"/>
      <c r="K55" s="84"/>
      <c r="L55" s="84"/>
      <c r="M55" s="84"/>
      <c r="N55" s="84"/>
      <c r="O55" s="84"/>
    </row>
    <row r="56" spans="1:15" hidden="1" x14ac:dyDescent="0.2">
      <c r="A56" s="84"/>
      <c r="B56" s="84"/>
      <c r="C56" s="84"/>
      <c r="D56" s="84"/>
      <c r="E56" s="84"/>
      <c r="F56" s="84"/>
      <c r="G56" s="84"/>
      <c r="H56" s="84"/>
      <c r="I56" s="84"/>
      <c r="J56" s="84"/>
      <c r="K56" s="84"/>
      <c r="L56" s="84"/>
      <c r="M56" s="84"/>
      <c r="N56" s="84"/>
      <c r="O56" s="84"/>
    </row>
    <row r="57" spans="1:15" hidden="1" x14ac:dyDescent="0.2">
      <c r="A57" s="84"/>
      <c r="B57" s="84"/>
      <c r="C57" s="84"/>
      <c r="D57" s="84"/>
      <c r="E57" s="84"/>
      <c r="F57" s="84"/>
      <c r="G57" s="84"/>
      <c r="H57" s="84"/>
      <c r="I57" s="84"/>
      <c r="J57" s="84"/>
      <c r="K57" s="84"/>
      <c r="L57" s="84"/>
      <c r="M57" s="84"/>
      <c r="N57" s="84"/>
      <c r="O57" s="84"/>
    </row>
    <row r="58" spans="1:15" hidden="1" x14ac:dyDescent="0.2">
      <c r="A58" s="84"/>
      <c r="B58" s="84"/>
      <c r="C58" s="84"/>
      <c r="D58" s="84"/>
      <c r="E58" s="84"/>
      <c r="F58" s="84"/>
      <c r="G58" s="84"/>
      <c r="H58" s="84"/>
      <c r="I58" s="84"/>
      <c r="J58" s="84"/>
      <c r="K58" s="84"/>
      <c r="L58" s="84"/>
      <c r="M58" s="84"/>
      <c r="N58" s="84"/>
      <c r="O58" s="84"/>
    </row>
    <row r="59" spans="1:15" hidden="1" x14ac:dyDescent="0.2">
      <c r="A59" s="84"/>
      <c r="B59" s="84"/>
      <c r="C59" s="84"/>
      <c r="D59" s="84"/>
      <c r="E59" s="84"/>
      <c r="F59" s="84"/>
      <c r="G59" s="84"/>
      <c r="H59" s="84"/>
      <c r="I59" s="84"/>
      <c r="J59" s="84"/>
      <c r="K59" s="84"/>
      <c r="L59" s="84"/>
      <c r="M59" s="84"/>
      <c r="N59" s="84"/>
      <c r="O59" s="84"/>
    </row>
    <row r="60" spans="1:15" hidden="1" x14ac:dyDescent="0.2">
      <c r="A60" s="84"/>
      <c r="B60" s="84"/>
      <c r="C60" s="84"/>
      <c r="D60" s="84"/>
      <c r="E60" s="84"/>
      <c r="F60" s="84"/>
      <c r="G60" s="84"/>
      <c r="H60" s="84"/>
      <c r="I60" s="84"/>
      <c r="J60" s="84"/>
      <c r="K60" s="84"/>
      <c r="L60" s="84"/>
      <c r="M60" s="84"/>
      <c r="N60" s="84"/>
      <c r="O60" s="84"/>
    </row>
    <row r="61" spans="1:15" hidden="1" x14ac:dyDescent="0.2">
      <c r="A61" s="84"/>
      <c r="B61" s="84"/>
      <c r="C61" s="84"/>
      <c r="D61" s="84"/>
      <c r="E61" s="84"/>
      <c r="F61" s="84"/>
      <c r="G61" s="84"/>
      <c r="H61" s="84"/>
      <c r="I61" s="84"/>
      <c r="J61" s="84"/>
      <c r="K61" s="84"/>
      <c r="L61" s="84"/>
      <c r="M61" s="84"/>
      <c r="N61" s="84"/>
      <c r="O61" s="84"/>
    </row>
    <row r="62" spans="1:15" hidden="1" x14ac:dyDescent="0.2">
      <c r="A62" s="84"/>
      <c r="B62" s="84"/>
      <c r="C62" s="84"/>
      <c r="D62" s="84"/>
      <c r="E62" s="84"/>
      <c r="F62" s="84"/>
      <c r="G62" s="84"/>
      <c r="H62" s="84"/>
      <c r="I62" s="84"/>
      <c r="J62" s="84"/>
      <c r="K62" s="84"/>
      <c r="L62" s="84"/>
      <c r="M62" s="84"/>
      <c r="N62" s="84"/>
      <c r="O62" s="84"/>
    </row>
    <row r="63" spans="1:15" hidden="1" x14ac:dyDescent="0.2">
      <c r="A63" s="84"/>
      <c r="B63" s="84"/>
      <c r="C63" s="84"/>
      <c r="D63" s="84"/>
      <c r="E63" s="84"/>
      <c r="F63" s="84"/>
      <c r="G63" s="84"/>
      <c r="H63" s="84"/>
      <c r="I63" s="84"/>
      <c r="J63" s="84"/>
      <c r="K63" s="84"/>
      <c r="L63" s="84"/>
      <c r="M63" s="84"/>
      <c r="N63" s="84"/>
      <c r="O63" s="84"/>
    </row>
    <row r="64" spans="1:15" hidden="1" x14ac:dyDescent="0.2">
      <c r="A64" s="84"/>
      <c r="B64" s="84"/>
      <c r="C64" s="84"/>
      <c r="D64" s="84"/>
      <c r="E64" s="84"/>
      <c r="F64" s="84"/>
      <c r="G64" s="84"/>
      <c r="H64" s="84"/>
      <c r="I64" s="84"/>
      <c r="J64" s="84"/>
      <c r="K64" s="84"/>
      <c r="L64" s="84"/>
      <c r="M64" s="84"/>
      <c r="N64" s="84"/>
      <c r="O64" s="84"/>
    </row>
    <row r="65" spans="1:15" hidden="1" x14ac:dyDescent="0.2">
      <c r="A65" s="84"/>
      <c r="B65" s="84"/>
      <c r="C65" s="84"/>
      <c r="D65" s="84"/>
      <c r="E65" s="84"/>
      <c r="F65" s="84"/>
      <c r="G65" s="84"/>
      <c r="H65" s="84"/>
      <c r="I65" s="84"/>
      <c r="J65" s="84"/>
      <c r="K65" s="84"/>
      <c r="L65" s="84"/>
      <c r="M65" s="84"/>
      <c r="N65" s="84"/>
      <c r="O65" s="84"/>
    </row>
    <row r="66" spans="1:15" hidden="1" x14ac:dyDescent="0.2">
      <c r="A66" s="84"/>
      <c r="B66" s="84"/>
      <c r="C66" s="84"/>
      <c r="D66" s="84"/>
      <c r="E66" s="84"/>
      <c r="F66" s="84"/>
      <c r="G66" s="84"/>
      <c r="H66" s="84"/>
      <c r="I66" s="84"/>
      <c r="J66" s="84"/>
      <c r="K66" s="84"/>
      <c r="L66" s="84"/>
      <c r="M66" s="84"/>
      <c r="N66" s="84"/>
      <c r="O66" s="84"/>
    </row>
    <row r="67" spans="1:15" hidden="1" x14ac:dyDescent="0.2">
      <c r="A67" s="84"/>
      <c r="B67" s="84"/>
      <c r="C67" s="84"/>
      <c r="D67" s="84"/>
      <c r="E67" s="84"/>
      <c r="F67" s="84"/>
      <c r="G67" s="84"/>
      <c r="H67" s="84"/>
      <c r="I67" s="84"/>
      <c r="J67" s="84"/>
      <c r="K67" s="84"/>
      <c r="L67" s="84"/>
      <c r="M67" s="84"/>
      <c r="N67" s="84"/>
      <c r="O67" s="84"/>
    </row>
    <row r="68" spans="1:15" hidden="1" x14ac:dyDescent="0.2">
      <c r="A68" s="84"/>
      <c r="B68" s="84"/>
      <c r="C68" s="84"/>
      <c r="D68" s="84"/>
      <c r="E68" s="84"/>
      <c r="F68" s="84"/>
      <c r="G68" s="84"/>
      <c r="H68" s="84"/>
      <c r="I68" s="84"/>
      <c r="J68" s="84"/>
      <c r="K68" s="84"/>
      <c r="L68" s="84"/>
      <c r="M68" s="84"/>
      <c r="N68" s="84"/>
      <c r="O68" s="84"/>
    </row>
    <row r="69" spans="1:15" hidden="1" x14ac:dyDescent="0.2">
      <c r="A69" s="84"/>
      <c r="B69" s="84"/>
      <c r="C69" s="84"/>
      <c r="D69" s="84"/>
      <c r="E69" s="84"/>
      <c r="F69" s="84"/>
      <c r="G69" s="84"/>
      <c r="H69" s="84"/>
      <c r="I69" s="84"/>
      <c r="J69" s="84"/>
      <c r="K69" s="84"/>
      <c r="L69" s="84"/>
      <c r="M69" s="84"/>
      <c r="N69" s="84"/>
      <c r="O69" s="84"/>
    </row>
    <row r="70" spans="1:15" hidden="1" x14ac:dyDescent="0.2">
      <c r="A70" s="84"/>
      <c r="B70" s="84"/>
      <c r="C70" s="84"/>
      <c r="D70" s="84"/>
      <c r="E70" s="84"/>
      <c r="F70" s="84"/>
      <c r="G70" s="84"/>
      <c r="H70" s="84"/>
      <c r="I70" s="84"/>
      <c r="J70" s="84"/>
      <c r="K70" s="84"/>
      <c r="L70" s="84"/>
      <c r="M70" s="84"/>
      <c r="N70" s="84"/>
      <c r="O70" s="84"/>
    </row>
    <row r="71" spans="1:15" hidden="1" x14ac:dyDescent="0.2">
      <c r="A71" s="84"/>
      <c r="B71" s="84"/>
      <c r="C71" s="84"/>
      <c r="D71" s="84"/>
      <c r="E71" s="84"/>
      <c r="F71" s="84"/>
      <c r="G71" s="84"/>
      <c r="H71" s="84"/>
      <c r="I71" s="84"/>
      <c r="J71" s="84"/>
      <c r="K71" s="84"/>
      <c r="L71" s="84"/>
      <c r="M71" s="84"/>
      <c r="N71" s="84"/>
      <c r="O71" s="84"/>
    </row>
    <row r="72" spans="1:15" hidden="1" x14ac:dyDescent="0.2">
      <c r="A72" s="84"/>
      <c r="B72" s="84"/>
      <c r="C72" s="84"/>
      <c r="D72" s="84"/>
      <c r="E72" s="84"/>
      <c r="F72" s="84"/>
      <c r="G72" s="84"/>
      <c r="H72" s="84"/>
      <c r="I72" s="84"/>
      <c r="J72" s="84"/>
      <c r="K72" s="84"/>
      <c r="L72" s="84"/>
      <c r="M72" s="84"/>
      <c r="N72" s="84"/>
      <c r="O72" s="84"/>
    </row>
    <row r="73" spans="1:15" hidden="1" x14ac:dyDescent="0.2">
      <c r="A73" s="84"/>
      <c r="B73" s="84"/>
      <c r="C73" s="84"/>
      <c r="D73" s="84"/>
      <c r="E73" s="84"/>
      <c r="F73" s="84"/>
      <c r="G73" s="84"/>
      <c r="H73" s="84"/>
      <c r="I73" s="84"/>
      <c r="J73" s="84"/>
      <c r="K73" s="84"/>
      <c r="L73" s="84"/>
      <c r="M73" s="84"/>
      <c r="N73" s="84"/>
      <c r="O73" s="84"/>
    </row>
    <row r="74" spans="1:15" hidden="1" x14ac:dyDescent="0.2">
      <c r="A74" s="84"/>
      <c r="B74" s="84"/>
      <c r="C74" s="84"/>
      <c r="D74" s="84"/>
      <c r="E74" s="84"/>
      <c r="F74" s="84"/>
      <c r="G74" s="84"/>
      <c r="H74" s="84"/>
      <c r="I74" s="84"/>
      <c r="J74" s="84"/>
      <c r="K74" s="84"/>
      <c r="L74" s="84"/>
      <c r="M74" s="84"/>
      <c r="N74" s="84"/>
      <c r="O74" s="84"/>
    </row>
    <row r="75" spans="1:15" hidden="1" x14ac:dyDescent="0.2">
      <c r="A75" s="84"/>
      <c r="B75" s="84"/>
      <c r="C75" s="84"/>
      <c r="D75" s="84"/>
      <c r="E75" s="84"/>
      <c r="F75" s="84"/>
      <c r="G75" s="84"/>
      <c r="H75" s="84"/>
      <c r="I75" s="84"/>
      <c r="J75" s="84"/>
      <c r="K75" s="84"/>
      <c r="L75" s="84"/>
      <c r="M75" s="84"/>
      <c r="N75" s="84"/>
      <c r="O75" s="84"/>
    </row>
    <row r="76" spans="1:15" hidden="1" x14ac:dyDescent="0.2">
      <c r="A76" s="84"/>
      <c r="B76" s="84"/>
      <c r="C76" s="84"/>
      <c r="D76" s="84"/>
      <c r="E76" s="84"/>
      <c r="F76" s="84"/>
      <c r="G76" s="84"/>
      <c r="H76" s="84"/>
      <c r="I76" s="84"/>
      <c r="J76" s="84"/>
      <c r="K76" s="84"/>
      <c r="L76" s="84"/>
      <c r="M76" s="84"/>
      <c r="N76" s="84"/>
      <c r="O76" s="84"/>
    </row>
    <row r="77" spans="1:15" hidden="1" x14ac:dyDescent="0.2">
      <c r="A77" s="84"/>
      <c r="B77" s="84"/>
      <c r="C77" s="84"/>
      <c r="D77" s="84"/>
      <c r="E77" s="84"/>
      <c r="F77" s="84"/>
      <c r="G77" s="84"/>
      <c r="H77" s="84"/>
      <c r="I77" s="84"/>
      <c r="J77" s="84"/>
      <c r="K77" s="84"/>
      <c r="L77" s="84"/>
      <c r="M77" s="84"/>
      <c r="N77" s="84"/>
      <c r="O77" s="84"/>
    </row>
    <row r="78" spans="1:15" hidden="1" x14ac:dyDescent="0.2">
      <c r="A78" s="84"/>
      <c r="B78" s="84"/>
      <c r="C78" s="84"/>
      <c r="D78" s="84"/>
      <c r="E78" s="84"/>
      <c r="F78" s="84"/>
      <c r="G78" s="84"/>
      <c r="H78" s="84"/>
      <c r="I78" s="84"/>
      <c r="J78" s="84"/>
      <c r="K78" s="84"/>
      <c r="L78" s="84"/>
      <c r="M78" s="84"/>
      <c r="N78" s="84"/>
      <c r="O78" s="84"/>
    </row>
    <row r="79" spans="1:15" hidden="1" x14ac:dyDescent="0.2">
      <c r="A79" s="84"/>
      <c r="B79" s="84"/>
      <c r="C79" s="84"/>
      <c r="D79" s="84"/>
      <c r="E79" s="84"/>
      <c r="F79" s="84"/>
      <c r="G79" s="84"/>
      <c r="H79" s="84"/>
      <c r="I79" s="84"/>
      <c r="J79" s="84"/>
      <c r="K79" s="84"/>
      <c r="L79" s="84"/>
      <c r="M79" s="84"/>
      <c r="N79" s="84"/>
      <c r="O79" s="84"/>
    </row>
    <row r="80" spans="1:15" hidden="1" x14ac:dyDescent="0.2">
      <c r="A80" s="84"/>
      <c r="B80" s="84"/>
      <c r="C80" s="84"/>
      <c r="D80" s="84"/>
      <c r="E80" s="84"/>
      <c r="F80" s="84"/>
      <c r="G80" s="84"/>
      <c r="H80" s="84"/>
      <c r="I80" s="84"/>
      <c r="J80" s="84"/>
      <c r="K80" s="84"/>
      <c r="L80" s="84"/>
      <c r="M80" s="84"/>
      <c r="N80" s="84"/>
      <c r="O80" s="84"/>
    </row>
    <row r="81" spans="1:15" hidden="1" x14ac:dyDescent="0.2">
      <c r="A81" s="84"/>
      <c r="B81" s="84"/>
      <c r="C81" s="84"/>
      <c r="D81" s="84"/>
      <c r="E81" s="84"/>
      <c r="F81" s="84"/>
      <c r="G81" s="84"/>
      <c r="H81" s="84"/>
      <c r="I81" s="84"/>
      <c r="J81" s="84"/>
      <c r="K81" s="84"/>
      <c r="L81" s="84"/>
      <c r="M81" s="84"/>
      <c r="N81" s="84"/>
      <c r="O81" s="84"/>
    </row>
    <row r="82" spans="1:15" hidden="1" x14ac:dyDescent="0.2">
      <c r="A82" s="84"/>
      <c r="B82" s="84"/>
      <c r="C82" s="84"/>
      <c r="D82" s="84"/>
      <c r="E82" s="84"/>
      <c r="F82" s="84"/>
      <c r="G82" s="84"/>
      <c r="H82" s="84"/>
      <c r="I82" s="84"/>
      <c r="J82" s="84"/>
      <c r="K82" s="84"/>
      <c r="L82" s="84"/>
      <c r="M82" s="84"/>
      <c r="N82" s="84"/>
      <c r="O82" s="84"/>
    </row>
    <row r="83" spans="1:15" hidden="1" x14ac:dyDescent="0.2">
      <c r="A83" s="84"/>
      <c r="B83" s="84"/>
      <c r="C83" s="84"/>
      <c r="D83" s="84"/>
      <c r="E83" s="84"/>
      <c r="F83" s="84"/>
      <c r="G83" s="84"/>
      <c r="H83" s="84"/>
      <c r="I83" s="84"/>
      <c r="J83" s="84"/>
      <c r="K83" s="84"/>
      <c r="L83" s="84"/>
      <c r="M83" s="84"/>
      <c r="N83" s="84"/>
      <c r="O83" s="84"/>
    </row>
    <row r="84" spans="1:15" hidden="1" x14ac:dyDescent="0.2">
      <c r="A84" s="84"/>
      <c r="B84" s="84"/>
      <c r="C84" s="84"/>
      <c r="D84" s="84"/>
      <c r="E84" s="84"/>
      <c r="F84" s="84"/>
      <c r="G84" s="84"/>
      <c r="H84" s="84"/>
      <c r="I84" s="84"/>
      <c r="J84" s="84"/>
      <c r="K84" s="84"/>
      <c r="L84" s="84"/>
      <c r="M84" s="84"/>
      <c r="N84" s="84"/>
      <c r="O84" s="84"/>
    </row>
    <row r="85" spans="1:15" hidden="1" x14ac:dyDescent="0.2">
      <c r="A85" s="84"/>
      <c r="B85" s="84"/>
      <c r="C85" s="84"/>
      <c r="D85" s="84"/>
      <c r="E85" s="84"/>
      <c r="F85" s="84"/>
      <c r="G85" s="84"/>
      <c r="H85" s="84"/>
      <c r="I85" s="84"/>
      <c r="J85" s="84"/>
      <c r="K85" s="84"/>
      <c r="L85" s="84"/>
      <c r="M85" s="84"/>
      <c r="N85" s="84"/>
      <c r="O85" s="84"/>
    </row>
    <row r="86" spans="1:15" hidden="1" x14ac:dyDescent="0.2">
      <c r="A86" s="84"/>
      <c r="B86" s="84"/>
      <c r="C86" s="84"/>
      <c r="D86" s="84"/>
      <c r="E86" s="84"/>
      <c r="F86" s="84"/>
      <c r="G86" s="84"/>
      <c r="H86" s="84"/>
      <c r="I86" s="84"/>
      <c r="J86" s="84"/>
      <c r="K86" s="84"/>
      <c r="L86" s="84"/>
      <c r="M86" s="84"/>
      <c r="N86" s="84"/>
      <c r="O86" s="84"/>
    </row>
    <row r="87" spans="1:15" hidden="1" x14ac:dyDescent="0.2">
      <c r="A87" s="84"/>
      <c r="B87" s="84"/>
      <c r="C87" s="84"/>
      <c r="D87" s="84"/>
      <c r="E87" s="84"/>
      <c r="F87" s="84"/>
      <c r="G87" s="84"/>
      <c r="H87" s="84"/>
      <c r="I87" s="84"/>
      <c r="J87" s="84"/>
      <c r="K87" s="84"/>
      <c r="L87" s="84"/>
      <c r="M87" s="84"/>
      <c r="N87" s="84"/>
      <c r="O87" s="84"/>
    </row>
    <row r="88" spans="1:15" hidden="1" x14ac:dyDescent="0.2">
      <c r="A88" s="84"/>
      <c r="B88" s="84"/>
      <c r="C88" s="84"/>
      <c r="D88" s="84"/>
      <c r="E88" s="84"/>
      <c r="F88" s="84"/>
      <c r="G88" s="84"/>
      <c r="H88" s="84"/>
      <c r="I88" s="84"/>
      <c r="J88" s="84"/>
      <c r="K88" s="84"/>
      <c r="L88" s="84"/>
      <c r="M88" s="84"/>
      <c r="N88" s="84"/>
      <c r="O88" s="84"/>
    </row>
    <row r="89" spans="1:15" hidden="1" x14ac:dyDescent="0.2">
      <c r="A89" s="84"/>
      <c r="B89" s="84"/>
      <c r="C89" s="84"/>
      <c r="D89" s="84"/>
      <c r="E89" s="84"/>
      <c r="F89" s="84"/>
      <c r="G89" s="84"/>
      <c r="H89" s="84"/>
      <c r="I89" s="84"/>
      <c r="J89" s="84"/>
      <c r="K89" s="84"/>
      <c r="L89" s="84"/>
      <c r="M89" s="84"/>
      <c r="N89" s="84"/>
      <c r="O89" s="84"/>
    </row>
    <row r="90" spans="1:15" hidden="1" x14ac:dyDescent="0.2">
      <c r="A90" s="84"/>
      <c r="B90" s="84"/>
      <c r="C90" s="84"/>
      <c r="D90" s="84"/>
      <c r="E90" s="84"/>
      <c r="F90" s="84"/>
      <c r="G90" s="84"/>
      <c r="H90" s="84"/>
      <c r="I90" s="84"/>
      <c r="J90" s="84"/>
      <c r="K90" s="84"/>
      <c r="L90" s="84"/>
      <c r="M90" s="84"/>
      <c r="N90" s="84"/>
      <c r="O90" s="84"/>
    </row>
    <row r="91" spans="1:15" hidden="1" x14ac:dyDescent="0.2">
      <c r="A91" s="84"/>
      <c r="B91" s="84"/>
      <c r="C91" s="84"/>
      <c r="D91" s="84"/>
      <c r="E91" s="84"/>
      <c r="F91" s="84"/>
      <c r="G91" s="84"/>
      <c r="H91" s="84"/>
      <c r="I91" s="84"/>
      <c r="J91" s="84"/>
      <c r="K91" s="84"/>
      <c r="L91" s="84"/>
      <c r="M91" s="84"/>
      <c r="N91" s="84"/>
      <c r="O91" s="84"/>
    </row>
    <row r="92" spans="1:15" hidden="1" x14ac:dyDescent="0.2">
      <c r="A92" s="84"/>
      <c r="B92" s="84"/>
      <c r="C92" s="84"/>
      <c r="D92" s="84"/>
      <c r="E92" s="84"/>
      <c r="F92" s="84"/>
      <c r="G92" s="84"/>
      <c r="H92" s="84"/>
      <c r="I92" s="84"/>
      <c r="J92" s="84"/>
      <c r="K92" s="84"/>
      <c r="L92" s="84"/>
      <c r="M92" s="84"/>
      <c r="N92" s="84"/>
      <c r="O92" s="84"/>
    </row>
    <row r="93" spans="1:15" hidden="1" x14ac:dyDescent="0.2">
      <c r="A93" s="84"/>
      <c r="B93" s="84"/>
      <c r="C93" s="84"/>
      <c r="D93" s="84"/>
      <c r="E93" s="84"/>
      <c r="F93" s="84"/>
      <c r="G93" s="84"/>
      <c r="H93" s="84"/>
      <c r="I93" s="84"/>
      <c r="J93" s="84"/>
      <c r="K93" s="84"/>
      <c r="L93" s="84"/>
      <c r="M93" s="84"/>
      <c r="N93" s="84"/>
      <c r="O93" s="84"/>
    </row>
    <row r="94" spans="1:15" hidden="1" x14ac:dyDescent="0.2">
      <c r="A94" s="84"/>
      <c r="B94" s="84"/>
      <c r="C94" s="84"/>
      <c r="D94" s="84"/>
      <c r="E94" s="84"/>
      <c r="F94" s="84"/>
      <c r="G94" s="84"/>
      <c r="H94" s="84"/>
      <c r="I94" s="84"/>
      <c r="J94" s="84"/>
      <c r="K94" s="84"/>
      <c r="L94" s="84"/>
      <c r="M94" s="84"/>
      <c r="N94" s="84"/>
      <c r="O94" s="84"/>
    </row>
    <row r="95" spans="1:15" hidden="1" x14ac:dyDescent="0.2">
      <c r="A95" s="84"/>
      <c r="B95" s="84"/>
      <c r="C95" s="84"/>
      <c r="D95" s="84"/>
      <c r="E95" s="84"/>
      <c r="F95" s="84"/>
      <c r="G95" s="84"/>
      <c r="H95" s="84"/>
      <c r="I95" s="84"/>
      <c r="J95" s="84"/>
      <c r="K95" s="84"/>
      <c r="L95" s="84"/>
      <c r="M95" s="84"/>
      <c r="N95" s="84"/>
      <c r="O95" s="84"/>
    </row>
    <row r="96" spans="1:15" hidden="1" x14ac:dyDescent="0.2">
      <c r="A96" s="84"/>
      <c r="B96" s="84"/>
      <c r="C96" s="84"/>
      <c r="D96" s="84"/>
      <c r="E96" s="84"/>
      <c r="F96" s="84"/>
      <c r="G96" s="84"/>
      <c r="H96" s="84"/>
      <c r="I96" s="84"/>
      <c r="J96" s="84"/>
      <c r="K96" s="84"/>
      <c r="L96" s="84"/>
      <c r="M96" s="84"/>
      <c r="N96" s="84"/>
      <c r="O96" s="84"/>
    </row>
    <row r="97" spans="1:15" hidden="1" x14ac:dyDescent="0.2">
      <c r="A97" s="84"/>
      <c r="B97" s="84"/>
      <c r="C97" s="84"/>
      <c r="D97" s="84"/>
      <c r="E97" s="84"/>
      <c r="F97" s="84"/>
      <c r="G97" s="84"/>
      <c r="H97" s="84"/>
      <c r="I97" s="84"/>
      <c r="J97" s="84"/>
      <c r="K97" s="84"/>
      <c r="L97" s="84"/>
      <c r="M97" s="84"/>
      <c r="N97" s="84"/>
      <c r="O97" s="84"/>
    </row>
    <row r="98" spans="1:15" hidden="1" x14ac:dyDescent="0.2">
      <c r="A98" s="84"/>
      <c r="B98" s="84"/>
      <c r="C98" s="84"/>
      <c r="D98" s="84"/>
      <c r="E98" s="84"/>
      <c r="F98" s="84"/>
      <c r="G98" s="84"/>
      <c r="H98" s="84"/>
      <c r="I98" s="84"/>
      <c r="J98" s="84"/>
      <c r="K98" s="84"/>
      <c r="L98" s="84"/>
      <c r="M98" s="84"/>
      <c r="N98" s="84"/>
      <c r="O98" s="84"/>
    </row>
    <row r="99" spans="1:15" hidden="1" x14ac:dyDescent="0.2">
      <c r="A99" s="84"/>
      <c r="B99" s="84"/>
      <c r="C99" s="84"/>
      <c r="D99" s="84"/>
      <c r="E99" s="84"/>
      <c r="F99" s="84"/>
      <c r="G99" s="84"/>
      <c r="H99" s="84"/>
      <c r="I99" s="84"/>
      <c r="J99" s="84"/>
      <c r="K99" s="84"/>
      <c r="L99" s="84"/>
      <c r="M99" s="84"/>
      <c r="N99" s="84"/>
      <c r="O99" s="84"/>
    </row>
    <row r="100" spans="1:15" hidden="1" x14ac:dyDescent="0.2">
      <c r="A100" s="84"/>
      <c r="B100" s="84"/>
      <c r="C100" s="84"/>
      <c r="D100" s="84"/>
      <c r="E100" s="84"/>
      <c r="F100" s="84"/>
      <c r="G100" s="84"/>
      <c r="H100" s="84"/>
      <c r="I100" s="84"/>
      <c r="J100" s="84"/>
      <c r="K100" s="84"/>
      <c r="L100" s="84"/>
      <c r="M100" s="84"/>
      <c r="N100" s="84"/>
      <c r="O100" s="84"/>
    </row>
    <row r="101" spans="1:15" hidden="1" x14ac:dyDescent="0.2">
      <c r="A101" s="84"/>
      <c r="B101" s="84"/>
      <c r="C101" s="84"/>
      <c r="D101" s="84"/>
      <c r="E101" s="84"/>
      <c r="F101" s="84"/>
      <c r="G101" s="84"/>
      <c r="H101" s="84"/>
      <c r="I101" s="84"/>
      <c r="J101" s="84"/>
      <c r="K101" s="84"/>
      <c r="L101" s="84"/>
      <c r="M101" s="84"/>
      <c r="N101" s="84"/>
      <c r="O101" s="84"/>
    </row>
    <row r="102" spans="1:15" hidden="1" x14ac:dyDescent="0.2">
      <c r="A102" s="84"/>
      <c r="B102" s="84"/>
      <c r="C102" s="84"/>
      <c r="D102" s="84"/>
      <c r="E102" s="84"/>
      <c r="F102" s="84"/>
      <c r="G102" s="84"/>
      <c r="H102" s="84"/>
      <c r="I102" s="84"/>
      <c r="J102" s="84"/>
      <c r="K102" s="84"/>
      <c r="L102" s="84"/>
      <c r="M102" s="84"/>
      <c r="N102" s="84"/>
      <c r="O102" s="84"/>
    </row>
    <row r="103" spans="1:15" hidden="1" x14ac:dyDescent="0.2">
      <c r="A103" s="84"/>
      <c r="B103" s="84"/>
      <c r="C103" s="84"/>
      <c r="D103" s="84"/>
      <c r="E103" s="84"/>
      <c r="F103" s="84"/>
      <c r="G103" s="84"/>
      <c r="H103" s="84"/>
      <c r="I103" s="84"/>
      <c r="J103" s="84"/>
      <c r="K103" s="84"/>
      <c r="L103" s="84"/>
      <c r="M103" s="84"/>
      <c r="N103" s="84"/>
      <c r="O103" s="84"/>
    </row>
    <row r="104" spans="1:15" hidden="1" x14ac:dyDescent="0.2">
      <c r="A104" s="84"/>
      <c r="B104" s="84"/>
      <c r="C104" s="84"/>
      <c r="D104" s="84"/>
      <c r="E104" s="84"/>
      <c r="F104" s="84"/>
      <c r="G104" s="84"/>
      <c r="H104" s="84"/>
      <c r="I104" s="84"/>
      <c r="J104" s="84"/>
      <c r="K104" s="84"/>
      <c r="L104" s="84"/>
      <c r="M104" s="84"/>
      <c r="N104" s="84"/>
      <c r="O104" s="84"/>
    </row>
    <row r="105" spans="1:15" hidden="1" x14ac:dyDescent="0.2">
      <c r="A105" s="84"/>
      <c r="B105" s="84"/>
      <c r="C105" s="84"/>
      <c r="D105" s="84"/>
      <c r="E105" s="84"/>
      <c r="F105" s="84"/>
      <c r="G105" s="84"/>
      <c r="H105" s="84"/>
      <c r="I105" s="84"/>
      <c r="J105" s="84"/>
      <c r="K105" s="84"/>
      <c r="L105" s="84"/>
      <c r="M105" s="84"/>
      <c r="N105" s="84"/>
      <c r="O105" s="84"/>
    </row>
    <row r="106" spans="1:15" hidden="1" x14ac:dyDescent="0.2">
      <c r="A106" s="84"/>
      <c r="B106" s="84"/>
      <c r="C106" s="84"/>
      <c r="D106" s="84"/>
      <c r="E106" s="84"/>
      <c r="F106" s="84"/>
      <c r="G106" s="84"/>
      <c r="H106" s="84"/>
      <c r="I106" s="84"/>
      <c r="J106" s="84"/>
      <c r="K106" s="84"/>
      <c r="L106" s="84"/>
      <c r="M106" s="84"/>
      <c r="N106" s="84"/>
      <c r="O106" s="84"/>
    </row>
    <row r="107" spans="1:15" hidden="1" x14ac:dyDescent="0.2">
      <c r="A107" s="84"/>
      <c r="B107" s="84"/>
      <c r="C107" s="84"/>
      <c r="D107" s="84"/>
      <c r="E107" s="84"/>
      <c r="F107" s="84"/>
      <c r="G107" s="84"/>
      <c r="H107" s="84"/>
      <c r="I107" s="84"/>
      <c r="J107" s="84"/>
      <c r="K107" s="84"/>
      <c r="L107" s="84"/>
      <c r="M107" s="84"/>
      <c r="N107" s="84"/>
      <c r="O107" s="84"/>
    </row>
    <row r="108" spans="1:15" hidden="1" x14ac:dyDescent="0.2">
      <c r="A108" s="84"/>
      <c r="B108" s="84"/>
      <c r="C108" s="84"/>
      <c r="D108" s="84"/>
      <c r="E108" s="84"/>
      <c r="F108" s="84"/>
      <c r="G108" s="84"/>
      <c r="H108" s="84"/>
      <c r="I108" s="84"/>
      <c r="J108" s="84"/>
      <c r="K108" s="84"/>
      <c r="L108" s="84"/>
      <c r="M108" s="84"/>
      <c r="N108" s="84"/>
      <c r="O108" s="84"/>
    </row>
    <row r="109" spans="1:15" hidden="1" x14ac:dyDescent="0.2">
      <c r="A109" s="84"/>
      <c r="B109" s="84"/>
      <c r="C109" s="84"/>
      <c r="D109" s="84"/>
      <c r="E109" s="84"/>
      <c r="F109" s="84"/>
      <c r="G109" s="84"/>
      <c r="H109" s="84"/>
      <c r="I109" s="84"/>
      <c r="J109" s="84"/>
      <c r="K109" s="84"/>
      <c r="L109" s="84"/>
      <c r="M109" s="84"/>
      <c r="N109" s="84"/>
      <c r="O109" s="84"/>
    </row>
    <row r="110" spans="1:15" hidden="1" x14ac:dyDescent="0.2">
      <c r="A110" s="84"/>
      <c r="B110" s="84"/>
      <c r="C110" s="84"/>
      <c r="D110" s="84"/>
      <c r="E110" s="84"/>
      <c r="F110" s="84"/>
      <c r="G110" s="84"/>
      <c r="H110" s="84"/>
      <c r="I110" s="84"/>
      <c r="J110" s="84"/>
      <c r="K110" s="84"/>
      <c r="L110" s="84"/>
      <c r="M110" s="84"/>
      <c r="N110" s="84"/>
      <c r="O110" s="84"/>
    </row>
    <row r="111" spans="1:15" hidden="1" x14ac:dyDescent="0.2">
      <c r="A111" s="84"/>
      <c r="B111" s="84"/>
      <c r="C111" s="84"/>
      <c r="D111" s="84"/>
      <c r="E111" s="84"/>
      <c r="F111" s="84"/>
      <c r="G111" s="84"/>
      <c r="H111" s="84"/>
      <c r="I111" s="84"/>
      <c r="J111" s="84"/>
      <c r="K111" s="84"/>
      <c r="L111" s="84"/>
      <c r="M111" s="84"/>
      <c r="N111" s="84"/>
      <c r="O111" s="84"/>
    </row>
    <row r="112" spans="1:15" hidden="1" x14ac:dyDescent="0.2">
      <c r="A112" s="84"/>
      <c r="B112" s="84"/>
      <c r="C112" s="84"/>
      <c r="D112" s="84"/>
      <c r="E112" s="84"/>
      <c r="F112" s="84"/>
      <c r="G112" s="84"/>
      <c r="H112" s="84"/>
      <c r="I112" s="84"/>
      <c r="J112" s="84"/>
      <c r="K112" s="84"/>
      <c r="L112" s="84"/>
      <c r="M112" s="84"/>
      <c r="N112" s="84"/>
      <c r="O112" s="84"/>
    </row>
    <row r="113" spans="1:15" hidden="1" x14ac:dyDescent="0.2">
      <c r="A113" s="84"/>
      <c r="B113" s="84"/>
      <c r="C113" s="84"/>
      <c r="D113" s="84"/>
      <c r="E113" s="84"/>
      <c r="F113" s="84"/>
      <c r="G113" s="84"/>
      <c r="H113" s="84"/>
      <c r="I113" s="84"/>
      <c r="J113" s="84"/>
      <c r="K113" s="84"/>
      <c r="L113" s="84"/>
      <c r="M113" s="84"/>
      <c r="N113" s="84"/>
      <c r="O113" s="84"/>
    </row>
    <row r="114" spans="1:15" hidden="1" x14ac:dyDescent="0.2">
      <c r="A114" s="84"/>
      <c r="B114" s="84"/>
      <c r="C114" s="84"/>
      <c r="D114" s="84"/>
      <c r="E114" s="84"/>
      <c r="F114" s="84"/>
      <c r="G114" s="84"/>
      <c r="H114" s="84"/>
      <c r="I114" s="84"/>
      <c r="J114" s="84"/>
      <c r="K114" s="84"/>
      <c r="L114" s="84"/>
      <c r="M114" s="84"/>
      <c r="N114" s="84"/>
      <c r="O114" s="84"/>
    </row>
    <row r="115" spans="1:15" hidden="1" x14ac:dyDescent="0.2">
      <c r="A115" s="84"/>
      <c r="B115" s="84"/>
      <c r="C115" s="84"/>
      <c r="D115" s="84"/>
      <c r="E115" s="84"/>
      <c r="F115" s="84"/>
      <c r="G115" s="84"/>
      <c r="H115" s="84"/>
      <c r="I115" s="84"/>
      <c r="J115" s="84"/>
      <c r="K115" s="84"/>
      <c r="L115" s="84"/>
      <c r="M115" s="84"/>
      <c r="N115" s="84"/>
      <c r="O115" s="84"/>
    </row>
    <row r="116" spans="1:15" hidden="1" x14ac:dyDescent="0.2">
      <c r="A116" s="84"/>
      <c r="B116" s="84"/>
      <c r="C116" s="84"/>
      <c r="D116" s="84"/>
      <c r="E116" s="84"/>
      <c r="F116" s="84"/>
      <c r="G116" s="84"/>
      <c r="H116" s="84"/>
      <c r="I116" s="84"/>
      <c r="J116" s="84"/>
      <c r="K116" s="84"/>
      <c r="L116" s="84"/>
      <c r="M116" s="84"/>
      <c r="N116" s="84"/>
      <c r="O116" s="84"/>
    </row>
    <row r="117" spans="1:15" hidden="1" x14ac:dyDescent="0.2">
      <c r="A117" s="84"/>
      <c r="B117" s="84"/>
      <c r="C117" s="84"/>
      <c r="D117" s="84"/>
      <c r="E117" s="84"/>
      <c r="F117" s="84"/>
      <c r="G117" s="84"/>
      <c r="H117" s="84"/>
      <c r="I117" s="84"/>
      <c r="J117" s="84"/>
      <c r="K117" s="84"/>
      <c r="L117" s="84"/>
      <c r="M117" s="84"/>
      <c r="N117" s="84"/>
      <c r="O117" s="84"/>
    </row>
    <row r="118" spans="1:15" hidden="1" x14ac:dyDescent="0.2">
      <c r="A118" s="84"/>
      <c r="B118" s="84"/>
      <c r="C118" s="84"/>
      <c r="D118" s="84"/>
      <c r="E118" s="84"/>
      <c r="F118" s="84"/>
      <c r="G118" s="84"/>
      <c r="H118" s="84"/>
      <c r="I118" s="84"/>
      <c r="J118" s="84"/>
      <c r="K118" s="84"/>
      <c r="L118" s="84"/>
      <c r="M118" s="84"/>
      <c r="N118" s="84"/>
      <c r="O118" s="84"/>
    </row>
    <row r="119" spans="1:15" hidden="1" x14ac:dyDescent="0.2">
      <c r="A119" s="84"/>
      <c r="B119" s="84"/>
      <c r="C119" s="84"/>
      <c r="D119" s="84"/>
      <c r="E119" s="84"/>
      <c r="F119" s="84"/>
      <c r="G119" s="84"/>
      <c r="H119" s="84"/>
      <c r="I119" s="84"/>
      <c r="J119" s="84"/>
      <c r="K119" s="84"/>
      <c r="L119" s="84"/>
      <c r="M119" s="84"/>
      <c r="N119" s="84"/>
      <c r="O119" s="84"/>
    </row>
    <row r="120" spans="1:15" hidden="1" x14ac:dyDescent="0.2">
      <c r="A120" s="84"/>
      <c r="B120" s="84"/>
      <c r="C120" s="84"/>
      <c r="D120" s="84"/>
      <c r="E120" s="84"/>
      <c r="F120" s="84"/>
      <c r="G120" s="84"/>
      <c r="H120" s="84"/>
      <c r="I120" s="84"/>
      <c r="J120" s="84"/>
      <c r="K120" s="84"/>
      <c r="L120" s="84"/>
      <c r="M120" s="84"/>
      <c r="N120" s="84"/>
      <c r="O120" s="84"/>
    </row>
    <row r="121" spans="1:15" hidden="1" x14ac:dyDescent="0.2">
      <c r="A121" s="84"/>
      <c r="B121" s="84"/>
      <c r="C121" s="84"/>
      <c r="D121" s="84"/>
      <c r="E121" s="84"/>
      <c r="F121" s="84"/>
      <c r="G121" s="84"/>
      <c r="H121" s="84"/>
      <c r="I121" s="84"/>
      <c r="J121" s="84"/>
      <c r="K121" s="84"/>
      <c r="L121" s="84"/>
      <c r="M121" s="84"/>
      <c r="N121" s="84"/>
      <c r="O121" s="84"/>
    </row>
    <row r="122" spans="1:15" hidden="1" x14ac:dyDescent="0.2">
      <c r="A122" s="84"/>
      <c r="B122" s="84"/>
      <c r="C122" s="84"/>
      <c r="D122" s="84"/>
      <c r="E122" s="84"/>
      <c r="F122" s="84"/>
      <c r="G122" s="84"/>
      <c r="H122" s="84"/>
      <c r="I122" s="84"/>
      <c r="J122" s="84"/>
      <c r="K122" s="84"/>
      <c r="L122" s="84"/>
      <c r="M122" s="84"/>
      <c r="N122" s="84"/>
      <c r="O122" s="84"/>
    </row>
    <row r="123" spans="1:15" hidden="1" x14ac:dyDescent="0.2">
      <c r="A123" s="84"/>
      <c r="B123" s="84"/>
      <c r="C123" s="84"/>
      <c r="D123" s="84"/>
      <c r="E123" s="84"/>
      <c r="F123" s="84"/>
      <c r="G123" s="84"/>
      <c r="H123" s="84"/>
      <c r="I123" s="84"/>
      <c r="J123" s="84"/>
      <c r="K123" s="84"/>
      <c r="L123" s="84"/>
      <c r="M123" s="84"/>
      <c r="N123" s="84"/>
      <c r="O123" s="84"/>
    </row>
    <row r="124" spans="1:15" hidden="1" x14ac:dyDescent="0.2">
      <c r="A124" s="84"/>
      <c r="B124" s="84"/>
      <c r="C124" s="84"/>
      <c r="D124" s="84"/>
      <c r="E124" s="84"/>
      <c r="F124" s="84"/>
      <c r="G124" s="84"/>
      <c r="H124" s="84"/>
      <c r="I124" s="84"/>
      <c r="J124" s="84"/>
      <c r="K124" s="84"/>
      <c r="L124" s="84"/>
      <c r="M124" s="84"/>
      <c r="N124" s="84"/>
      <c r="O124" s="84"/>
    </row>
    <row r="125" spans="1:15" hidden="1" x14ac:dyDescent="0.2">
      <c r="A125" s="84"/>
      <c r="B125" s="84"/>
      <c r="C125" s="84"/>
      <c r="D125" s="84"/>
      <c r="E125" s="84"/>
      <c r="F125" s="84"/>
      <c r="G125" s="84"/>
      <c r="H125" s="84"/>
      <c r="I125" s="84"/>
      <c r="J125" s="84"/>
      <c r="K125" s="84"/>
      <c r="L125" s="84"/>
      <c r="M125" s="84"/>
      <c r="N125" s="84"/>
      <c r="O125" s="84"/>
    </row>
    <row r="126" spans="1:15" hidden="1" x14ac:dyDescent="0.2">
      <c r="A126" s="84"/>
      <c r="B126" s="84"/>
      <c r="C126" s="84"/>
      <c r="D126" s="84"/>
      <c r="E126" s="84"/>
      <c r="F126" s="84"/>
      <c r="G126" s="84"/>
      <c r="H126" s="84"/>
      <c r="I126" s="84"/>
      <c r="J126" s="84"/>
      <c r="K126" s="84"/>
      <c r="L126" s="84"/>
      <c r="M126" s="84"/>
      <c r="N126" s="84"/>
      <c r="O126" s="84"/>
    </row>
    <row r="127" spans="1:15" hidden="1" x14ac:dyDescent="0.2">
      <c r="A127" s="84"/>
      <c r="B127" s="84"/>
      <c r="C127" s="84"/>
      <c r="D127" s="84"/>
      <c r="E127" s="84"/>
      <c r="F127" s="84"/>
      <c r="G127" s="84"/>
      <c r="H127" s="84"/>
      <c r="I127" s="84"/>
      <c r="J127" s="84"/>
      <c r="K127" s="84"/>
      <c r="L127" s="84"/>
      <c r="M127" s="84"/>
      <c r="N127" s="84"/>
      <c r="O127" s="84"/>
    </row>
    <row r="128" spans="1:15" hidden="1" x14ac:dyDescent="0.2">
      <c r="A128" s="84"/>
      <c r="B128" s="84"/>
      <c r="C128" s="84"/>
      <c r="D128" s="84"/>
      <c r="E128" s="84"/>
      <c r="F128" s="84"/>
      <c r="G128" s="84"/>
      <c r="H128" s="84"/>
      <c r="I128" s="84"/>
      <c r="J128" s="84"/>
      <c r="K128" s="84"/>
      <c r="L128" s="84"/>
      <c r="M128" s="84"/>
      <c r="N128" s="84"/>
      <c r="O128" s="84"/>
    </row>
    <row r="129" spans="1:15" hidden="1" x14ac:dyDescent="0.2">
      <c r="A129" s="84"/>
      <c r="B129" s="84"/>
      <c r="C129" s="84"/>
      <c r="D129" s="84"/>
      <c r="E129" s="84"/>
      <c r="F129" s="84"/>
      <c r="G129" s="84"/>
      <c r="H129" s="84"/>
      <c r="I129" s="84"/>
      <c r="J129" s="84"/>
      <c r="K129" s="84"/>
      <c r="L129" s="84"/>
      <c r="M129" s="84"/>
      <c r="N129" s="84"/>
      <c r="O129" s="84"/>
    </row>
    <row r="130" spans="1:15" hidden="1" x14ac:dyDescent="0.2">
      <c r="A130" s="84"/>
      <c r="B130" s="84"/>
      <c r="C130" s="84"/>
      <c r="D130" s="84"/>
      <c r="E130" s="84"/>
      <c r="F130" s="84"/>
      <c r="G130" s="84"/>
      <c r="H130" s="84"/>
      <c r="I130" s="84"/>
      <c r="J130" s="84"/>
      <c r="K130" s="84"/>
      <c r="L130" s="84"/>
      <c r="M130" s="84"/>
      <c r="N130" s="84"/>
      <c r="O130" s="84"/>
    </row>
    <row r="131" spans="1:15" hidden="1" x14ac:dyDescent="0.2">
      <c r="A131" s="84"/>
      <c r="B131" s="84"/>
      <c r="C131" s="84"/>
      <c r="D131" s="84"/>
      <c r="E131" s="84"/>
      <c r="F131" s="84"/>
      <c r="G131" s="84"/>
      <c r="H131" s="84"/>
      <c r="I131" s="84"/>
      <c r="J131" s="84"/>
      <c r="K131" s="84"/>
      <c r="L131" s="84"/>
      <c r="M131" s="84"/>
      <c r="N131" s="84"/>
      <c r="O131" s="84"/>
    </row>
    <row r="132" spans="1:15" hidden="1" x14ac:dyDescent="0.2">
      <c r="A132" s="84"/>
      <c r="B132" s="84"/>
      <c r="C132" s="84"/>
      <c r="D132" s="84"/>
      <c r="E132" s="84"/>
      <c r="F132" s="84"/>
      <c r="G132" s="84"/>
      <c r="H132" s="84"/>
      <c r="I132" s="84"/>
      <c r="J132" s="84"/>
      <c r="K132" s="84"/>
      <c r="L132" s="84"/>
      <c r="M132" s="84"/>
      <c r="N132" s="84"/>
      <c r="O132" s="84"/>
    </row>
    <row r="133" spans="1:15" hidden="1" x14ac:dyDescent="0.2">
      <c r="A133" s="84"/>
      <c r="B133" s="84"/>
      <c r="C133" s="84"/>
      <c r="D133" s="84"/>
      <c r="E133" s="84"/>
      <c r="F133" s="84"/>
      <c r="G133" s="84"/>
      <c r="H133" s="84"/>
      <c r="I133" s="84"/>
      <c r="J133" s="84"/>
      <c r="K133" s="84"/>
      <c r="L133" s="84"/>
      <c r="M133" s="84"/>
      <c r="N133" s="84"/>
      <c r="O133" s="84"/>
    </row>
    <row r="134" spans="1:15" hidden="1" x14ac:dyDescent="0.2">
      <c r="A134" s="84"/>
      <c r="B134" s="84"/>
      <c r="C134" s="84"/>
      <c r="D134" s="84"/>
      <c r="E134" s="84"/>
      <c r="F134" s="84"/>
      <c r="G134" s="84"/>
      <c r="H134" s="84"/>
      <c r="I134" s="84"/>
      <c r="J134" s="84"/>
      <c r="K134" s="84"/>
      <c r="L134" s="84"/>
      <c r="M134" s="84"/>
      <c r="N134" s="84"/>
      <c r="O134" s="84"/>
    </row>
    <row r="135" spans="1:15" hidden="1" x14ac:dyDescent="0.2">
      <c r="A135" s="84"/>
      <c r="B135" s="84"/>
      <c r="C135" s="84"/>
      <c r="D135" s="84"/>
      <c r="E135" s="84"/>
      <c r="F135" s="84"/>
      <c r="G135" s="84"/>
      <c r="H135" s="84"/>
      <c r="I135" s="84"/>
      <c r="J135" s="84"/>
      <c r="K135" s="84"/>
      <c r="L135" s="84"/>
      <c r="M135" s="84"/>
      <c r="N135" s="84"/>
      <c r="O135" s="84"/>
    </row>
    <row r="136" spans="1:15" hidden="1" x14ac:dyDescent="0.2">
      <c r="A136" s="84"/>
      <c r="B136" s="84"/>
      <c r="C136" s="84"/>
      <c r="D136" s="84"/>
      <c r="E136" s="84"/>
      <c r="F136" s="84"/>
      <c r="G136" s="84"/>
      <c r="H136" s="84"/>
      <c r="I136" s="84"/>
      <c r="J136" s="84"/>
      <c r="K136" s="84"/>
      <c r="L136" s="84"/>
      <c r="M136" s="84"/>
      <c r="N136" s="84"/>
      <c r="O136" s="84"/>
    </row>
    <row r="137" spans="1:15" hidden="1" x14ac:dyDescent="0.2">
      <c r="A137" s="84"/>
      <c r="B137" s="84"/>
      <c r="C137" s="84"/>
      <c r="D137" s="84"/>
      <c r="E137" s="84"/>
      <c r="F137" s="84"/>
      <c r="G137" s="84"/>
      <c r="H137" s="84"/>
      <c r="I137" s="84"/>
      <c r="J137" s="84"/>
      <c r="K137" s="84"/>
      <c r="L137" s="84"/>
      <c r="M137" s="84"/>
      <c r="N137" s="84"/>
      <c r="O137" s="84"/>
    </row>
    <row r="138" spans="1:15" hidden="1" x14ac:dyDescent="0.2">
      <c r="A138" s="84"/>
      <c r="B138" s="84"/>
      <c r="C138" s="84"/>
      <c r="D138" s="84"/>
      <c r="E138" s="84"/>
      <c r="F138" s="84"/>
      <c r="G138" s="84"/>
      <c r="H138" s="84"/>
      <c r="I138" s="84"/>
      <c r="J138" s="84"/>
      <c r="K138" s="84"/>
      <c r="L138" s="84"/>
      <c r="M138" s="84"/>
      <c r="N138" s="84"/>
      <c r="O138" s="84"/>
    </row>
    <row r="139" spans="1:15" hidden="1" x14ac:dyDescent="0.2">
      <c r="A139" s="84"/>
      <c r="B139" s="84"/>
      <c r="C139" s="84"/>
      <c r="D139" s="84"/>
      <c r="E139" s="84"/>
      <c r="F139" s="84"/>
      <c r="G139" s="84"/>
      <c r="H139" s="84"/>
      <c r="I139" s="84"/>
      <c r="J139" s="84"/>
      <c r="K139" s="84"/>
      <c r="L139" s="84"/>
      <c r="M139" s="84"/>
      <c r="N139" s="84"/>
      <c r="O139" s="84"/>
    </row>
    <row r="140" spans="1:15" hidden="1" x14ac:dyDescent="0.2">
      <c r="A140" s="84"/>
      <c r="B140" s="84"/>
      <c r="C140" s="84"/>
      <c r="D140" s="84"/>
      <c r="E140" s="84"/>
      <c r="F140" s="84"/>
      <c r="G140" s="84"/>
      <c r="H140" s="84"/>
      <c r="I140" s="84"/>
      <c r="J140" s="84"/>
      <c r="K140" s="84"/>
      <c r="L140" s="84"/>
      <c r="M140" s="84"/>
      <c r="N140" s="84"/>
      <c r="O140" s="84"/>
    </row>
    <row r="141" spans="1:15" hidden="1" x14ac:dyDescent="0.2">
      <c r="A141" s="84"/>
      <c r="B141" s="84"/>
      <c r="C141" s="84"/>
      <c r="D141" s="84"/>
      <c r="E141" s="84"/>
      <c r="F141" s="84"/>
      <c r="G141" s="84"/>
      <c r="H141" s="84"/>
      <c r="I141" s="84"/>
      <c r="J141" s="84"/>
      <c r="K141" s="84"/>
      <c r="L141" s="84"/>
      <c r="M141" s="84"/>
      <c r="N141" s="84"/>
      <c r="O141" s="84"/>
    </row>
    <row r="142" spans="1:15" hidden="1" x14ac:dyDescent="0.2">
      <c r="A142" s="84"/>
      <c r="B142" s="84"/>
      <c r="C142" s="84"/>
      <c r="D142" s="84"/>
      <c r="E142" s="84"/>
      <c r="F142" s="84"/>
      <c r="G142" s="84"/>
      <c r="H142" s="84"/>
      <c r="I142" s="84"/>
      <c r="J142" s="84"/>
      <c r="K142" s="84"/>
      <c r="L142" s="84"/>
      <c r="M142" s="84"/>
      <c r="N142" s="84"/>
      <c r="O142" s="84"/>
    </row>
    <row r="143" spans="1:15" hidden="1" x14ac:dyDescent="0.2">
      <c r="A143" s="84"/>
      <c r="B143" s="84"/>
      <c r="C143" s="84"/>
      <c r="D143" s="84"/>
      <c r="E143" s="84"/>
      <c r="F143" s="84"/>
      <c r="G143" s="84"/>
      <c r="H143" s="84"/>
      <c r="I143" s="84"/>
      <c r="J143" s="84"/>
      <c r="K143" s="84"/>
      <c r="L143" s="84"/>
      <c r="M143" s="84"/>
      <c r="N143" s="84"/>
      <c r="O143" s="84"/>
    </row>
    <row r="144" spans="1:15" hidden="1" x14ac:dyDescent="0.2">
      <c r="A144" s="84"/>
      <c r="B144" s="84"/>
      <c r="C144" s="84"/>
      <c r="D144" s="84"/>
      <c r="E144" s="84"/>
      <c r="F144" s="84"/>
      <c r="G144" s="84"/>
      <c r="H144" s="84"/>
      <c r="I144" s="84"/>
      <c r="J144" s="84"/>
      <c r="K144" s="84"/>
      <c r="L144" s="84"/>
      <c r="M144" s="84"/>
      <c r="N144" s="84"/>
      <c r="O144" s="84"/>
    </row>
    <row r="145" spans="1:15" hidden="1" x14ac:dyDescent="0.2">
      <c r="A145" s="84"/>
      <c r="B145" s="84"/>
      <c r="C145" s="84"/>
      <c r="D145" s="84"/>
      <c r="E145" s="84"/>
      <c r="F145" s="84"/>
      <c r="G145" s="84"/>
      <c r="H145" s="84"/>
      <c r="I145" s="84"/>
      <c r="J145" s="84"/>
      <c r="K145" s="84"/>
      <c r="L145" s="84"/>
      <c r="M145" s="84"/>
      <c r="N145" s="84"/>
      <c r="O145" s="84"/>
    </row>
    <row r="146" spans="1:15" hidden="1" x14ac:dyDescent="0.2">
      <c r="A146" s="84"/>
      <c r="B146" s="84"/>
      <c r="C146" s="84"/>
      <c r="D146" s="84"/>
      <c r="E146" s="84"/>
      <c r="F146" s="84"/>
      <c r="G146" s="84"/>
      <c r="H146" s="84"/>
      <c r="I146" s="84"/>
      <c r="J146" s="84"/>
      <c r="K146" s="84"/>
      <c r="L146" s="84"/>
      <c r="M146" s="84"/>
      <c r="N146" s="84"/>
      <c r="O146" s="84"/>
    </row>
    <row r="147" spans="1:15" hidden="1" x14ac:dyDescent="0.2">
      <c r="A147" s="84"/>
      <c r="B147" s="84"/>
      <c r="C147" s="84"/>
      <c r="D147" s="84"/>
      <c r="E147" s="84"/>
      <c r="F147" s="84"/>
      <c r="G147" s="84"/>
      <c r="H147" s="84"/>
      <c r="I147" s="84"/>
      <c r="J147" s="84"/>
      <c r="K147" s="84"/>
      <c r="L147" s="84"/>
      <c r="M147" s="84"/>
      <c r="N147" s="84"/>
      <c r="O147" s="84"/>
    </row>
    <row r="148" spans="1:15" hidden="1" x14ac:dyDescent="0.2">
      <c r="A148" s="84"/>
      <c r="B148" s="84"/>
      <c r="C148" s="84"/>
      <c r="D148" s="84"/>
      <c r="E148" s="84"/>
      <c r="F148" s="84"/>
      <c r="G148" s="84"/>
      <c r="H148" s="84"/>
      <c r="I148" s="84"/>
      <c r="J148" s="84"/>
      <c r="K148" s="84"/>
      <c r="L148" s="84"/>
      <c r="M148" s="84"/>
      <c r="N148" s="84"/>
      <c r="O148" s="84"/>
    </row>
    <row r="149" spans="1:15" ht="12.75" hidden="1" customHeight="1" x14ac:dyDescent="0.2">
      <c r="A149" s="84"/>
      <c r="B149" s="84"/>
      <c r="C149" s="84"/>
      <c r="D149" s="84"/>
      <c r="E149" s="84"/>
      <c r="F149" s="84"/>
      <c r="G149" s="84"/>
      <c r="H149" s="84"/>
      <c r="I149" s="84"/>
      <c r="J149" s="84"/>
      <c r="K149" s="84"/>
      <c r="L149" s="84"/>
      <c r="M149" s="84"/>
      <c r="N149" s="84"/>
      <c r="O149" s="84"/>
    </row>
    <row r="150" spans="1:15" ht="12.75" hidden="1" customHeight="1" x14ac:dyDescent="0.2">
      <c r="A150" s="84"/>
      <c r="B150" s="84"/>
      <c r="C150" s="84"/>
      <c r="D150" s="84"/>
      <c r="E150" s="84"/>
      <c r="F150" s="84"/>
      <c r="G150" s="84"/>
      <c r="H150" s="84"/>
      <c r="I150" s="84"/>
      <c r="J150" s="84"/>
      <c r="K150" s="84"/>
      <c r="L150" s="84"/>
      <c r="M150" s="84"/>
      <c r="N150" s="84"/>
      <c r="O150" s="84"/>
    </row>
    <row r="151" spans="1:15" ht="12.75" hidden="1" customHeight="1" x14ac:dyDescent="0.2">
      <c r="A151" s="84"/>
      <c r="B151" s="84"/>
      <c r="C151" s="84"/>
      <c r="D151" s="84"/>
      <c r="E151" s="84"/>
      <c r="F151" s="84"/>
      <c r="G151" s="84"/>
      <c r="H151" s="84"/>
      <c r="I151" s="84"/>
      <c r="J151" s="84"/>
      <c r="K151" s="84"/>
      <c r="L151" s="84"/>
      <c r="M151" s="84"/>
      <c r="N151" s="84"/>
      <c r="O151" s="84"/>
    </row>
    <row r="152" spans="1:15" ht="12.75" customHeight="1" x14ac:dyDescent="0.2">
      <c r="A152" s="84"/>
      <c r="B152" s="84"/>
      <c r="C152" s="84"/>
      <c r="D152" s="84"/>
      <c r="E152" s="84"/>
      <c r="F152" s="84"/>
      <c r="G152" s="84"/>
      <c r="H152" s="84"/>
      <c r="I152" s="84"/>
      <c r="J152" s="84"/>
      <c r="K152" s="84"/>
      <c r="L152" s="84"/>
      <c r="M152" s="84"/>
      <c r="N152" s="84"/>
      <c r="O152" s="84"/>
    </row>
  </sheetData>
  <sheetProtection algorithmName="SHA-512" hashValue="4fIE2NVu+fGcdsKMyHHmvNsXcyAU/2r71XgVM+RGyzW9e4BGJ/XqaIToFQFPx9Istaut7nv+xF9+X467zJU85Q==" saltValue="Cofygli0wVUJB2a5TwJ0zw==" spinCount="100000" sheet="1" selectLockedCells="1"/>
  <mergeCells count="4">
    <mergeCell ref="C1:N4"/>
    <mergeCell ref="B7:N7"/>
    <mergeCell ref="B9:N9"/>
    <mergeCell ref="C5:N5"/>
  </mergeCells>
  <pageMargins left="0.70866141732283472" right="0.70866141732283472" top="0.78740157480314965" bottom="0.78740157480314965" header="0.31496062992125984" footer="0.31496062992125984"/>
  <pageSetup paperSize="9" scale="5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topLeftCell="C25" zoomScaleNormal="100" workbookViewId="0">
      <selection activeCell="I29" sqref="I29"/>
    </sheetView>
  </sheetViews>
  <sheetFormatPr baseColWidth="10" defaultColWidth="9.140625" defaultRowHeight="15" x14ac:dyDescent="0.25"/>
  <cols>
    <col min="1" max="1" width="3" customWidth="1"/>
    <col min="2" max="2" width="4" style="46" customWidth="1"/>
    <col min="3" max="3" width="40.42578125" bestFit="1" customWidth="1"/>
    <col min="4" max="7" width="21.42578125" customWidth="1"/>
    <col min="8" max="8" width="27.140625" customWidth="1"/>
    <col min="9" max="9" width="21.42578125" customWidth="1"/>
    <col min="10" max="10" width="30.5703125" customWidth="1"/>
    <col min="11" max="11" width="28.85546875" style="47" customWidth="1"/>
    <col min="12" max="13" width="12.7109375" style="47" customWidth="1"/>
  </cols>
  <sheetData>
    <row r="1" spans="1:13" x14ac:dyDescent="0.25">
      <c r="A1" s="2"/>
      <c r="B1" s="119"/>
      <c r="C1" s="2"/>
      <c r="D1" s="120"/>
      <c r="E1" s="65"/>
      <c r="F1" s="120"/>
      <c r="J1" s="2"/>
    </row>
    <row r="2" spans="1:13" x14ac:dyDescent="0.25">
      <c r="A2" s="2"/>
      <c r="B2" s="119"/>
      <c r="C2" s="218"/>
      <c r="D2" s="347"/>
      <c r="E2" s="347"/>
      <c r="F2" s="120"/>
      <c r="J2" s="2"/>
    </row>
    <row r="3" spans="1:13" x14ac:dyDescent="0.25">
      <c r="A3" s="2"/>
      <c r="B3" s="119"/>
      <c r="C3" s="196"/>
      <c r="D3" s="146"/>
      <c r="E3" s="146"/>
      <c r="F3" s="120"/>
      <c r="J3" s="2"/>
    </row>
    <row r="4" spans="1:13" ht="30" customHeight="1" x14ac:dyDescent="0.25">
      <c r="A4" s="2"/>
      <c r="B4" s="119"/>
      <c r="C4" s="219"/>
      <c r="D4" s="220"/>
      <c r="E4" s="146"/>
      <c r="F4" s="120"/>
      <c r="J4" s="2"/>
    </row>
    <row r="5" spans="1:13" ht="30" customHeight="1" x14ac:dyDescent="0.25">
      <c r="A5" s="2"/>
      <c r="B5" s="119"/>
      <c r="C5" s="219"/>
      <c r="D5" s="221"/>
      <c r="E5" s="220"/>
      <c r="F5" s="132"/>
      <c r="J5" s="2"/>
    </row>
    <row r="6" spans="1:13" x14ac:dyDescent="0.25">
      <c r="A6" s="2"/>
      <c r="B6" s="119"/>
      <c r="C6" s="2"/>
      <c r="D6" s="2"/>
      <c r="E6" s="2"/>
      <c r="F6" s="2"/>
      <c r="G6" s="121"/>
      <c r="H6" s="121"/>
      <c r="I6" s="121"/>
      <c r="J6" s="2"/>
      <c r="K6" s="48"/>
      <c r="L6" s="48"/>
      <c r="M6" s="48"/>
    </row>
    <row r="7" spans="1:13" x14ac:dyDescent="0.25">
      <c r="A7" s="2"/>
      <c r="B7" s="119"/>
      <c r="C7" s="2"/>
      <c r="D7" s="2"/>
      <c r="E7" s="2"/>
      <c r="F7" s="122"/>
      <c r="G7" s="122"/>
      <c r="H7" s="122"/>
      <c r="I7" s="122"/>
      <c r="J7" s="2"/>
    </row>
    <row r="8" spans="1:13" x14ac:dyDescent="0.25">
      <c r="A8" s="2"/>
      <c r="B8" s="119"/>
      <c r="C8" s="2"/>
      <c r="D8" s="2"/>
      <c r="E8" s="2"/>
      <c r="F8" s="2"/>
      <c r="G8" s="2"/>
      <c r="H8" s="2"/>
      <c r="I8" s="2"/>
      <c r="J8" s="2"/>
    </row>
    <row r="9" spans="1:13" x14ac:dyDescent="0.25">
      <c r="A9" s="2"/>
      <c r="B9" s="119"/>
      <c r="C9" s="2"/>
      <c r="D9" s="2"/>
      <c r="E9" s="2"/>
      <c r="F9" s="2"/>
      <c r="G9" s="2"/>
      <c r="H9" s="2"/>
      <c r="I9" s="2"/>
      <c r="J9" s="2"/>
    </row>
    <row r="10" spans="1:13" x14ac:dyDescent="0.25">
      <c r="B10" s="123"/>
      <c r="C10" s="115" t="s">
        <v>83</v>
      </c>
      <c r="D10" s="2"/>
      <c r="E10" s="2"/>
      <c r="F10" s="2"/>
      <c r="G10" s="2"/>
      <c r="H10" s="2"/>
      <c r="I10" s="2"/>
      <c r="J10" s="2"/>
    </row>
    <row r="11" spans="1:13" x14ac:dyDescent="0.25">
      <c r="A11" s="2"/>
      <c r="B11" s="119"/>
      <c r="C11" s="2"/>
      <c r="D11" s="2"/>
      <c r="E11" s="2"/>
      <c r="F11" s="124"/>
      <c r="G11" s="124"/>
      <c r="H11" s="124"/>
      <c r="I11" s="2"/>
      <c r="J11" s="2"/>
    </row>
    <row r="12" spans="1:13" x14ac:dyDescent="0.25">
      <c r="A12" s="125"/>
      <c r="B12" s="119"/>
      <c r="C12" s="126" t="s">
        <v>56</v>
      </c>
      <c r="D12" s="126" t="s">
        <v>57</v>
      </c>
      <c r="E12" s="126" t="s">
        <v>58</v>
      </c>
      <c r="F12" s="126" t="s">
        <v>84</v>
      </c>
      <c r="G12" s="126" t="s">
        <v>102</v>
      </c>
      <c r="H12" s="128" t="s">
        <v>114</v>
      </c>
      <c r="I12" s="2"/>
      <c r="J12" s="2"/>
      <c r="L12"/>
      <c r="M12"/>
    </row>
    <row r="13" spans="1:13" ht="39" x14ac:dyDescent="0.25">
      <c r="A13" s="2"/>
      <c r="B13" s="119"/>
      <c r="C13" s="126" t="s">
        <v>10</v>
      </c>
      <c r="D13" s="126" t="s">
        <v>10</v>
      </c>
      <c r="E13" s="126" t="s">
        <v>10</v>
      </c>
      <c r="F13" s="126" t="s">
        <v>10</v>
      </c>
      <c r="G13" s="127"/>
      <c r="H13" s="118" t="s">
        <v>10</v>
      </c>
      <c r="I13" s="2"/>
      <c r="J13" s="2"/>
      <c r="M13"/>
    </row>
    <row r="14" spans="1:13" ht="63.75" customHeight="1" x14ac:dyDescent="0.25">
      <c r="A14" s="2"/>
      <c r="B14" s="119"/>
      <c r="C14" s="126" t="s">
        <v>59</v>
      </c>
      <c r="D14" s="126" t="s">
        <v>60</v>
      </c>
      <c r="E14" s="126" t="s">
        <v>161</v>
      </c>
      <c r="F14" s="126" t="s">
        <v>24</v>
      </c>
      <c r="G14" s="128" t="s">
        <v>54</v>
      </c>
      <c r="H14" s="118" t="s">
        <v>126</v>
      </c>
      <c r="I14" s="2"/>
      <c r="J14" s="2"/>
      <c r="M14"/>
    </row>
    <row r="15" spans="1:13" ht="51.75" x14ac:dyDescent="0.25">
      <c r="A15" s="2"/>
      <c r="B15" s="119"/>
      <c r="C15" s="126" t="s">
        <v>61</v>
      </c>
      <c r="D15" s="126" t="s">
        <v>62</v>
      </c>
      <c r="E15" s="126" t="s">
        <v>87</v>
      </c>
      <c r="F15" s="126" t="s">
        <v>55</v>
      </c>
      <c r="G15" s="126"/>
      <c r="H15" s="118" t="s">
        <v>127</v>
      </c>
      <c r="I15" s="2"/>
      <c r="J15" s="2"/>
      <c r="L15"/>
      <c r="M15"/>
    </row>
    <row r="16" spans="1:13" ht="64.5" x14ac:dyDescent="0.25">
      <c r="A16" s="2"/>
      <c r="B16" s="119"/>
      <c r="C16" s="126" t="s">
        <v>63</v>
      </c>
      <c r="D16" s="126" t="s">
        <v>64</v>
      </c>
      <c r="E16" s="126"/>
      <c r="F16" s="126"/>
      <c r="G16" s="126"/>
      <c r="H16" s="2"/>
      <c r="I16" s="129"/>
      <c r="J16" s="2"/>
      <c r="K16"/>
      <c r="L16"/>
      <c r="M16"/>
    </row>
    <row r="17" spans="1:13" ht="77.25" x14ac:dyDescent="0.25">
      <c r="A17" s="2"/>
      <c r="B17" s="119"/>
      <c r="C17" s="126" t="s">
        <v>65</v>
      </c>
      <c r="D17" s="126" t="s">
        <v>66</v>
      </c>
      <c r="E17" s="126"/>
      <c r="F17" s="126"/>
      <c r="G17" s="126"/>
      <c r="H17" s="2"/>
      <c r="I17" s="124"/>
      <c r="J17" s="2"/>
      <c r="K17"/>
      <c r="L17"/>
      <c r="M17"/>
    </row>
    <row r="18" spans="1:13" x14ac:dyDescent="0.25">
      <c r="A18" s="2"/>
      <c r="B18" s="119"/>
      <c r="C18" s="126" t="s">
        <v>67</v>
      </c>
      <c r="D18" s="126"/>
      <c r="E18" s="130"/>
      <c r="F18" s="126"/>
      <c r="G18" s="2"/>
      <c r="H18" s="2"/>
      <c r="I18" s="2"/>
      <c r="J18" s="2"/>
      <c r="K18"/>
      <c r="L18"/>
      <c r="M18"/>
    </row>
    <row r="19" spans="1:13" x14ac:dyDescent="0.25">
      <c r="A19" s="2"/>
      <c r="B19" s="119"/>
      <c r="C19" s="126" t="s">
        <v>68</v>
      </c>
      <c r="D19" s="126"/>
      <c r="E19" s="126"/>
      <c r="F19" s="126"/>
      <c r="G19" s="2"/>
      <c r="H19" s="2"/>
      <c r="I19" s="2"/>
      <c r="J19" s="2"/>
      <c r="K19"/>
      <c r="L19"/>
      <c r="M19"/>
    </row>
    <row r="20" spans="1:13" x14ac:dyDescent="0.25">
      <c r="A20" s="2"/>
      <c r="B20" s="119"/>
      <c r="C20" s="126" t="s">
        <v>69</v>
      </c>
      <c r="D20" s="126"/>
      <c r="E20" s="126"/>
      <c r="F20" s="126"/>
      <c r="G20" s="2"/>
      <c r="H20" s="2"/>
      <c r="I20" s="2"/>
      <c r="J20" s="2"/>
      <c r="K20"/>
      <c r="L20"/>
      <c r="M20"/>
    </row>
    <row r="21" spans="1:13" x14ac:dyDescent="0.25">
      <c r="A21" s="2"/>
      <c r="B21" s="119"/>
      <c r="C21" s="130" t="s">
        <v>70</v>
      </c>
      <c r="D21" s="126"/>
      <c r="E21" s="126"/>
      <c r="F21" s="126"/>
      <c r="G21" s="2"/>
      <c r="H21" s="2"/>
      <c r="I21" s="2"/>
      <c r="J21" s="2"/>
      <c r="K21"/>
      <c r="L21"/>
      <c r="M21"/>
    </row>
    <row r="22" spans="1:13" x14ac:dyDescent="0.25">
      <c r="A22" s="2"/>
      <c r="B22" s="2"/>
      <c r="C22" s="2"/>
      <c r="D22" s="2"/>
      <c r="E22" s="2"/>
      <c r="F22" s="2"/>
      <c r="G22" s="2"/>
      <c r="H22" s="2"/>
      <c r="I22" s="2"/>
      <c r="J22" s="2"/>
      <c r="K22"/>
      <c r="L22"/>
      <c r="M22"/>
    </row>
    <row r="23" spans="1:13" x14ac:dyDescent="0.25">
      <c r="A23" s="2"/>
      <c r="B23" s="119"/>
      <c r="C23" s="131" t="s">
        <v>99</v>
      </c>
      <c r="D23" s="124"/>
      <c r="E23" s="124"/>
      <c r="F23" s="124"/>
      <c r="G23" s="2"/>
      <c r="H23" s="2"/>
      <c r="I23" s="2"/>
      <c r="J23" s="2"/>
    </row>
    <row r="24" spans="1:13" x14ac:dyDescent="0.25">
      <c r="A24" s="2"/>
      <c r="B24" s="119"/>
      <c r="C24" s="247">
        <v>2024</v>
      </c>
      <c r="D24" s="247">
        <v>2025</v>
      </c>
      <c r="E24" s="247">
        <v>2026</v>
      </c>
      <c r="F24" s="124"/>
      <c r="G24" s="2"/>
      <c r="H24" s="2"/>
      <c r="I24" s="2"/>
      <c r="J24" s="2"/>
    </row>
    <row r="25" spans="1:13" x14ac:dyDescent="0.25">
      <c r="A25" s="2"/>
      <c r="B25" s="119"/>
      <c r="C25" s="146"/>
      <c r="D25" s="146"/>
      <c r="E25" s="146"/>
      <c r="F25" s="124"/>
      <c r="G25" s="2"/>
      <c r="H25" s="2"/>
      <c r="I25" s="2"/>
      <c r="J25" s="2"/>
    </row>
    <row r="26" spans="1:13" x14ac:dyDescent="0.25">
      <c r="A26" s="2"/>
      <c r="B26" s="119"/>
      <c r="C26" s="147" t="s">
        <v>133</v>
      </c>
      <c r="D26" s="146"/>
      <c r="E26" s="146"/>
      <c r="F26" s="124"/>
      <c r="G26" s="2"/>
      <c r="H26" s="2"/>
      <c r="I26" s="2"/>
      <c r="J26" s="2"/>
    </row>
    <row r="27" spans="1:13" ht="77.25" x14ac:dyDescent="0.25">
      <c r="A27" s="2"/>
      <c r="B27" s="119"/>
      <c r="C27" s="39" t="s">
        <v>159</v>
      </c>
      <c r="D27" s="2"/>
      <c r="E27" s="2"/>
      <c r="F27" s="2"/>
      <c r="G27" s="2"/>
      <c r="H27" s="2"/>
      <c r="I27" s="2"/>
      <c r="J27" s="2"/>
    </row>
    <row r="28" spans="1:13" x14ac:dyDescent="0.25">
      <c r="A28" s="2"/>
      <c r="B28" s="119"/>
      <c r="C28" s="2"/>
      <c r="D28" s="2"/>
      <c r="E28" s="2"/>
      <c r="F28" s="2"/>
      <c r="G28" s="2"/>
      <c r="H28" s="2"/>
      <c r="I28" s="2"/>
      <c r="J28" s="2"/>
    </row>
    <row r="29" spans="1:13" x14ac:dyDescent="0.25">
      <c r="A29" s="2"/>
      <c r="B29" s="119"/>
      <c r="C29" s="115" t="s">
        <v>111</v>
      </c>
      <c r="D29" s="2"/>
      <c r="E29" s="245" t="s">
        <v>172</v>
      </c>
      <c r="F29" s="245" t="s">
        <v>183</v>
      </c>
      <c r="G29" s="245" t="s">
        <v>183</v>
      </c>
      <c r="H29" s="2"/>
      <c r="I29" s="2"/>
      <c r="J29" s="2"/>
    </row>
    <row r="30" spans="1:13" ht="15.75" thickBot="1" x14ac:dyDescent="0.3">
      <c r="A30" s="2"/>
      <c r="B30" s="119"/>
      <c r="C30" s="2"/>
      <c r="D30" s="2"/>
      <c r="E30" s="243">
        <v>2024</v>
      </c>
      <c r="F30" s="243">
        <v>2025</v>
      </c>
      <c r="G30" s="243">
        <v>2026</v>
      </c>
      <c r="H30" s="2"/>
      <c r="I30" s="2"/>
      <c r="J30" s="2"/>
    </row>
    <row r="31" spans="1:13" x14ac:dyDescent="0.25">
      <c r="A31" s="2"/>
      <c r="B31" s="119"/>
      <c r="C31" s="75" t="s">
        <v>71</v>
      </c>
      <c r="D31" s="76"/>
      <c r="E31" s="246">
        <v>0.29930000000000001</v>
      </c>
      <c r="F31" s="246">
        <v>0.30070000000000002</v>
      </c>
      <c r="G31" s="246">
        <v>0.30070000000000002</v>
      </c>
      <c r="H31" s="2"/>
      <c r="I31" s="2"/>
      <c r="J31" s="2"/>
    </row>
    <row r="32" spans="1:13" x14ac:dyDescent="0.25">
      <c r="A32" s="2"/>
      <c r="B32" s="119"/>
      <c r="C32" s="111" t="s">
        <v>72</v>
      </c>
      <c r="D32" s="112"/>
      <c r="E32" s="66">
        <v>7.4999999999999997E-3</v>
      </c>
      <c r="F32" s="66">
        <v>8.3000000000000001E-3</v>
      </c>
      <c r="G32" s="66">
        <v>8.3000000000000001E-3</v>
      </c>
      <c r="H32" s="2"/>
      <c r="I32" s="2"/>
      <c r="J32" s="2"/>
    </row>
    <row r="33" spans="1:10" x14ac:dyDescent="0.25">
      <c r="A33" s="2"/>
      <c r="B33" s="119"/>
      <c r="C33" s="111" t="s">
        <v>73</v>
      </c>
      <c r="D33" s="112"/>
      <c r="E33" s="66">
        <v>3.9E-2</v>
      </c>
      <c r="F33" s="66">
        <v>0.04</v>
      </c>
      <c r="G33" s="66">
        <v>0.04</v>
      </c>
      <c r="H33" s="2"/>
      <c r="I33" s="2"/>
      <c r="J33" s="2"/>
    </row>
    <row r="34" spans="1:10" ht="15.75" thickBot="1" x14ac:dyDescent="0.3">
      <c r="A34" s="2"/>
      <c r="B34" s="119"/>
      <c r="C34" s="350" t="s">
        <v>74</v>
      </c>
      <c r="D34" s="351"/>
      <c r="E34" s="67">
        <v>1.9E-2</v>
      </c>
      <c r="F34" s="67">
        <v>2.0500000000000001E-2</v>
      </c>
      <c r="G34" s="67">
        <v>2.0500000000000001E-2</v>
      </c>
      <c r="H34" s="2"/>
      <c r="I34" s="2"/>
      <c r="J34" s="2"/>
    </row>
    <row r="35" spans="1:10" x14ac:dyDescent="0.25">
      <c r="A35" s="2"/>
      <c r="B35" s="119"/>
      <c r="C35" s="348" t="s">
        <v>75</v>
      </c>
      <c r="D35" s="349"/>
      <c r="E35" s="68">
        <v>0.22</v>
      </c>
      <c r="F35" s="68">
        <v>0.23</v>
      </c>
      <c r="G35" s="68">
        <v>0.23</v>
      </c>
      <c r="H35" s="2"/>
      <c r="I35" s="2"/>
      <c r="J35" s="2"/>
    </row>
    <row r="36" spans="1:10" x14ac:dyDescent="0.25">
      <c r="A36" s="2"/>
      <c r="B36" s="119"/>
      <c r="C36" s="348" t="s">
        <v>76</v>
      </c>
      <c r="D36" s="349"/>
      <c r="E36" s="68">
        <v>0.83</v>
      </c>
      <c r="F36" s="68">
        <v>0.8</v>
      </c>
      <c r="G36" s="68">
        <v>0.8</v>
      </c>
      <c r="H36" s="2"/>
      <c r="I36" s="2"/>
      <c r="J36" s="2"/>
    </row>
    <row r="37" spans="1:10" ht="15.75" thickBot="1" x14ac:dyDescent="0.3">
      <c r="A37" s="2"/>
      <c r="B37" s="119"/>
      <c r="C37" s="350" t="s">
        <v>77</v>
      </c>
      <c r="D37" s="351"/>
      <c r="E37" s="97">
        <v>0.41</v>
      </c>
      <c r="F37" s="97">
        <v>0.35</v>
      </c>
      <c r="G37" s="97">
        <v>0.35</v>
      </c>
      <c r="H37" s="2"/>
      <c r="I37" s="2"/>
      <c r="J37" s="2"/>
    </row>
    <row r="38" spans="1:10" x14ac:dyDescent="0.25">
      <c r="A38" s="2"/>
      <c r="B38" s="119"/>
      <c r="C38" s="113"/>
      <c r="D38" s="113"/>
      <c r="E38" s="114"/>
      <c r="F38" s="114"/>
      <c r="G38" s="114"/>
      <c r="H38" s="2"/>
      <c r="I38" s="2"/>
      <c r="J38" s="2"/>
    </row>
    <row r="39" spans="1:10" x14ac:dyDescent="0.25">
      <c r="A39" s="116"/>
      <c r="B39" s="117"/>
      <c r="C39" s="116"/>
      <c r="D39" s="116"/>
      <c r="E39" s="116"/>
      <c r="F39" s="116"/>
      <c r="G39" s="116"/>
      <c r="H39" s="116"/>
      <c r="I39" s="116"/>
      <c r="J39" s="116"/>
    </row>
    <row r="40" spans="1:10" x14ac:dyDescent="0.25">
      <c r="A40" s="116"/>
      <c r="B40" s="117"/>
      <c r="C40" s="116"/>
      <c r="D40" s="116"/>
      <c r="E40" s="116"/>
      <c r="F40" s="116"/>
      <c r="G40" s="116"/>
      <c r="H40" s="116"/>
      <c r="I40" s="116"/>
      <c r="J40" s="116"/>
    </row>
    <row r="41" spans="1:10" x14ac:dyDescent="0.25">
      <c r="A41" s="116"/>
      <c r="B41" s="117"/>
      <c r="C41" s="116"/>
      <c r="D41" s="116"/>
      <c r="E41" s="116"/>
      <c r="F41" s="116"/>
      <c r="G41" s="116"/>
      <c r="H41" s="116"/>
      <c r="I41" s="116"/>
      <c r="J41" s="116"/>
    </row>
    <row r="42" spans="1:10" x14ac:dyDescent="0.25">
      <c r="A42" s="116"/>
      <c r="B42" s="117"/>
      <c r="C42" s="116"/>
      <c r="D42" s="116"/>
      <c r="E42" s="116"/>
      <c r="F42" s="116"/>
      <c r="G42" s="116"/>
      <c r="H42" s="116"/>
      <c r="I42" s="116"/>
      <c r="J42" s="116"/>
    </row>
    <row r="43" spans="1:10" x14ac:dyDescent="0.25">
      <c r="A43" s="116"/>
      <c r="B43" s="117"/>
      <c r="C43" s="116"/>
      <c r="D43" s="116"/>
      <c r="E43" s="116"/>
      <c r="F43" s="116"/>
      <c r="G43" s="116"/>
      <c r="H43" s="116"/>
      <c r="I43" s="116"/>
      <c r="J43" s="116"/>
    </row>
  </sheetData>
  <mergeCells count="5">
    <mergeCell ref="D2:E2"/>
    <mergeCell ref="C36:D36"/>
    <mergeCell ref="C37:D37"/>
    <mergeCell ref="C34:D34"/>
    <mergeCell ref="C35:D35"/>
  </mergeCells>
  <pageMargins left="0.7" right="0.7" top="0.78740157499999996" bottom="0.78740157499999996" header="0.3" footer="0.3"/>
  <pageSetup paperSize="9" scale="59"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A - Allgemeines</vt:lpstr>
      <vt:lpstr>B - Finanzdaten</vt:lpstr>
      <vt:lpstr>C - Entgeltkalkulation</vt:lpstr>
      <vt:lpstr>Daten (auszublenden)</vt:lpstr>
      <vt:lpstr>'A - Allgemeines'!Druckbereich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705-7</dc:creator>
  <cp:lastModifiedBy>705c</cp:lastModifiedBy>
  <cp:lastPrinted>2021-06-04T13:29:59Z</cp:lastPrinted>
  <dcterms:created xsi:type="dcterms:W3CDTF">2019-08-07T10:59:12Z</dcterms:created>
  <dcterms:modified xsi:type="dcterms:W3CDTF">2025-04-02T07:31:42Z</dcterms:modified>
</cp:coreProperties>
</file>