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Referatslaufwerk\EEG\8179 Anlagenregister\Auswertung, Ermittlung Degressionssätze\53 Degression PV AugSepOkt 2022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Solar!$A$1:$N$118</definedName>
  </definedNames>
  <calcPr calcId="162913"/>
</workbook>
</file>

<file path=xl/calcChain.xml><?xml version="1.0" encoding="utf-8"?>
<calcChain xmlns="http://schemas.openxmlformats.org/spreadsheetml/2006/main">
  <c r="N71" i="1" l="1"/>
  <c r="N68" i="1"/>
  <c r="N65" i="1"/>
  <c r="K66" i="1" l="1"/>
  <c r="L100" i="1"/>
  <c r="M100" i="1"/>
  <c r="K100" i="1"/>
  <c r="C11" i="1" l="1"/>
  <c r="K10" i="1" l="1"/>
  <c r="K11" i="1" s="1"/>
  <c r="K13" i="1" l="1"/>
  <c r="B12" i="2" l="1"/>
  <c r="D19" i="1" l="1"/>
  <c r="M113" i="1"/>
  <c r="M116" i="1" s="1"/>
  <c r="M119" i="1" s="1"/>
  <c r="L113" i="1"/>
  <c r="L116" i="1" s="1"/>
  <c r="K113" i="1"/>
  <c r="K114" i="1" s="1"/>
  <c r="M10" i="1"/>
  <c r="M13" i="1" s="1"/>
  <c r="N81" i="1"/>
  <c r="M81" i="1"/>
  <c r="L81" i="1"/>
  <c r="K81" i="1"/>
  <c r="M120" i="1" l="1"/>
  <c r="M122" i="1"/>
  <c r="L114" i="1"/>
  <c r="M11" i="1"/>
  <c r="M82" i="1" s="1"/>
  <c r="M16" i="1"/>
  <c r="M14" i="1"/>
  <c r="M83" i="1" s="1"/>
  <c r="M117" i="1"/>
  <c r="M114" i="1"/>
  <c r="L117" i="1"/>
  <c r="L119" i="1"/>
  <c r="K116" i="1"/>
  <c r="L120" i="1" l="1"/>
  <c r="L122" i="1"/>
  <c r="M123" i="1"/>
  <c r="M125" i="1"/>
  <c r="M17" i="1"/>
  <c r="M84" i="1" s="1"/>
  <c r="M19" i="1"/>
  <c r="K119" i="1"/>
  <c r="K117" i="1"/>
  <c r="M20" i="1" l="1"/>
  <c r="M85" i="1" s="1"/>
  <c r="M22" i="1"/>
  <c r="L123" i="1"/>
  <c r="L125" i="1"/>
  <c r="M126" i="1"/>
  <c r="M128" i="1"/>
  <c r="M131" i="1" s="1"/>
  <c r="M134" i="1" s="1"/>
  <c r="M137" i="1" s="1"/>
  <c r="M140" i="1" s="1"/>
  <c r="M143" i="1" s="1"/>
  <c r="M146" i="1" s="1"/>
  <c r="M149" i="1" s="1"/>
  <c r="K120" i="1"/>
  <c r="K122" i="1"/>
  <c r="B17" i="2"/>
  <c r="M152" i="1" l="1"/>
  <c r="M150" i="1"/>
  <c r="M141" i="1"/>
  <c r="M129" i="1"/>
  <c r="M23" i="1"/>
  <c r="M25" i="1"/>
  <c r="M28" i="1" s="1"/>
  <c r="M31" i="1" s="1"/>
  <c r="M34" i="1" s="1"/>
  <c r="M37" i="1" s="1"/>
  <c r="K123" i="1"/>
  <c r="K125" i="1"/>
  <c r="L128" i="1"/>
  <c r="L126" i="1"/>
  <c r="N10" i="1"/>
  <c r="N11" i="1" s="1"/>
  <c r="N82" i="1" s="1"/>
  <c r="L10" i="1"/>
  <c r="L13" i="1" s="1"/>
  <c r="K82" i="1"/>
  <c r="M155" i="1" l="1"/>
  <c r="M153" i="1"/>
  <c r="M147" i="1"/>
  <c r="M144" i="1"/>
  <c r="M40" i="1"/>
  <c r="M38" i="1"/>
  <c r="M91" i="1" s="1"/>
  <c r="M86" i="1"/>
  <c r="L129" i="1"/>
  <c r="L131" i="1"/>
  <c r="M132" i="1"/>
  <c r="M26" i="1"/>
  <c r="K126" i="1"/>
  <c r="K128" i="1"/>
  <c r="K131" i="1" s="1"/>
  <c r="K134" i="1" s="1"/>
  <c r="K137" i="1" s="1"/>
  <c r="K140" i="1" s="1"/>
  <c r="N13" i="1"/>
  <c r="N14" i="1" s="1"/>
  <c r="N83" i="1" s="1"/>
  <c r="L11" i="1"/>
  <c r="L82" i="1" s="1"/>
  <c r="L14" i="1"/>
  <c r="L83" i="1" s="1"/>
  <c r="L16" i="1"/>
  <c r="L19" i="1" s="1"/>
  <c r="M156" i="1" l="1"/>
  <c r="M158" i="1"/>
  <c r="K143" i="1"/>
  <c r="K141" i="1"/>
  <c r="M43" i="1"/>
  <c r="M41" i="1"/>
  <c r="M92" i="1" s="1"/>
  <c r="L134" i="1"/>
  <c r="L132" i="1"/>
  <c r="M87" i="1"/>
  <c r="K129" i="1"/>
  <c r="M135" i="1"/>
  <c r="M138" i="1"/>
  <c r="L22" i="1"/>
  <c r="L20" i="1"/>
  <c r="L85" i="1" s="1"/>
  <c r="M29" i="1"/>
  <c r="M88" i="1" s="1"/>
  <c r="N16" i="1"/>
  <c r="N19" i="1" s="1"/>
  <c r="K14" i="1"/>
  <c r="K83" i="1" s="1"/>
  <c r="K16" i="1"/>
  <c r="K19" i="1" s="1"/>
  <c r="L17" i="1"/>
  <c r="L84" i="1" s="1"/>
  <c r="M161" i="1" l="1"/>
  <c r="M159" i="1"/>
  <c r="M44" i="1"/>
  <c r="M93" i="1" s="1"/>
  <c r="M46" i="1"/>
  <c r="K146" i="1"/>
  <c r="K144" i="1"/>
  <c r="K132" i="1"/>
  <c r="L135" i="1"/>
  <c r="L137" i="1"/>
  <c r="K22" i="1"/>
  <c r="K20" i="1"/>
  <c r="K85" i="1" s="1"/>
  <c r="M35" i="1"/>
  <c r="M90" i="1" s="1"/>
  <c r="M32" i="1"/>
  <c r="M89" i="1" s="1"/>
  <c r="N22" i="1"/>
  <c r="N20" i="1"/>
  <c r="N85" i="1" s="1"/>
  <c r="L25" i="1"/>
  <c r="L23" i="1"/>
  <c r="N17" i="1"/>
  <c r="N84" i="1" s="1"/>
  <c r="K17" i="1"/>
  <c r="K84" i="1" s="1"/>
  <c r="K147" i="1" l="1"/>
  <c r="K149" i="1"/>
  <c r="M164" i="1"/>
  <c r="M162" i="1"/>
  <c r="M49" i="1"/>
  <c r="M47" i="1"/>
  <c r="M94" i="1" s="1"/>
  <c r="L138" i="1"/>
  <c r="L140" i="1"/>
  <c r="L86" i="1"/>
  <c r="K135" i="1"/>
  <c r="K138" i="1"/>
  <c r="L26" i="1"/>
  <c r="L28" i="1"/>
  <c r="N25" i="1"/>
  <c r="N28" i="1" s="1"/>
  <c r="N31" i="1" s="1"/>
  <c r="N34" i="1" s="1"/>
  <c r="N37" i="1" s="1"/>
  <c r="N40" i="1" s="1"/>
  <c r="N43" i="1" s="1"/>
  <c r="N46" i="1" s="1"/>
  <c r="N23" i="1"/>
  <c r="K23" i="1"/>
  <c r="K25" i="1"/>
  <c r="K28" i="1" s="1"/>
  <c r="K31" i="1" s="1"/>
  <c r="K34" i="1" s="1"/>
  <c r="K37" i="1" s="1"/>
  <c r="M167" i="1" l="1"/>
  <c r="M165" i="1"/>
  <c r="K150" i="1"/>
  <c r="K152" i="1"/>
  <c r="K40" i="1"/>
  <c r="K38" i="1"/>
  <c r="K91" i="1" s="1"/>
  <c r="N49" i="1"/>
  <c r="N47" i="1"/>
  <c r="N94" i="1" s="1"/>
  <c r="M52" i="1"/>
  <c r="M50" i="1"/>
  <c r="M95" i="1" s="1"/>
  <c r="N38" i="1"/>
  <c r="N91" i="1" s="1"/>
  <c r="L29" i="1"/>
  <c r="L88" i="1" s="1"/>
  <c r="L31" i="1"/>
  <c r="L34" i="1" s="1"/>
  <c r="L141" i="1"/>
  <c r="L143" i="1"/>
  <c r="N86" i="1"/>
  <c r="K86" i="1"/>
  <c r="L87" i="1"/>
  <c r="N26" i="1"/>
  <c r="K26" i="1"/>
  <c r="K87" i="1" s="1"/>
  <c r="K153" i="1" l="1"/>
  <c r="K155" i="1"/>
  <c r="M53" i="1"/>
  <c r="M96" i="1" s="1"/>
  <c r="M55" i="1"/>
  <c r="M170" i="1"/>
  <c r="M168" i="1"/>
  <c r="N52" i="1"/>
  <c r="N50" i="1"/>
  <c r="N95" i="1" s="1"/>
  <c r="K43" i="1"/>
  <c r="K41" i="1"/>
  <c r="K92" i="1" s="1"/>
  <c r="L146" i="1"/>
  <c r="L144" i="1"/>
  <c r="L37" i="1"/>
  <c r="L35" i="1"/>
  <c r="L90" i="1" s="1"/>
  <c r="N44" i="1"/>
  <c r="N93" i="1" s="1"/>
  <c r="N41" i="1"/>
  <c r="N92" i="1" s="1"/>
  <c r="N87" i="1"/>
  <c r="N29" i="1"/>
  <c r="N88" i="1" s="1"/>
  <c r="K29" i="1"/>
  <c r="K88" i="1" s="1"/>
  <c r="L32" i="1"/>
  <c r="L89" i="1" s="1"/>
  <c r="M58" i="1" l="1"/>
  <c r="M56" i="1"/>
  <c r="M97" i="1" s="1"/>
  <c r="L147" i="1"/>
  <c r="L149" i="1"/>
  <c r="N53" i="1"/>
  <c r="N96" i="1" s="1"/>
  <c r="N55" i="1"/>
  <c r="K156" i="1"/>
  <c r="K158" i="1"/>
  <c r="M173" i="1"/>
  <c r="M174" i="1" s="1"/>
  <c r="M171" i="1"/>
  <c r="K46" i="1"/>
  <c r="K44" i="1"/>
  <c r="K93" i="1" s="1"/>
  <c r="L40" i="1"/>
  <c r="L38" i="1"/>
  <c r="L91" i="1" s="1"/>
  <c r="K35" i="1"/>
  <c r="K90" i="1" s="1"/>
  <c r="K32" i="1"/>
  <c r="K89" i="1" s="1"/>
  <c r="N35" i="1"/>
  <c r="N90" i="1" s="1"/>
  <c r="N32" i="1"/>
  <c r="N89" i="1" s="1"/>
  <c r="K159" i="1" l="1"/>
  <c r="K161" i="1"/>
  <c r="L150" i="1"/>
  <c r="L152" i="1"/>
  <c r="N58" i="1"/>
  <c r="N56" i="1"/>
  <c r="N97" i="1" s="1"/>
  <c r="M59" i="1"/>
  <c r="M98" i="1" s="1"/>
  <c r="M61" i="1"/>
  <c r="K49" i="1"/>
  <c r="K47" i="1"/>
  <c r="K94" i="1" s="1"/>
  <c r="L43" i="1"/>
  <c r="L41" i="1"/>
  <c r="L92" i="1" s="1"/>
  <c r="L155" i="1" l="1"/>
  <c r="L153" i="1"/>
  <c r="M62" i="1"/>
  <c r="M99" i="1" s="1"/>
  <c r="K164" i="1"/>
  <c r="K162" i="1"/>
  <c r="N59" i="1"/>
  <c r="N98" i="1" s="1"/>
  <c r="N61" i="1"/>
  <c r="K52" i="1"/>
  <c r="K50" i="1"/>
  <c r="K95" i="1" s="1"/>
  <c r="L44" i="1"/>
  <c r="L93" i="1" s="1"/>
  <c r="L46" i="1"/>
  <c r="N62" i="1" l="1"/>
  <c r="N99" i="1" s="1"/>
  <c r="M66" i="1"/>
  <c r="M101" i="1" s="1"/>
  <c r="K53" i="1"/>
  <c r="K96" i="1" s="1"/>
  <c r="K55" i="1"/>
  <c r="K167" i="1"/>
  <c r="K165" i="1"/>
  <c r="L156" i="1"/>
  <c r="L158" i="1"/>
  <c r="L49" i="1"/>
  <c r="L47" i="1"/>
  <c r="L94" i="1" s="1"/>
  <c r="K170" i="1" l="1"/>
  <c r="K168" i="1"/>
  <c r="M69" i="1"/>
  <c r="M102" i="1" s="1"/>
  <c r="M72" i="1"/>
  <c r="M103" i="1" s="1"/>
  <c r="L161" i="1"/>
  <c r="L159" i="1"/>
  <c r="K58" i="1"/>
  <c r="K56" i="1"/>
  <c r="K97" i="1" s="1"/>
  <c r="N66" i="1"/>
  <c r="N101" i="1" s="1"/>
  <c r="L52" i="1"/>
  <c r="L50" i="1"/>
  <c r="L95" i="1" s="1"/>
  <c r="L53" i="1" l="1"/>
  <c r="L96" i="1" s="1"/>
  <c r="L55" i="1"/>
  <c r="K61" i="1"/>
  <c r="K59" i="1"/>
  <c r="K98" i="1" s="1"/>
  <c r="N69" i="1"/>
  <c r="N102" i="1" s="1"/>
  <c r="N72" i="1"/>
  <c r="N103" i="1" s="1"/>
  <c r="L164" i="1"/>
  <c r="L162" i="1"/>
  <c r="K173" i="1"/>
  <c r="K174" i="1" s="1"/>
  <c r="K171" i="1"/>
  <c r="L165" i="1" l="1"/>
  <c r="L167" i="1"/>
  <c r="K62" i="1"/>
  <c r="K99" i="1" s="1"/>
  <c r="L58" i="1"/>
  <c r="L56" i="1"/>
  <c r="L97" i="1" s="1"/>
  <c r="K101" i="1" l="1"/>
  <c r="L168" i="1"/>
  <c r="L170" i="1"/>
  <c r="L59" i="1"/>
  <c r="L98" i="1" s="1"/>
  <c r="L61" i="1"/>
  <c r="L171" i="1" l="1"/>
  <c r="L173" i="1"/>
  <c r="L174" i="1" s="1"/>
  <c r="L62" i="1"/>
  <c r="L99" i="1" s="1"/>
  <c r="K69" i="1"/>
  <c r="K102" i="1" s="1"/>
  <c r="K72" i="1"/>
  <c r="K103" i="1" s="1"/>
  <c r="L66" i="1" l="1"/>
  <c r="L101" i="1" s="1"/>
  <c r="L69" i="1" l="1"/>
  <c r="L102" i="1" s="1"/>
  <c r="L72" i="1"/>
  <c r="L103" i="1" s="1"/>
</calcChain>
</file>

<file path=xl/sharedStrings.xml><?xml version="1.0" encoding="utf-8"?>
<sst xmlns="http://schemas.openxmlformats.org/spreadsheetml/2006/main" count="219" uniqueCount="100">
  <si>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</si>
  <si>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</si>
  <si>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</si>
  <si>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</si>
  <si>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</si>
  <si>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</si>
  <si>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</si>
  <si>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</si>
  <si>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</si>
  <si>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</si>
  <si>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</si>
  <si>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</si>
  <si>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</si>
  <si>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</si>
  <si>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</si>
  <si>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</si>
  <si>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</si>
  <si>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</si>
  <si>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</si>
  <si>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</si>
  <si>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</si>
  <si>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</si>
  <si>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</si>
  <si>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</si>
  <si>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</si>
  <si>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</si>
  <si>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</si>
  <si>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</si>
  <si>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</si>
  <si>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</si>
  <si>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</si>
  <si>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</si>
  <si>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</si>
  <si>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</si>
  <si>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</si>
  <si>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</si>
  <si>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</si>
  <si>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</si>
  <si>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</si>
  <si>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</si>
  <si>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</si>
  <si>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</si>
  <si>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</si>
  <si>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</si>
  <si>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</si>
  <si>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</si>
  <si>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</si>
  <si>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</si>
  <si>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</si>
  <si>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</si>
  <si>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</si>
  <si>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</si>
  <si>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</si>
  <si>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</si>
  <si>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</si>
  <si>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</si>
  <si>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</si>
  <si>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Sonstige Anlagen
 bis 100 kW
(§ 48 Abs. 1 EEG)</t>
  </si>
  <si>
    <t>ab 01.08.2021</t>
  </si>
  <si>
    <t>ab 01.09.2021</t>
  </si>
  <si>
    <t>ab 01.10.2021</t>
  </si>
  <si>
    <r>
      <t>ab 01.08.2021</t>
    </r>
    <r>
      <rPr>
        <vertAlign val="superscript"/>
        <sz val="11"/>
        <rFont val="Arial"/>
        <family val="2"/>
      </rPr>
      <t xml:space="preserve"> 4</t>
    </r>
  </si>
  <si>
    <r>
      <t>ab 01.09.2021</t>
    </r>
    <r>
      <rPr>
        <vertAlign val="superscript"/>
        <sz val="11"/>
        <rFont val="Arial"/>
        <family val="2"/>
      </rPr>
      <t xml:space="preserve"> 4</t>
    </r>
  </si>
  <si>
    <r>
      <t>ab 01.10.2021</t>
    </r>
    <r>
      <rPr>
        <vertAlign val="superscript"/>
        <sz val="11"/>
        <rFont val="Arial"/>
        <family val="2"/>
      </rPr>
      <t xml:space="preserve"> 4</t>
    </r>
  </si>
  <si>
    <t>ab 01.11.2021</t>
  </si>
  <si>
    <t>ab 01.12.2021</t>
  </si>
  <si>
    <t>ab 01.01.2022</t>
  </si>
  <si>
    <r>
      <t>ab 01.11.2021</t>
    </r>
    <r>
      <rPr>
        <vertAlign val="superscript"/>
        <sz val="11"/>
        <rFont val="Arial"/>
        <family val="2"/>
      </rPr>
      <t xml:space="preserve"> 4</t>
    </r>
  </si>
  <si>
    <r>
      <t>ab 01.12.2021</t>
    </r>
    <r>
      <rPr>
        <vertAlign val="superscript"/>
        <sz val="11"/>
        <rFont val="Arial"/>
        <family val="2"/>
      </rPr>
      <t xml:space="preserve"> 4</t>
    </r>
  </si>
  <si>
    <r>
      <t>ab 01.01.2022</t>
    </r>
    <r>
      <rPr>
        <vertAlign val="superscript"/>
        <sz val="11"/>
        <rFont val="Arial"/>
        <family val="2"/>
      </rPr>
      <t xml:space="preserve"> 4</t>
    </r>
  </si>
  <si>
    <t>ab 01.02.2022</t>
  </si>
  <si>
    <t>ab 01.03.2022</t>
  </si>
  <si>
    <t>ab 01.04.2022</t>
  </si>
  <si>
    <r>
      <t>ab 01.02.2022</t>
    </r>
    <r>
      <rPr>
        <vertAlign val="superscript"/>
        <sz val="11"/>
        <rFont val="Arial"/>
        <family val="2"/>
      </rPr>
      <t xml:space="preserve"> 4</t>
    </r>
  </si>
  <si>
    <r>
      <t>ab 01.03.2022</t>
    </r>
    <r>
      <rPr>
        <vertAlign val="superscript"/>
        <sz val="11"/>
        <rFont val="Arial"/>
        <family val="2"/>
      </rPr>
      <t xml:space="preserve"> 4</t>
    </r>
  </si>
  <si>
    <r>
      <t>ab 01.04.2022</t>
    </r>
    <r>
      <rPr>
        <vertAlign val="superscript"/>
        <sz val="11"/>
        <rFont val="Arial"/>
        <family val="2"/>
      </rPr>
      <t xml:space="preserve"> 4</t>
    </r>
  </si>
  <si>
    <t>ab 01.05.2022</t>
  </si>
  <si>
    <t>ab 01.06.2022</t>
  </si>
  <si>
    <t>ab 01.07.2022</t>
  </si>
  <si>
    <r>
      <t>ab 01.05.2022</t>
    </r>
    <r>
      <rPr>
        <vertAlign val="superscript"/>
        <sz val="11"/>
        <rFont val="Arial"/>
        <family val="2"/>
      </rPr>
      <t xml:space="preserve"> 4</t>
    </r>
  </si>
  <si>
    <r>
      <t>ab 01.06.2022</t>
    </r>
    <r>
      <rPr>
        <vertAlign val="superscript"/>
        <sz val="11"/>
        <rFont val="Arial"/>
        <family val="2"/>
      </rPr>
      <t xml:space="preserve"> 4</t>
    </r>
  </si>
  <si>
    <r>
      <t>ab 01.07.2022</t>
    </r>
    <r>
      <rPr>
        <vertAlign val="superscript"/>
        <sz val="11"/>
        <rFont val="Arial"/>
        <family val="2"/>
      </rPr>
      <t xml:space="preserve"> 4</t>
    </r>
  </si>
  <si>
    <t>https://www.bundesnetzagentur.de/DE/Fachthemen/ElektrizitaetundGas/ErneuerbareEnergien/ZahlenDatenInformationen/EEG_Registerdaten/start.html#doc732052bodyText1</t>
  </si>
  <si>
    <t>für die Kalendermonate August, September und Oktober 2022</t>
  </si>
  <si>
    <t>April 2022</t>
  </si>
  <si>
    <t>Mai 2022</t>
  </si>
  <si>
    <t>Juni 2022</t>
  </si>
  <si>
    <t>1. August 2022, 1. September 2022 und 1. Oktober 2022.</t>
  </si>
  <si>
    <t>1) Diese Werte werden gemäß § 19 MaStRV ermittelt und stellen den jeweils bei der Veröffentlichung der Meldungen im Marktstammdatenregister bekannten Datenstand zum 20.07.2022 dar, der unter dem folgenden Link zu finden ist:</t>
  </si>
  <si>
    <t>ab 01.08.2022</t>
  </si>
  <si>
    <t>ab 01.09.2022</t>
  </si>
  <si>
    <t>ab 01.10.2022</t>
  </si>
  <si>
    <r>
      <t>ab 01.08.2022</t>
    </r>
    <r>
      <rPr>
        <vertAlign val="superscript"/>
        <sz val="11"/>
        <rFont val="Arial"/>
        <family val="2"/>
      </rPr>
      <t xml:space="preserve"> 4</t>
    </r>
  </si>
  <si>
    <r>
      <t>ab 01.09.2022</t>
    </r>
    <r>
      <rPr>
        <vertAlign val="superscript"/>
        <sz val="11"/>
        <rFont val="Arial"/>
        <family val="2"/>
      </rPr>
      <t xml:space="preserve"> 4</t>
    </r>
  </si>
  <si>
    <r>
      <t>ab 01.10.2022</t>
    </r>
    <r>
      <rPr>
        <vertAlign val="superscript"/>
        <sz val="11"/>
        <rFont val="Arial"/>
        <family val="2"/>
      </rPr>
      <t xml:space="preserve"> 4</t>
    </r>
  </si>
  <si>
    <t>-</t>
  </si>
  <si>
    <t>6) Festlegung der anzulegenden Werte in der EEG-Novelle vom 28.07.2022 (§100 Abs. 14 EEG)</t>
  </si>
  <si>
    <t>keine</t>
  </si>
  <si>
    <r>
      <t xml:space="preserve">ab 30.07.2022 </t>
    </r>
    <r>
      <rPr>
        <vertAlign val="superscript"/>
        <sz val="11"/>
        <rFont val="Arial"/>
        <family val="2"/>
      </rPr>
      <t>6</t>
    </r>
  </si>
  <si>
    <r>
      <t>ab 30.07.2022</t>
    </r>
    <r>
      <rPr>
        <vertAlign val="superscript"/>
        <sz val="11"/>
        <rFont val="Arial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</si>
</sst>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80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0" fontId="21" fillId="0" borderId="0" xfId="6" applyFill="1" applyBorder="1"/>
    <xf numFmtId="3" fontId="4" fillId="0" borderId="1" xfId="0" applyNumberFormat="1" applyFont="1" applyFill="1" applyBorder="1" applyAlignment="1">
      <alignment horizontal="right" indent="1"/>
    </xf>
    <xf numFmtId="165" fontId="4" fillId="0" borderId="0" xfId="1" applyNumberFormat="1" applyFont="1" applyFill="1"/>
    <xf numFmtId="0" fontId="9" fillId="0" borderId="0" xfId="0" applyFont="1" applyFill="1" applyBorder="1"/>
    <xf numFmtId="0" fontId="9" fillId="0" borderId="0" xfId="0" applyFont="1" applyFill="1" applyAlignment="1">
      <alignment horizontal="left"/>
    </xf>
    <xf numFmtId="165" fontId="0" fillId="0" borderId="0" xfId="0" applyNumberFormat="1" applyFill="1"/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2" fontId="9" fillId="0" borderId="11" xfId="3" applyNumberFormat="1" applyFont="1" applyFill="1" applyBorder="1" applyAlignment="1">
      <alignment horizontal="right"/>
    </xf>
    <xf numFmtId="2" fontId="9" fillId="0" borderId="1" xfId="0" quotePrefix="1" applyNumberFormat="1" applyFont="1" applyFill="1" applyBorder="1" applyAlignment="1">
      <alignment horizontal="center"/>
    </xf>
    <xf numFmtId="166" fontId="9" fillId="0" borderId="1" xfId="3" applyNumberFormat="1" applyFont="1" applyFill="1" applyBorder="1" applyAlignment="1">
      <alignment horizontal="center"/>
    </xf>
    <xf numFmtId="2" fontId="9" fillId="0" borderId="5" xfId="3" applyNumberFormat="1" applyFont="1" applyFill="1" applyBorder="1" applyAlignment="1">
      <alignment horizontal="right"/>
    </xf>
    <xf numFmtId="2" fontId="9" fillId="0" borderId="1" xfId="3" quotePrefix="1" applyNumberFormat="1" applyFont="1" applyFill="1" applyBorder="1" applyAlignment="1">
      <alignment horizontal="right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left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center"/>
    </xf>
    <xf numFmtId="0" fontId="19" fillId="0" borderId="0" xfId="0" quotePrefix="1" applyFont="1" applyFill="1" applyAlignment="1">
      <alignment horizontal="left" vertical="top" wrapText="1"/>
    </xf>
    <xf numFmtId="0" fontId="20" fillId="0" borderId="0" xfId="5" applyFont="1" applyFill="1" applyAlignment="1">
      <alignment horizontal="left" vertical="top" wrapText="1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9" fillId="0" borderId="9" xfId="3" applyFont="1" applyFill="1" applyBorder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176"/>
  <sheetViews>
    <sheetView showGridLines="0" tabSelected="1" zoomScaleNormal="10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2"/>
    </row>
    <row r="2" spans="1:14" ht="15" customHeight="1" x14ac:dyDescent="0.25">
      <c r="B2" s="68" t="s">
        <v>36</v>
      </c>
      <c r="C2" s="68"/>
      <c r="D2" s="68"/>
      <c r="E2" s="68"/>
      <c r="F2" s="68"/>
      <c r="G2" s="68"/>
      <c r="J2" s="68" t="s">
        <v>27</v>
      </c>
      <c r="K2" s="68"/>
      <c r="L2" s="68"/>
      <c r="M2" s="68"/>
      <c r="N2" s="68"/>
    </row>
    <row r="3" spans="1:14" ht="15" customHeight="1" x14ac:dyDescent="0.25">
      <c r="B3" s="68" t="s">
        <v>83</v>
      </c>
      <c r="C3" s="68"/>
      <c r="D3" s="68"/>
      <c r="E3" s="68"/>
      <c r="F3" s="68"/>
      <c r="G3" s="68"/>
    </row>
    <row r="4" spans="1:14" ht="15" customHeight="1" x14ac:dyDescent="0.25">
      <c r="B4" s="7"/>
      <c r="J4" s="48" t="s">
        <v>35</v>
      </c>
      <c r="K4" s="49"/>
      <c r="L4" s="49"/>
      <c r="M4" s="49"/>
      <c r="N4" s="50"/>
    </row>
    <row r="5" spans="1:14" ht="15" customHeight="1" x14ac:dyDescent="0.2">
      <c r="B5" s="64" t="s">
        <v>43</v>
      </c>
      <c r="C5" s="64"/>
      <c r="D5" s="64"/>
      <c r="E5" s="64"/>
      <c r="F5" s="64"/>
      <c r="G5" s="64"/>
      <c r="J5" s="51" t="s">
        <v>0</v>
      </c>
      <c r="K5" s="54" t="s">
        <v>41</v>
      </c>
      <c r="L5" s="55"/>
      <c r="M5" s="56"/>
      <c r="N5" s="60" t="s">
        <v>47</v>
      </c>
    </row>
    <row r="6" spans="1:14" ht="15" customHeight="1" x14ac:dyDescent="0.2">
      <c r="B6" s="21"/>
      <c r="C6" s="21"/>
      <c r="D6" s="21"/>
      <c r="E6" s="21"/>
      <c r="F6" s="21"/>
      <c r="G6" s="21"/>
      <c r="J6" s="52"/>
      <c r="K6" s="57"/>
      <c r="L6" s="58"/>
      <c r="M6" s="59"/>
      <c r="N6" s="61"/>
    </row>
    <row r="7" spans="1:14" ht="15" customHeight="1" x14ac:dyDescent="0.25">
      <c r="B7" s="22" t="s">
        <v>4</v>
      </c>
      <c r="C7" s="28" t="s">
        <v>39</v>
      </c>
      <c r="D7" s="23"/>
      <c r="E7" s="23"/>
      <c r="F7" s="21"/>
      <c r="G7" s="21"/>
      <c r="J7" s="53"/>
      <c r="K7" s="2" t="s">
        <v>32</v>
      </c>
      <c r="L7" s="2" t="s">
        <v>33</v>
      </c>
      <c r="M7" s="2" t="s">
        <v>34</v>
      </c>
      <c r="N7" s="62"/>
    </row>
    <row r="8" spans="1:14" ht="15" customHeight="1" x14ac:dyDescent="0.2">
      <c r="B8" s="38" t="s">
        <v>84</v>
      </c>
      <c r="C8" s="39">
        <v>297408.80999999418</v>
      </c>
      <c r="D8" s="24"/>
      <c r="E8" s="24"/>
      <c r="F8" s="21"/>
      <c r="G8" s="21"/>
      <c r="J8" s="29" t="s">
        <v>25</v>
      </c>
      <c r="K8" s="30">
        <v>8.56</v>
      </c>
      <c r="L8" s="30">
        <v>8.33</v>
      </c>
      <c r="M8" s="30">
        <v>6.62</v>
      </c>
      <c r="N8" s="30">
        <v>6.01</v>
      </c>
    </row>
    <row r="9" spans="1:14" ht="15" customHeight="1" x14ac:dyDescent="0.2">
      <c r="B9" s="38" t="s">
        <v>85</v>
      </c>
      <c r="C9" s="39">
        <v>365673.7979999872</v>
      </c>
      <c r="D9" s="24"/>
      <c r="E9" s="24"/>
      <c r="F9" s="21"/>
      <c r="G9" s="21"/>
      <c r="J9" s="4" t="s">
        <v>26</v>
      </c>
      <c r="K9" s="45">
        <v>1.4E-2</v>
      </c>
      <c r="L9" s="46"/>
      <c r="M9" s="46"/>
      <c r="N9" s="47"/>
    </row>
    <row r="10" spans="1:14" ht="15" customHeight="1" x14ac:dyDescent="0.2">
      <c r="B10" s="38" t="s">
        <v>86</v>
      </c>
      <c r="C10" s="39">
        <v>364547.62399998558</v>
      </c>
      <c r="D10" s="24"/>
      <c r="E10" s="24"/>
      <c r="F10" s="21"/>
      <c r="G10" s="21"/>
      <c r="J10" s="31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33">
        <f>SUM(C8:C10)</f>
        <v>1027630.231999967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69" t="s">
        <v>88</v>
      </c>
      <c r="C12" s="69"/>
      <c r="D12" s="69"/>
      <c r="E12" s="69"/>
      <c r="F12" s="69"/>
      <c r="G12" s="69"/>
      <c r="J12" s="4" t="s">
        <v>26</v>
      </c>
      <c r="K12" s="45">
        <v>1.4E-2</v>
      </c>
      <c r="L12" s="46"/>
      <c r="M12" s="46"/>
      <c r="N12" s="47"/>
    </row>
    <row r="13" spans="1:14" ht="15" customHeight="1" x14ac:dyDescent="0.2">
      <c r="B13" s="69"/>
      <c r="C13" s="69"/>
      <c r="D13" s="69"/>
      <c r="E13" s="69"/>
      <c r="F13" s="69"/>
      <c r="G13" s="69"/>
      <c r="J13" s="31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70" t="s">
        <v>82</v>
      </c>
      <c r="C14" s="70"/>
      <c r="D14" s="70"/>
      <c r="E14" s="70"/>
      <c r="F14" s="70"/>
      <c r="G14" s="70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70"/>
      <c r="C15" s="70"/>
      <c r="D15" s="70"/>
      <c r="E15" s="70"/>
      <c r="F15" s="70"/>
      <c r="G15" s="70"/>
      <c r="J15" s="4" t="s">
        <v>26</v>
      </c>
      <c r="K15" s="45">
        <v>1.4E-2</v>
      </c>
      <c r="L15" s="46"/>
      <c r="M15" s="46"/>
      <c r="N15" s="47"/>
    </row>
    <row r="16" spans="1:14" ht="14.25" customHeight="1" x14ac:dyDescent="0.2">
      <c r="J16" s="31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64" t="s">
        <v>44</v>
      </c>
      <c r="C17" s="64"/>
      <c r="D17" s="64"/>
      <c r="E17" s="64"/>
      <c r="F17" s="64"/>
      <c r="G17" s="64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45">
        <v>1.4E-2</v>
      </c>
      <c r="L18" s="46"/>
      <c r="M18" s="46"/>
      <c r="N18" s="47"/>
    </row>
    <row r="19" spans="2:14" ht="15" customHeight="1" x14ac:dyDescent="0.25">
      <c r="B19" s="66" t="s">
        <v>37</v>
      </c>
      <c r="C19" s="66"/>
      <c r="D19" s="34">
        <f>C11*4</f>
        <v>4110520.9279998681</v>
      </c>
      <c r="E19" s="35" t="s">
        <v>38</v>
      </c>
      <c r="J19" s="31" t="s">
        <v>51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D20" s="37"/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67" t="s">
        <v>49</v>
      </c>
      <c r="C21" s="67"/>
      <c r="D21" s="67"/>
      <c r="E21" s="67"/>
      <c r="F21" s="67"/>
      <c r="G21" s="67"/>
      <c r="J21" s="4" t="s">
        <v>26</v>
      </c>
      <c r="K21" s="45">
        <v>1.4E-2</v>
      </c>
      <c r="L21" s="46"/>
      <c r="M21" s="46"/>
      <c r="N21" s="47"/>
    </row>
    <row r="22" spans="2:14" ht="15" customHeight="1" x14ac:dyDescent="0.2">
      <c r="B22" s="67"/>
      <c r="C22" s="67"/>
      <c r="D22" s="67"/>
      <c r="E22" s="67"/>
      <c r="F22" s="67"/>
      <c r="G22" s="67"/>
      <c r="J22" s="31" t="s">
        <v>52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5">
      <c r="B24" s="36" t="s">
        <v>50</v>
      </c>
      <c r="C24" s="36"/>
      <c r="D24" s="36"/>
      <c r="E24" s="36"/>
      <c r="F24" s="36"/>
      <c r="G24" s="36"/>
      <c r="J24" s="4" t="s">
        <v>26</v>
      </c>
      <c r="K24" s="45">
        <v>1.4E-2</v>
      </c>
      <c r="L24" s="46"/>
      <c r="M24" s="46"/>
      <c r="N24" s="47"/>
    </row>
    <row r="25" spans="2:14" ht="15" customHeight="1" x14ac:dyDescent="0.2">
      <c r="B25" s="65" t="s">
        <v>87</v>
      </c>
      <c r="C25" s="65"/>
      <c r="D25" s="65"/>
      <c r="E25" s="65"/>
      <c r="F25" s="65"/>
      <c r="G25" s="65"/>
      <c r="J25" s="31" t="s">
        <v>53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4" t="s">
        <v>26</v>
      </c>
      <c r="K27" s="45">
        <v>1.4E-2</v>
      </c>
      <c r="L27" s="46"/>
      <c r="M27" s="46"/>
      <c r="N27" s="47"/>
    </row>
    <row r="28" spans="2:14" ht="15" customHeight="1" x14ac:dyDescent="0.2">
      <c r="B28"/>
      <c r="C28"/>
      <c r="D28"/>
      <c r="J28" s="31" t="s">
        <v>58</v>
      </c>
      <c r="K28" s="20">
        <f>K25*(1-$K27)</f>
        <v>7.755542270804626</v>
      </c>
      <c r="L28" s="20">
        <f t="shared" ref="L28" si="1">L25*(1-$K27)</f>
        <v>7.5471573733414168</v>
      </c>
      <c r="M28" s="20">
        <f>M25*(1-$K27)</f>
        <v>5.9978609617671284</v>
      </c>
      <c r="N28" s="20">
        <f>N25*(1-$K27)</f>
        <v>5.4451879728429677</v>
      </c>
    </row>
    <row r="29" spans="2:14" ht="15" customHeight="1" x14ac:dyDescent="0.2">
      <c r="J29" s="3" t="s">
        <v>6</v>
      </c>
      <c r="K29" s="5">
        <f>ROUND(K28,2)</f>
        <v>7.76</v>
      </c>
      <c r="L29" s="5">
        <f>ROUND(L28,2)</f>
        <v>7.55</v>
      </c>
      <c r="M29" s="5">
        <f>ROUND(M28,2)</f>
        <v>6</v>
      </c>
      <c r="N29" s="5">
        <f>ROUND(N28,2)</f>
        <v>5.45</v>
      </c>
    </row>
    <row r="30" spans="2:14" ht="15" customHeight="1" x14ac:dyDescent="0.2">
      <c r="J30" s="4" t="s">
        <v>26</v>
      </c>
      <c r="K30" s="45">
        <v>1.4E-2</v>
      </c>
      <c r="L30" s="46"/>
      <c r="M30" s="46"/>
      <c r="N30" s="47"/>
    </row>
    <row r="31" spans="2:14" ht="15" customHeight="1" x14ac:dyDescent="0.2">
      <c r="J31" s="31" t="s">
        <v>59</v>
      </c>
      <c r="K31" s="20">
        <f>K28*(1-$K30)</f>
        <v>7.6469646790133607</v>
      </c>
      <c r="L31" s="20">
        <f>L28*(1-$K30)</f>
        <v>7.4414971701146371</v>
      </c>
      <c r="M31" s="20">
        <f>M28*(1-$K30)</f>
        <v>5.9138909083023883</v>
      </c>
      <c r="N31" s="20">
        <f>N28*(1-$K30)</f>
        <v>5.3689553412231659</v>
      </c>
    </row>
    <row r="32" spans="2:14" ht="15" customHeight="1" x14ac:dyDescent="0.2">
      <c r="J32" s="3" t="s">
        <v>6</v>
      </c>
      <c r="K32" s="5">
        <f>ROUND(K31,2)</f>
        <v>7.65</v>
      </c>
      <c r="L32" s="5">
        <f>ROUND(L31,2)</f>
        <v>7.44</v>
      </c>
      <c r="M32" s="5">
        <f>ROUND(M31,2)</f>
        <v>5.91</v>
      </c>
      <c r="N32" s="5">
        <f>ROUND(N31,2)</f>
        <v>5.37</v>
      </c>
    </row>
    <row r="33" spans="10:14" ht="15" customHeight="1" x14ac:dyDescent="0.2">
      <c r="J33" s="4" t="s">
        <v>26</v>
      </c>
      <c r="K33" s="45">
        <v>1.4E-2</v>
      </c>
      <c r="L33" s="46"/>
      <c r="M33" s="46"/>
      <c r="N33" s="47"/>
    </row>
    <row r="34" spans="10:14" ht="15" customHeight="1" x14ac:dyDescent="0.2">
      <c r="J34" s="31" t="s">
        <v>60</v>
      </c>
      <c r="K34" s="20">
        <f>K31*(1-$K33)</f>
        <v>7.5399071735071734</v>
      </c>
      <c r="L34" s="20">
        <f>L31*(1-$K33)</f>
        <v>7.3373162097330322</v>
      </c>
      <c r="M34" s="20">
        <f>M31*(1-$K33)</f>
        <v>5.8310964355861552</v>
      </c>
      <c r="N34" s="20">
        <f>N31*(1-$K33)</f>
        <v>5.2937899664460417</v>
      </c>
    </row>
    <row r="35" spans="10:14" ht="15" customHeight="1" x14ac:dyDescent="0.2">
      <c r="J35" s="3" t="s">
        <v>6</v>
      </c>
      <c r="K35" s="5">
        <f>ROUND(K34,2)</f>
        <v>7.54</v>
      </c>
      <c r="L35" s="5">
        <f>ROUND(L34,2)</f>
        <v>7.34</v>
      </c>
      <c r="M35" s="5">
        <f>ROUND(M34,2)</f>
        <v>5.83</v>
      </c>
      <c r="N35" s="5">
        <f>ROUND(N34,2)</f>
        <v>5.29</v>
      </c>
    </row>
    <row r="36" spans="10:14" ht="15" customHeight="1" x14ac:dyDescent="0.2">
      <c r="J36" s="4" t="s">
        <v>26</v>
      </c>
      <c r="K36" s="45">
        <v>1.4E-2</v>
      </c>
      <c r="L36" s="46"/>
      <c r="M36" s="46"/>
      <c r="N36" s="47"/>
    </row>
    <row r="37" spans="10:14" ht="15" customHeight="1" x14ac:dyDescent="0.2">
      <c r="J37" s="31" t="s">
        <v>64</v>
      </c>
      <c r="K37" s="20">
        <f>K34*(1-$K36)</f>
        <v>7.4343484730780727</v>
      </c>
      <c r="L37" s="20">
        <f t="shared" ref="L37" si="2">L34*(1-$K36)</f>
        <v>7.2345937827967699</v>
      </c>
      <c r="M37" s="20">
        <f>M34*(1-$K36)</f>
        <v>5.7494610854879493</v>
      </c>
      <c r="N37" s="20">
        <f>N34*(1-$K36)</f>
        <v>5.2196769069157973</v>
      </c>
    </row>
    <row r="38" spans="10:14" ht="15" customHeight="1" x14ac:dyDescent="0.2">
      <c r="J38" s="3" t="s">
        <v>6</v>
      </c>
      <c r="K38" s="5">
        <f>ROUND(K37,2)</f>
        <v>7.43</v>
      </c>
      <c r="L38" s="5">
        <f>ROUND(L37,2)</f>
        <v>7.23</v>
      </c>
      <c r="M38" s="5">
        <f>ROUND(M37,2)</f>
        <v>5.75</v>
      </c>
      <c r="N38" s="5">
        <f>ROUND(N37,2)</f>
        <v>5.22</v>
      </c>
    </row>
    <row r="39" spans="10:14" ht="15" customHeight="1" x14ac:dyDescent="0.2">
      <c r="J39" s="4" t="s">
        <v>26</v>
      </c>
      <c r="K39" s="45">
        <v>1.4E-2</v>
      </c>
      <c r="L39" s="46"/>
      <c r="M39" s="46"/>
      <c r="N39" s="47"/>
    </row>
    <row r="40" spans="10:14" ht="15" customHeight="1" x14ac:dyDescent="0.2">
      <c r="J40" s="31" t="s">
        <v>65</v>
      </c>
      <c r="K40" s="20">
        <f>K37*(1-$K39)</f>
        <v>7.3302675944549796</v>
      </c>
      <c r="L40" s="20">
        <f>L37*(1-$K39)</f>
        <v>7.1333094698376147</v>
      </c>
      <c r="M40" s="20">
        <f>M37*(1-$K39)</f>
        <v>5.6689686302911175</v>
      </c>
      <c r="N40" s="20">
        <f>N37*(1-$K39)</f>
        <v>5.1466014302189764</v>
      </c>
    </row>
    <row r="41" spans="10:14" ht="15" customHeight="1" x14ac:dyDescent="0.2">
      <c r="J41" s="3" t="s">
        <v>6</v>
      </c>
      <c r="K41" s="5">
        <f>ROUND(K40,2)</f>
        <v>7.33</v>
      </c>
      <c r="L41" s="5">
        <f>ROUND(L40,2)</f>
        <v>7.13</v>
      </c>
      <c r="M41" s="5">
        <f>ROUND(M40,2)</f>
        <v>5.67</v>
      </c>
      <c r="N41" s="5">
        <f>ROUND(N40,2)</f>
        <v>5.15</v>
      </c>
    </row>
    <row r="42" spans="10:14" ht="15" customHeight="1" x14ac:dyDescent="0.2">
      <c r="J42" s="4" t="s">
        <v>26</v>
      </c>
      <c r="K42" s="45">
        <v>1.4E-2</v>
      </c>
      <c r="L42" s="46"/>
      <c r="M42" s="46"/>
      <c r="N42" s="47"/>
    </row>
    <row r="43" spans="10:14" ht="15" customHeight="1" x14ac:dyDescent="0.2">
      <c r="J43" s="31" t="s">
        <v>66</v>
      </c>
      <c r="K43" s="20">
        <f>K40*(1-$K42)</f>
        <v>7.22764384813261</v>
      </c>
      <c r="L43" s="20">
        <f>L40*(1-$K42)</f>
        <v>7.033443137259888</v>
      </c>
      <c r="M43" s="20">
        <f>M40*(1-$K42)</f>
        <v>5.5896030694670422</v>
      </c>
      <c r="N43" s="20">
        <f>N40*(1-$K42)</f>
        <v>5.074549010195911</v>
      </c>
    </row>
    <row r="44" spans="10:14" ht="15" customHeight="1" x14ac:dyDescent="0.2">
      <c r="J44" s="3" t="s">
        <v>6</v>
      </c>
      <c r="K44" s="5">
        <f>ROUND(K43,2)</f>
        <v>7.23</v>
      </c>
      <c r="L44" s="5">
        <f>ROUND(L43,2)</f>
        <v>7.03</v>
      </c>
      <c r="M44" s="5">
        <f>ROUND(M43,2)</f>
        <v>5.59</v>
      </c>
      <c r="N44" s="5">
        <f>ROUND(N43,2)</f>
        <v>5.07</v>
      </c>
    </row>
    <row r="45" spans="10:14" ht="15" customHeight="1" x14ac:dyDescent="0.2">
      <c r="J45" s="4" t="s">
        <v>26</v>
      </c>
      <c r="K45" s="45">
        <v>1.4E-2</v>
      </c>
      <c r="L45" s="46"/>
      <c r="M45" s="46"/>
      <c r="N45" s="47"/>
    </row>
    <row r="46" spans="10:14" ht="15" customHeight="1" x14ac:dyDescent="0.2">
      <c r="J46" s="31" t="s">
        <v>70</v>
      </c>
      <c r="K46" s="20">
        <f>K43*(1-$K45)</f>
        <v>7.1264568342587538</v>
      </c>
      <c r="L46" s="20">
        <f t="shared" ref="L46" si="3">L43*(1-$K45)</f>
        <v>6.9349749333382498</v>
      </c>
      <c r="M46" s="20">
        <f>M43*(1-$K45)</f>
        <v>5.5113486264945033</v>
      </c>
      <c r="N46" s="20">
        <f>N43*(1-$K45)</f>
        <v>5.0035053240531679</v>
      </c>
    </row>
    <row r="47" spans="10:14" ht="15" customHeight="1" x14ac:dyDescent="0.2">
      <c r="J47" s="3" t="s">
        <v>6</v>
      </c>
      <c r="K47" s="5">
        <f>ROUND(K46,2)</f>
        <v>7.13</v>
      </c>
      <c r="L47" s="5">
        <f>ROUND(L46,2)</f>
        <v>6.93</v>
      </c>
      <c r="M47" s="5">
        <f>ROUND(M46,2)</f>
        <v>5.51</v>
      </c>
      <c r="N47" s="5">
        <f>ROUND(N46,2)</f>
        <v>5</v>
      </c>
    </row>
    <row r="48" spans="10:14" ht="15" customHeight="1" x14ac:dyDescent="0.2">
      <c r="J48" s="4" t="s">
        <v>26</v>
      </c>
      <c r="K48" s="45">
        <v>1.4E-2</v>
      </c>
      <c r="L48" s="46"/>
      <c r="M48" s="46"/>
      <c r="N48" s="47"/>
    </row>
    <row r="49" spans="10:14" ht="15" customHeight="1" x14ac:dyDescent="0.2">
      <c r="J49" s="31" t="s">
        <v>71</v>
      </c>
      <c r="K49" s="20">
        <f>K46*(1-$K48)</f>
        <v>7.026686438579131</v>
      </c>
      <c r="L49" s="20">
        <f>L46*(1-$K48)</f>
        <v>6.8378852842715139</v>
      </c>
      <c r="M49" s="20">
        <f>M46*(1-$K48)</f>
        <v>5.4341897457235806</v>
      </c>
      <c r="N49" s="20">
        <f>N46*(1-$K48)</f>
        <v>4.9334562495164231</v>
      </c>
    </row>
    <row r="50" spans="10:14" ht="15" customHeight="1" x14ac:dyDescent="0.2">
      <c r="J50" s="3" t="s">
        <v>6</v>
      </c>
      <c r="K50" s="5">
        <f>ROUND(K49,2)</f>
        <v>7.03</v>
      </c>
      <c r="L50" s="5">
        <f>ROUND(L49,2)</f>
        <v>6.84</v>
      </c>
      <c r="M50" s="5">
        <f>ROUND(M49,2)</f>
        <v>5.43</v>
      </c>
      <c r="N50" s="5">
        <f>ROUND(N49,2)</f>
        <v>4.93</v>
      </c>
    </row>
    <row r="51" spans="10:14" ht="15" customHeight="1" x14ac:dyDescent="0.2">
      <c r="J51" s="4" t="s">
        <v>26</v>
      </c>
      <c r="K51" s="45">
        <v>1.4E-2</v>
      </c>
      <c r="L51" s="46"/>
      <c r="M51" s="46"/>
      <c r="N51" s="47"/>
    </row>
    <row r="52" spans="10:14" ht="15" customHeight="1" x14ac:dyDescent="0.2">
      <c r="J52" s="31" t="s">
        <v>72</v>
      </c>
      <c r="K52" s="20">
        <f>K49*(1-$K51)</f>
        <v>6.9283128284390232</v>
      </c>
      <c r="L52" s="20">
        <f>L49*(1-$K51)</f>
        <v>6.7421548902917126</v>
      </c>
      <c r="M52" s="20">
        <f>M49*(1-$K51)</f>
        <v>5.35811108928345</v>
      </c>
      <c r="N52" s="20">
        <f>N49*(1-$K51)</f>
        <v>4.8643878620231931</v>
      </c>
    </row>
    <row r="53" spans="10:14" ht="15" customHeight="1" x14ac:dyDescent="0.2">
      <c r="J53" s="3" t="s">
        <v>6</v>
      </c>
      <c r="K53" s="5">
        <f>ROUND(K52,2)</f>
        <v>6.93</v>
      </c>
      <c r="L53" s="5">
        <f>ROUND(L52,2)</f>
        <v>6.74</v>
      </c>
      <c r="M53" s="5">
        <f>ROUND(M52,2)</f>
        <v>5.36</v>
      </c>
      <c r="N53" s="5">
        <f>ROUND(N52,2)</f>
        <v>4.8600000000000003</v>
      </c>
    </row>
    <row r="54" spans="10:14" ht="15" customHeight="1" x14ac:dyDescent="0.2">
      <c r="J54" s="4" t="s">
        <v>26</v>
      </c>
      <c r="K54" s="45">
        <v>1.4E-2</v>
      </c>
      <c r="L54" s="46"/>
      <c r="M54" s="46"/>
      <c r="N54" s="47"/>
    </row>
    <row r="55" spans="10:14" ht="15" customHeight="1" x14ac:dyDescent="0.2">
      <c r="J55" s="31" t="s">
        <v>76</v>
      </c>
      <c r="K55" s="20">
        <f>K52*(1-$K54)</f>
        <v>6.8313164488408766</v>
      </c>
      <c r="L55" s="20">
        <f t="shared" ref="L55" si="4">L52*(1-$K54)</f>
        <v>6.6477647218276283</v>
      </c>
      <c r="M55" s="20">
        <f>M52*(1-$K54)</f>
        <v>5.283097534033482</v>
      </c>
      <c r="N55" s="20">
        <f>N52*(1-$K54)</f>
        <v>4.7962864319548686</v>
      </c>
    </row>
    <row r="56" spans="10:14" ht="15" customHeight="1" x14ac:dyDescent="0.2">
      <c r="J56" s="3" t="s">
        <v>6</v>
      </c>
      <c r="K56" s="5">
        <f>ROUND(K55,2)</f>
        <v>6.83</v>
      </c>
      <c r="L56" s="5">
        <f>ROUND(L55,2)</f>
        <v>6.65</v>
      </c>
      <c r="M56" s="5">
        <f>ROUND(M55,2)</f>
        <v>5.28</v>
      </c>
      <c r="N56" s="5">
        <f>ROUND(N55,2)</f>
        <v>4.8</v>
      </c>
    </row>
    <row r="57" spans="10:14" ht="15" customHeight="1" x14ac:dyDescent="0.2">
      <c r="J57" s="4" t="s">
        <v>26</v>
      </c>
      <c r="K57" s="45">
        <v>1.4E-2</v>
      </c>
      <c r="L57" s="46"/>
      <c r="M57" s="46"/>
      <c r="N57" s="47"/>
    </row>
    <row r="58" spans="10:14" ht="15" customHeight="1" x14ac:dyDescent="0.2">
      <c r="J58" s="31" t="s">
        <v>77</v>
      </c>
      <c r="K58" s="20">
        <f>K55*(1-$K57)</f>
        <v>6.7356780185571044</v>
      </c>
      <c r="L58" s="20">
        <f>L55*(1-$K57)</f>
        <v>6.5546960157220413</v>
      </c>
      <c r="M58" s="20">
        <f>M55*(1-$K57)</f>
        <v>5.2091341685570134</v>
      </c>
      <c r="N58" s="20">
        <f>N55*(1-$K57)</f>
        <v>4.7291384219075008</v>
      </c>
    </row>
    <row r="59" spans="10:14" ht="15" customHeight="1" x14ac:dyDescent="0.2">
      <c r="J59" s="3" t="s">
        <v>6</v>
      </c>
      <c r="K59" s="5">
        <f>ROUND(K58,2)</f>
        <v>6.74</v>
      </c>
      <c r="L59" s="5">
        <f>ROUND(L58,2)</f>
        <v>6.55</v>
      </c>
      <c r="M59" s="5">
        <f>ROUND(M58,2)</f>
        <v>5.21</v>
      </c>
      <c r="N59" s="5">
        <f>ROUND(N58,2)</f>
        <v>4.7300000000000004</v>
      </c>
    </row>
    <row r="60" spans="10:14" ht="15" customHeight="1" x14ac:dyDescent="0.2">
      <c r="J60" s="4" t="s">
        <v>26</v>
      </c>
      <c r="K60" s="45">
        <v>1.4E-2</v>
      </c>
      <c r="L60" s="46"/>
      <c r="M60" s="46"/>
      <c r="N60" s="47"/>
    </row>
    <row r="61" spans="10:14" ht="15" customHeight="1" x14ac:dyDescent="0.2">
      <c r="J61" s="31" t="s">
        <v>78</v>
      </c>
      <c r="K61" s="20">
        <f>K58*(1-$K60)</f>
        <v>6.6413785262973049</v>
      </c>
      <c r="L61" s="20">
        <f>L58*(1-$K60)</f>
        <v>6.462930271501933</v>
      </c>
      <c r="M61" s="20">
        <f>M58*(1-$K60)</f>
        <v>5.1362062901972152</v>
      </c>
      <c r="N61" s="20">
        <f>N58*(1-$K60)</f>
        <v>4.6629304840007961</v>
      </c>
    </row>
    <row r="62" spans="10:14" ht="15" customHeight="1" x14ac:dyDescent="0.2">
      <c r="J62" s="3" t="s">
        <v>6</v>
      </c>
      <c r="K62" s="5">
        <f>ROUND(K61,2)</f>
        <v>6.64</v>
      </c>
      <c r="L62" s="5">
        <f>ROUND(L61,2)</f>
        <v>6.46</v>
      </c>
      <c r="M62" s="5">
        <f>ROUND(M61,2)</f>
        <v>5.14</v>
      </c>
      <c r="N62" s="5">
        <f>ROUND(N61,2)</f>
        <v>4.66</v>
      </c>
    </row>
    <row r="63" spans="10:14" ht="15" customHeight="1" x14ac:dyDescent="0.2">
      <c r="J63" s="3" t="s">
        <v>98</v>
      </c>
      <c r="K63" s="40">
        <v>8.6</v>
      </c>
      <c r="L63" s="43">
        <v>7.5</v>
      </c>
      <c r="M63" s="43">
        <v>6.2</v>
      </c>
      <c r="N63" s="44" t="s">
        <v>95</v>
      </c>
    </row>
    <row r="64" spans="10:14" ht="15" customHeight="1" x14ac:dyDescent="0.2">
      <c r="J64" s="4" t="s">
        <v>26</v>
      </c>
      <c r="K64" s="45" t="s">
        <v>97</v>
      </c>
      <c r="L64" s="46"/>
      <c r="M64" s="46"/>
      <c r="N64" s="42">
        <v>1.4E-2</v>
      </c>
    </row>
    <row r="65" spans="10:14" ht="15" customHeight="1" x14ac:dyDescent="0.2">
      <c r="J65" s="31" t="s">
        <v>89</v>
      </c>
      <c r="K65" s="20">
        <v>8.6</v>
      </c>
      <c r="L65" s="20">
        <v>7.5</v>
      </c>
      <c r="M65" s="20">
        <v>6.2</v>
      </c>
      <c r="N65" s="20">
        <f>N61*(1-$N64)</f>
        <v>4.5976494572247848</v>
      </c>
    </row>
    <row r="66" spans="10:14" ht="15" customHeight="1" x14ac:dyDescent="0.2">
      <c r="J66" s="3" t="s">
        <v>6</v>
      </c>
      <c r="K66" s="5">
        <f>ROUND(K65,2)</f>
        <v>8.6</v>
      </c>
      <c r="L66" s="5">
        <f>ROUND(L65,2)</f>
        <v>7.5</v>
      </c>
      <c r="M66" s="5">
        <f>ROUND(M65,2)</f>
        <v>6.2</v>
      </c>
      <c r="N66" s="5">
        <f>ROUND(N65,2)</f>
        <v>4.5999999999999996</v>
      </c>
    </row>
    <row r="67" spans="10:14" ht="15" customHeight="1" x14ac:dyDescent="0.2">
      <c r="J67" s="4" t="s">
        <v>26</v>
      </c>
      <c r="K67" s="45" t="s">
        <v>97</v>
      </c>
      <c r="L67" s="46"/>
      <c r="M67" s="46"/>
      <c r="N67" s="42">
        <v>1.4E-2</v>
      </c>
    </row>
    <row r="68" spans="10:14" ht="15" customHeight="1" x14ac:dyDescent="0.2">
      <c r="J68" s="31" t="s">
        <v>90</v>
      </c>
      <c r="K68" s="20">
        <v>8.6</v>
      </c>
      <c r="L68" s="20">
        <v>7.5</v>
      </c>
      <c r="M68" s="20">
        <v>6.2</v>
      </c>
      <c r="N68" s="20">
        <f>N65*(1-$N67)</f>
        <v>4.5332823648236378</v>
      </c>
    </row>
    <row r="69" spans="10:14" ht="15" customHeight="1" x14ac:dyDescent="0.2">
      <c r="J69" s="3" t="s">
        <v>6</v>
      </c>
      <c r="K69" s="5">
        <f>ROUND(K68,2)</f>
        <v>8.6</v>
      </c>
      <c r="L69" s="5">
        <f>ROUND(L68,2)</f>
        <v>7.5</v>
      </c>
      <c r="M69" s="5">
        <f>ROUND(M68,2)</f>
        <v>6.2</v>
      </c>
      <c r="N69" s="5">
        <f>ROUND(N68,2)</f>
        <v>4.53</v>
      </c>
    </row>
    <row r="70" spans="10:14" ht="15" customHeight="1" x14ac:dyDescent="0.2">
      <c r="J70" s="4" t="s">
        <v>26</v>
      </c>
      <c r="K70" s="45" t="s">
        <v>97</v>
      </c>
      <c r="L70" s="46"/>
      <c r="M70" s="47"/>
      <c r="N70" s="42">
        <v>1.4E-2</v>
      </c>
    </row>
    <row r="71" spans="10:14" ht="15" customHeight="1" x14ac:dyDescent="0.2">
      <c r="J71" s="31" t="s">
        <v>91</v>
      </c>
      <c r="K71" s="20">
        <v>8.6</v>
      </c>
      <c r="L71" s="20">
        <v>7.5</v>
      </c>
      <c r="M71" s="20">
        <v>6.2</v>
      </c>
      <c r="N71" s="20">
        <f>N68*(1-$N70)</f>
        <v>4.4698164117161072</v>
      </c>
    </row>
    <row r="72" spans="10:14" ht="15" customHeight="1" x14ac:dyDescent="0.2">
      <c r="J72" s="3" t="s">
        <v>6</v>
      </c>
      <c r="K72" s="5">
        <f>ROUND(K71,2)</f>
        <v>8.6</v>
      </c>
      <c r="L72" s="5">
        <f>ROUND(L71,2)</f>
        <v>7.5</v>
      </c>
      <c r="M72" s="5">
        <f>ROUND(M71,2)</f>
        <v>6.2</v>
      </c>
      <c r="N72" s="5">
        <f>ROUND(N71,2)</f>
        <v>4.47</v>
      </c>
    </row>
    <row r="73" spans="10:14" ht="15" customHeight="1" x14ac:dyDescent="0.2">
      <c r="J73" s="79" t="s">
        <v>18</v>
      </c>
      <c r="K73" s="79"/>
      <c r="L73" s="79"/>
      <c r="M73" s="79"/>
      <c r="N73" s="79"/>
    </row>
    <row r="74" spans="10:14" ht="15" customHeight="1" x14ac:dyDescent="0.2">
      <c r="J74" s="63" t="s">
        <v>30</v>
      </c>
      <c r="K74" s="63"/>
      <c r="L74" s="63"/>
      <c r="M74" s="63"/>
      <c r="N74" s="63"/>
    </row>
    <row r="75" spans="10:14" ht="15" customHeight="1" x14ac:dyDescent="0.2">
      <c r="J75" s="63" t="s">
        <v>96</v>
      </c>
      <c r="K75" s="63"/>
      <c r="L75" s="63"/>
      <c r="M75" s="63"/>
      <c r="N75" s="63"/>
    </row>
    <row r="77" spans="10:14" ht="15" customHeight="1" x14ac:dyDescent="0.25">
      <c r="J77" s="48" t="s">
        <v>7</v>
      </c>
      <c r="K77" s="49"/>
      <c r="L77" s="49"/>
      <c r="M77" s="49"/>
      <c r="N77" s="50"/>
    </row>
    <row r="78" spans="10:14" ht="15" customHeight="1" x14ac:dyDescent="0.2">
      <c r="J78" s="51" t="s">
        <v>0</v>
      </c>
      <c r="K78" s="54" t="s">
        <v>41</v>
      </c>
      <c r="L78" s="55"/>
      <c r="M78" s="56"/>
      <c r="N78" s="60" t="s">
        <v>57</v>
      </c>
    </row>
    <row r="79" spans="10:14" ht="15" customHeight="1" x14ac:dyDescent="0.2">
      <c r="J79" s="52"/>
      <c r="K79" s="57"/>
      <c r="L79" s="58"/>
      <c r="M79" s="59"/>
      <c r="N79" s="61"/>
    </row>
    <row r="80" spans="10:14" ht="15" customHeight="1" x14ac:dyDescent="0.2">
      <c r="J80" s="53"/>
      <c r="K80" s="2" t="s">
        <v>32</v>
      </c>
      <c r="L80" s="2" t="s">
        <v>33</v>
      </c>
      <c r="M80" s="2" t="s">
        <v>48</v>
      </c>
      <c r="N80" s="62"/>
    </row>
    <row r="81" spans="10:14" ht="15" customHeight="1" x14ac:dyDescent="0.2">
      <c r="J81" s="4" t="s">
        <v>17</v>
      </c>
      <c r="K81" s="6">
        <f>K8-0.4</f>
        <v>8.16</v>
      </c>
      <c r="L81" s="6">
        <f>L8-0.4</f>
        <v>7.93</v>
      </c>
      <c r="M81" s="6">
        <f>M8-0.4</f>
        <v>6.22</v>
      </c>
      <c r="N81" s="6">
        <f>N8-0.4</f>
        <v>5.6099999999999994</v>
      </c>
    </row>
    <row r="82" spans="10:14" ht="15" customHeight="1" x14ac:dyDescent="0.2">
      <c r="J82" s="4" t="s">
        <v>22</v>
      </c>
      <c r="K82" s="6">
        <f>K11-0.4</f>
        <v>8.0399999999999991</v>
      </c>
      <c r="L82" s="6">
        <f>L11-0.4</f>
        <v>7.8100000000000005</v>
      </c>
      <c r="M82" s="6">
        <f>M11-0.4</f>
        <v>6.13</v>
      </c>
      <c r="N82" s="6">
        <f>N11-0.4</f>
        <v>5.5299999999999994</v>
      </c>
    </row>
    <row r="83" spans="10:14" ht="15" customHeight="1" x14ac:dyDescent="0.2">
      <c r="J83" s="4" t="s">
        <v>23</v>
      </c>
      <c r="K83" s="6">
        <f>K14-0.4</f>
        <v>7.92</v>
      </c>
      <c r="L83" s="6">
        <f>L14-0.4</f>
        <v>7.6999999999999993</v>
      </c>
      <c r="M83" s="6">
        <f>M14-0.4</f>
        <v>6.04</v>
      </c>
      <c r="N83" s="6">
        <f>N14-0.4</f>
        <v>5.4399999999999995</v>
      </c>
    </row>
    <row r="84" spans="10:14" ht="15" customHeight="1" x14ac:dyDescent="0.2">
      <c r="J84" s="4" t="s">
        <v>24</v>
      </c>
      <c r="K84" s="6">
        <f>K17-0.4</f>
        <v>7.8100000000000005</v>
      </c>
      <c r="L84" s="6">
        <f>L17-0.4</f>
        <v>7.59</v>
      </c>
      <c r="M84" s="6">
        <f>M17-0.4</f>
        <v>5.9499999999999993</v>
      </c>
      <c r="N84" s="6">
        <f>N17-0.4</f>
        <v>5.3599999999999994</v>
      </c>
    </row>
    <row r="85" spans="10:14" ht="15" customHeight="1" x14ac:dyDescent="0.2">
      <c r="J85" s="4" t="s">
        <v>54</v>
      </c>
      <c r="K85" s="6">
        <f>K20-0.4</f>
        <v>7.6899999999999995</v>
      </c>
      <c r="L85" s="6">
        <f>L20-0.4</f>
        <v>7.47</v>
      </c>
      <c r="M85" s="6">
        <f>M20-0.4</f>
        <v>5.8599999999999994</v>
      </c>
      <c r="N85" s="6">
        <f>N20-0.4</f>
        <v>5.2799999999999994</v>
      </c>
    </row>
    <row r="86" spans="10:14" ht="15" customHeight="1" x14ac:dyDescent="0.2">
      <c r="J86" s="4" t="s">
        <v>55</v>
      </c>
      <c r="K86" s="6">
        <f>K23-0.4</f>
        <v>7.58</v>
      </c>
      <c r="L86" s="6">
        <f>L23-0.4</f>
        <v>7.3599999999999994</v>
      </c>
      <c r="M86" s="6">
        <f>M23-0.4</f>
        <v>5.77</v>
      </c>
      <c r="N86" s="6">
        <f>N23-0.4</f>
        <v>5.1999999999999993</v>
      </c>
    </row>
    <row r="87" spans="10:14" ht="15" customHeight="1" x14ac:dyDescent="0.2">
      <c r="J87" s="4" t="s">
        <v>56</v>
      </c>
      <c r="K87" s="6">
        <f>K26-0.4</f>
        <v>7.47</v>
      </c>
      <c r="L87" s="6">
        <f>L26-0.4</f>
        <v>7.25</v>
      </c>
      <c r="M87" s="6">
        <f>M26-0.4</f>
        <v>5.68</v>
      </c>
      <c r="N87" s="6">
        <f>N26-0.4</f>
        <v>5.1199999999999992</v>
      </c>
    </row>
    <row r="88" spans="10:14" ht="15" customHeight="1" x14ac:dyDescent="0.2">
      <c r="J88" s="4" t="s">
        <v>61</v>
      </c>
      <c r="K88" s="6">
        <f>K29-0.4</f>
        <v>7.3599999999999994</v>
      </c>
      <c r="L88" s="6">
        <f>L29-0.4</f>
        <v>7.1499999999999995</v>
      </c>
      <c r="M88" s="6">
        <f>M29-0.4</f>
        <v>5.6</v>
      </c>
      <c r="N88" s="6">
        <f>N29-0.4</f>
        <v>5.05</v>
      </c>
    </row>
    <row r="89" spans="10:14" ht="15" customHeight="1" x14ac:dyDescent="0.2">
      <c r="J89" s="4" t="s">
        <v>62</v>
      </c>
      <c r="K89" s="6">
        <f>K32-0.4</f>
        <v>7.25</v>
      </c>
      <c r="L89" s="6">
        <f>L32-0.4</f>
        <v>7.04</v>
      </c>
      <c r="M89" s="6">
        <f>M32-0.4</f>
        <v>5.51</v>
      </c>
      <c r="N89" s="6">
        <f>N32-0.4</f>
        <v>4.97</v>
      </c>
    </row>
    <row r="90" spans="10:14" ht="15" customHeight="1" x14ac:dyDescent="0.2">
      <c r="J90" s="4" t="s">
        <v>63</v>
      </c>
      <c r="K90" s="6">
        <f>K35-0.4</f>
        <v>7.14</v>
      </c>
      <c r="L90" s="6">
        <f>L35-0.4</f>
        <v>6.9399999999999995</v>
      </c>
      <c r="M90" s="6">
        <f>M35-0.4</f>
        <v>5.43</v>
      </c>
      <c r="N90" s="6">
        <f>N35-0.4</f>
        <v>4.8899999999999997</v>
      </c>
    </row>
    <row r="91" spans="10:14" ht="15" customHeight="1" x14ac:dyDescent="0.2">
      <c r="J91" s="4" t="s">
        <v>67</v>
      </c>
      <c r="K91" s="6">
        <f>K38-0.4</f>
        <v>7.0299999999999994</v>
      </c>
      <c r="L91" s="6">
        <f>L38-0.4</f>
        <v>6.83</v>
      </c>
      <c r="M91" s="6">
        <f>M38-0.4</f>
        <v>5.35</v>
      </c>
      <c r="N91" s="6">
        <f>N38-0.4</f>
        <v>4.8199999999999994</v>
      </c>
    </row>
    <row r="92" spans="10:14" ht="15" customHeight="1" x14ac:dyDescent="0.2">
      <c r="J92" s="4" t="s">
        <v>68</v>
      </c>
      <c r="K92" s="6">
        <f>K41-0.4</f>
        <v>6.93</v>
      </c>
      <c r="L92" s="6">
        <f>L41-0.4</f>
        <v>6.7299999999999995</v>
      </c>
      <c r="M92" s="6">
        <f>M41-0.4</f>
        <v>5.27</v>
      </c>
      <c r="N92" s="6">
        <f>N41-0.4</f>
        <v>4.75</v>
      </c>
    </row>
    <row r="93" spans="10:14" ht="15" customHeight="1" x14ac:dyDescent="0.2">
      <c r="J93" s="4" t="s">
        <v>69</v>
      </c>
      <c r="K93" s="6">
        <f>K44-0.4</f>
        <v>6.83</v>
      </c>
      <c r="L93" s="6">
        <f>L44-0.4</f>
        <v>6.63</v>
      </c>
      <c r="M93" s="6">
        <f>M44-0.4</f>
        <v>5.1899999999999995</v>
      </c>
      <c r="N93" s="6">
        <f>N44-0.4</f>
        <v>4.67</v>
      </c>
    </row>
    <row r="94" spans="10:14" ht="15" customHeight="1" x14ac:dyDescent="0.2">
      <c r="J94" s="4" t="s">
        <v>73</v>
      </c>
      <c r="K94" s="6">
        <f>K47-0.4</f>
        <v>6.7299999999999995</v>
      </c>
      <c r="L94" s="6">
        <f>L47-0.4</f>
        <v>6.5299999999999994</v>
      </c>
      <c r="M94" s="6">
        <f>M47-0.4</f>
        <v>5.1099999999999994</v>
      </c>
      <c r="N94" s="6">
        <f>N47-0.4</f>
        <v>4.5999999999999996</v>
      </c>
    </row>
    <row r="95" spans="10:14" ht="15" customHeight="1" x14ac:dyDescent="0.2">
      <c r="J95" s="4" t="s">
        <v>74</v>
      </c>
      <c r="K95" s="6">
        <f>K50-0.4</f>
        <v>6.63</v>
      </c>
      <c r="L95" s="6">
        <f>L50-0.4</f>
        <v>6.4399999999999995</v>
      </c>
      <c r="M95" s="6">
        <f>M50-0.4</f>
        <v>5.0299999999999994</v>
      </c>
      <c r="N95" s="6">
        <f>N50-0.4</f>
        <v>4.5299999999999994</v>
      </c>
    </row>
    <row r="96" spans="10:14" ht="15" customHeight="1" x14ac:dyDescent="0.2">
      <c r="J96" s="4" t="s">
        <v>75</v>
      </c>
      <c r="K96" s="6">
        <f>K53-0.4</f>
        <v>6.5299999999999994</v>
      </c>
      <c r="L96" s="6">
        <f>L53-0.4</f>
        <v>6.34</v>
      </c>
      <c r="M96" s="6">
        <f>M53-0.4</f>
        <v>4.96</v>
      </c>
      <c r="N96" s="6">
        <f>N53-0.4</f>
        <v>4.46</v>
      </c>
    </row>
    <row r="97" spans="10:14" ht="15" customHeight="1" x14ac:dyDescent="0.2">
      <c r="J97" s="4" t="s">
        <v>79</v>
      </c>
      <c r="K97" s="6">
        <f>K56-0.4</f>
        <v>6.43</v>
      </c>
      <c r="L97" s="6">
        <f>L56-0.4</f>
        <v>6.25</v>
      </c>
      <c r="M97" s="6">
        <f>M56-0.4</f>
        <v>4.88</v>
      </c>
      <c r="N97" s="6">
        <f>N56-0.4</f>
        <v>4.3999999999999995</v>
      </c>
    </row>
    <row r="98" spans="10:14" ht="15" customHeight="1" x14ac:dyDescent="0.2">
      <c r="J98" s="4" t="s">
        <v>80</v>
      </c>
      <c r="K98" s="6">
        <f>K59-0.4</f>
        <v>6.34</v>
      </c>
      <c r="L98" s="6">
        <f>L59-0.4</f>
        <v>6.1499999999999995</v>
      </c>
      <c r="M98" s="6">
        <f>M59-0.4</f>
        <v>4.8099999999999996</v>
      </c>
      <c r="N98" s="6">
        <f>N59-0.4</f>
        <v>4.33</v>
      </c>
    </row>
    <row r="99" spans="10:14" ht="15" customHeight="1" x14ac:dyDescent="0.2">
      <c r="J99" s="4" t="s">
        <v>81</v>
      </c>
      <c r="K99" s="6">
        <f>K62-0.4</f>
        <v>6.2399999999999993</v>
      </c>
      <c r="L99" s="6">
        <f>L62-0.4</f>
        <v>6.06</v>
      </c>
      <c r="M99" s="6">
        <f>M62-0.4</f>
        <v>4.7399999999999993</v>
      </c>
      <c r="N99" s="6">
        <f>N62-0.4</f>
        <v>4.26</v>
      </c>
    </row>
    <row r="100" spans="10:14" ht="15" customHeight="1" x14ac:dyDescent="0.2">
      <c r="J100" s="4" t="s">
        <v>99</v>
      </c>
      <c r="K100" s="6">
        <f>K63-0.4</f>
        <v>8.1999999999999993</v>
      </c>
      <c r="L100" s="6">
        <f t="shared" ref="L100:M100" si="5">L63-0.4</f>
        <v>7.1</v>
      </c>
      <c r="M100" s="6">
        <f t="shared" si="5"/>
        <v>5.8</v>
      </c>
      <c r="N100" s="41" t="s">
        <v>95</v>
      </c>
    </row>
    <row r="101" spans="10:14" ht="15" customHeight="1" x14ac:dyDescent="0.2">
      <c r="J101" s="4" t="s">
        <v>92</v>
      </c>
      <c r="K101" s="6">
        <f>K66-0.4</f>
        <v>8.1999999999999993</v>
      </c>
      <c r="L101" s="6">
        <f>L66-0.4</f>
        <v>7.1</v>
      </c>
      <c r="M101" s="6">
        <f>M66-0.4</f>
        <v>5.8</v>
      </c>
      <c r="N101" s="6">
        <f>N66-0.4</f>
        <v>4.1999999999999993</v>
      </c>
    </row>
    <row r="102" spans="10:14" ht="15" customHeight="1" x14ac:dyDescent="0.2">
      <c r="J102" s="4" t="s">
        <v>93</v>
      </c>
      <c r="K102" s="6">
        <f>K69-0.4</f>
        <v>8.1999999999999993</v>
      </c>
      <c r="L102" s="6">
        <f>L69-0.4</f>
        <v>7.1</v>
      </c>
      <c r="M102" s="6">
        <f>M69-0.4</f>
        <v>5.8</v>
      </c>
      <c r="N102" s="6">
        <f>N69-0.4</f>
        <v>4.13</v>
      </c>
    </row>
    <row r="103" spans="10:14" ht="15" customHeight="1" x14ac:dyDescent="0.2">
      <c r="J103" s="4" t="s">
        <v>94</v>
      </c>
      <c r="K103" s="6">
        <f>K72-0.4</f>
        <v>8.1999999999999993</v>
      </c>
      <c r="L103" s="6">
        <f>L72-0.4</f>
        <v>7.1</v>
      </c>
      <c r="M103" s="6">
        <f>M72-0.4</f>
        <v>5.8</v>
      </c>
      <c r="N103" s="6">
        <f>N72-0.4</f>
        <v>4.0699999999999994</v>
      </c>
    </row>
    <row r="104" spans="10:14" ht="15" customHeight="1" x14ac:dyDescent="0.2">
      <c r="J104" s="79" t="s">
        <v>40</v>
      </c>
      <c r="K104" s="79"/>
      <c r="L104" s="79"/>
      <c r="M104" s="79"/>
      <c r="N104" s="79"/>
    </row>
    <row r="106" spans="10:14" ht="15" customHeight="1" x14ac:dyDescent="0.25">
      <c r="J106" s="68" t="s">
        <v>31</v>
      </c>
      <c r="K106" s="68"/>
      <c r="L106" s="68"/>
      <c r="M106" s="68"/>
    </row>
    <row r="108" spans="10:14" ht="15" customHeight="1" x14ac:dyDescent="0.2">
      <c r="J108" s="51" t="s">
        <v>0</v>
      </c>
      <c r="K108" s="73" t="s">
        <v>42</v>
      </c>
      <c r="L108" s="74"/>
      <c r="M108" s="75"/>
    </row>
    <row r="109" spans="10:14" ht="15" customHeight="1" x14ac:dyDescent="0.2">
      <c r="J109" s="52"/>
      <c r="K109" s="76"/>
      <c r="L109" s="77"/>
      <c r="M109" s="78"/>
    </row>
    <row r="110" spans="10:14" ht="15" customHeight="1" x14ac:dyDescent="0.2">
      <c r="J110" s="53"/>
      <c r="K110" s="2" t="s">
        <v>32</v>
      </c>
      <c r="L110" s="2" t="s">
        <v>33</v>
      </c>
      <c r="M110" s="2" t="s">
        <v>48</v>
      </c>
    </row>
    <row r="111" spans="10:14" ht="15" customHeight="1" x14ac:dyDescent="0.2">
      <c r="J111" s="29" t="s">
        <v>28</v>
      </c>
      <c r="K111" s="30">
        <v>3.79</v>
      </c>
      <c r="L111" s="30">
        <v>3.52</v>
      </c>
      <c r="M111" s="30">
        <v>2.37</v>
      </c>
    </row>
    <row r="112" spans="10:14" ht="15" customHeight="1" x14ac:dyDescent="0.2">
      <c r="J112" s="4" t="s">
        <v>26</v>
      </c>
      <c r="K112" s="45">
        <v>1.4E-2</v>
      </c>
      <c r="L112" s="46"/>
      <c r="M112" s="47"/>
    </row>
    <row r="113" spans="10:13" ht="15" customHeight="1" x14ac:dyDescent="0.2">
      <c r="J113" s="31" t="s">
        <v>19</v>
      </c>
      <c r="K113" s="20">
        <f>K111*(1-$K112)</f>
        <v>3.7369400000000002</v>
      </c>
      <c r="L113" s="20">
        <f>L111*(1-$K112)</f>
        <v>3.47072</v>
      </c>
      <c r="M113" s="20">
        <f>M111*(1-$K112)</f>
        <v>2.3368199999999999</v>
      </c>
    </row>
    <row r="114" spans="10:13" ht="15" customHeight="1" x14ac:dyDescent="0.2">
      <c r="J114" s="3" t="s">
        <v>6</v>
      </c>
      <c r="K114" s="5">
        <f>ROUND(K113,2)</f>
        <v>3.74</v>
      </c>
      <c r="L114" s="5">
        <f>ROUND(L113,2)</f>
        <v>3.47</v>
      </c>
      <c r="M114" s="5">
        <f>ROUND(M113,2)</f>
        <v>2.34</v>
      </c>
    </row>
    <row r="115" spans="10:13" ht="15" customHeight="1" x14ac:dyDescent="0.2">
      <c r="J115" s="4" t="s">
        <v>26</v>
      </c>
      <c r="K115" s="45">
        <v>1.4E-2</v>
      </c>
      <c r="L115" s="46"/>
      <c r="M115" s="47"/>
    </row>
    <row r="116" spans="10:13" ht="15" customHeight="1" x14ac:dyDescent="0.2">
      <c r="J116" s="31" t="s">
        <v>20</v>
      </c>
      <c r="K116" s="20">
        <f>K113*(1-$K115)</f>
        <v>3.6846228400000003</v>
      </c>
      <c r="L116" s="20">
        <f>L113*(1-$K115)</f>
        <v>3.4221299200000002</v>
      </c>
      <c r="M116" s="20">
        <f>M113*(1-$K115)</f>
        <v>2.3041045199999997</v>
      </c>
    </row>
    <row r="117" spans="10:13" ht="15" customHeight="1" x14ac:dyDescent="0.2">
      <c r="J117" s="3" t="s">
        <v>6</v>
      </c>
      <c r="K117" s="5">
        <f>ROUND(K116,2)</f>
        <v>3.68</v>
      </c>
      <c r="L117" s="5">
        <f>ROUND(L116,2)</f>
        <v>3.42</v>
      </c>
      <c r="M117" s="5">
        <f>ROUND(M116,2)</f>
        <v>2.2999999999999998</v>
      </c>
    </row>
    <row r="118" spans="10:13" ht="15" customHeight="1" x14ac:dyDescent="0.2">
      <c r="J118" s="4" t="s">
        <v>26</v>
      </c>
      <c r="K118" s="45">
        <v>1.4E-2</v>
      </c>
      <c r="L118" s="46"/>
      <c r="M118" s="47"/>
    </row>
    <row r="119" spans="10:13" ht="15" customHeight="1" x14ac:dyDescent="0.2">
      <c r="J119" s="31" t="s">
        <v>21</v>
      </c>
      <c r="K119" s="20">
        <f>K116*(1-$K118)</f>
        <v>3.6330381202400002</v>
      </c>
      <c r="L119" s="20">
        <f>L116*(1-$K118)</f>
        <v>3.3742201011200001</v>
      </c>
      <c r="M119" s="20">
        <f>M116*(1-$K118)</f>
        <v>2.2718470567199995</v>
      </c>
    </row>
    <row r="120" spans="10:13" ht="15" customHeight="1" x14ac:dyDescent="0.2">
      <c r="J120" s="3" t="s">
        <v>6</v>
      </c>
      <c r="K120" s="5">
        <f>ROUND(K119,2)</f>
        <v>3.63</v>
      </c>
      <c r="L120" s="5">
        <f>ROUND(L119,2)</f>
        <v>3.37</v>
      </c>
      <c r="M120" s="5">
        <f>ROUND(M119,2)</f>
        <v>2.27</v>
      </c>
    </row>
    <row r="121" spans="10:13" ht="15" customHeight="1" x14ac:dyDescent="0.2">
      <c r="J121" s="4" t="s">
        <v>26</v>
      </c>
      <c r="K121" s="45">
        <v>1.4E-2</v>
      </c>
      <c r="L121" s="46"/>
      <c r="M121" s="47"/>
    </row>
    <row r="122" spans="10:13" ht="15" customHeight="1" x14ac:dyDescent="0.2">
      <c r="J122" s="31" t="s">
        <v>51</v>
      </c>
      <c r="K122" s="20">
        <f>K119*(1-$K121)</f>
        <v>3.58217558655664</v>
      </c>
      <c r="L122" s="20">
        <f t="shared" ref="L122:M122" si="6">L119*(1-$K121)</f>
        <v>3.3269810197043199</v>
      </c>
      <c r="M122" s="20">
        <f t="shared" si="6"/>
        <v>2.2400411979259194</v>
      </c>
    </row>
    <row r="123" spans="10:13" ht="15" customHeight="1" x14ac:dyDescent="0.2">
      <c r="J123" s="3" t="s">
        <v>6</v>
      </c>
      <c r="K123" s="5">
        <f>ROUND(K122,2)</f>
        <v>3.58</v>
      </c>
      <c r="L123" s="5">
        <f>ROUND(L122,2)</f>
        <v>3.33</v>
      </c>
      <c r="M123" s="5">
        <f>ROUND(M122,2)</f>
        <v>2.2400000000000002</v>
      </c>
    </row>
    <row r="124" spans="10:13" ht="15" customHeight="1" x14ac:dyDescent="0.2">
      <c r="J124" s="4" t="s">
        <v>26</v>
      </c>
      <c r="K124" s="45">
        <v>1.4E-2</v>
      </c>
      <c r="L124" s="46"/>
      <c r="M124" s="47"/>
    </row>
    <row r="125" spans="10:13" ht="15" customHeight="1" x14ac:dyDescent="0.2">
      <c r="J125" s="31" t="s">
        <v>52</v>
      </c>
      <c r="K125" s="20">
        <f>K122*(1-$K124)</f>
        <v>3.5320251283448472</v>
      </c>
      <c r="L125" s="20">
        <f>L122*(1-$K124)</f>
        <v>3.2804032854284593</v>
      </c>
      <c r="M125" s="20">
        <f>M122*(1-$K124)</f>
        <v>2.2086806211549566</v>
      </c>
    </row>
    <row r="126" spans="10:13" ht="15" customHeight="1" x14ac:dyDescent="0.2">
      <c r="J126" s="3" t="s">
        <v>6</v>
      </c>
      <c r="K126" s="5">
        <f>ROUND(K125,2)</f>
        <v>3.53</v>
      </c>
      <c r="L126" s="5">
        <f>ROUND(L125,2)</f>
        <v>3.28</v>
      </c>
      <c r="M126" s="5">
        <f>ROUND(M125,2)</f>
        <v>2.21</v>
      </c>
    </row>
    <row r="127" spans="10:13" ht="15" customHeight="1" x14ac:dyDescent="0.2">
      <c r="J127" s="4" t="s">
        <v>26</v>
      </c>
      <c r="K127" s="45">
        <v>1.4E-2</v>
      </c>
      <c r="L127" s="46"/>
      <c r="M127" s="47"/>
    </row>
    <row r="128" spans="10:13" ht="15" customHeight="1" x14ac:dyDescent="0.2">
      <c r="J128" s="31" t="s">
        <v>53</v>
      </c>
      <c r="K128" s="20">
        <f>K125*(1-$K127)</f>
        <v>3.4825767765480191</v>
      </c>
      <c r="L128" s="20">
        <f>L125*(1-$K127)</f>
        <v>3.2344776394324608</v>
      </c>
      <c r="M128" s="20">
        <f>M125*(1-$K127)</f>
        <v>2.1777590924587873</v>
      </c>
    </row>
    <row r="129" spans="10:13" ht="15" customHeight="1" x14ac:dyDescent="0.2">
      <c r="J129" s="3" t="s">
        <v>6</v>
      </c>
      <c r="K129" s="5">
        <f>ROUND(K128,2)</f>
        <v>3.48</v>
      </c>
      <c r="L129" s="5">
        <f>ROUND(L128,2)</f>
        <v>3.23</v>
      </c>
      <c r="M129" s="5">
        <f>ROUND(M128,2)</f>
        <v>2.1800000000000002</v>
      </c>
    </row>
    <row r="130" spans="10:13" ht="15" customHeight="1" x14ac:dyDescent="0.2">
      <c r="J130" s="4" t="s">
        <v>26</v>
      </c>
      <c r="K130" s="45">
        <v>1.4E-2</v>
      </c>
      <c r="L130" s="46"/>
      <c r="M130" s="47"/>
    </row>
    <row r="131" spans="10:13" ht="15" customHeight="1" x14ac:dyDescent="0.2">
      <c r="J131" s="31" t="s">
        <v>58</v>
      </c>
      <c r="K131" s="20">
        <f>K128*(1-$K130)</f>
        <v>3.4338207016763467</v>
      </c>
      <c r="L131" s="20">
        <f t="shared" ref="L131" si="7">L128*(1-$K130)</f>
        <v>3.1891949524804062</v>
      </c>
      <c r="M131" s="20">
        <f>M128*(1-$K130)</f>
        <v>2.1472704651643642</v>
      </c>
    </row>
    <row r="132" spans="10:13" ht="15" customHeight="1" x14ac:dyDescent="0.2">
      <c r="J132" s="3" t="s">
        <v>6</v>
      </c>
      <c r="K132" s="5">
        <f>ROUND(K131,2)</f>
        <v>3.43</v>
      </c>
      <c r="L132" s="5">
        <f>ROUND(L131,2)</f>
        <v>3.19</v>
      </c>
      <c r="M132" s="5">
        <f>ROUND(M131,2)</f>
        <v>2.15</v>
      </c>
    </row>
    <row r="133" spans="10:13" ht="15" customHeight="1" x14ac:dyDescent="0.2">
      <c r="J133" s="4" t="s">
        <v>26</v>
      </c>
      <c r="K133" s="45">
        <v>1.4E-2</v>
      </c>
      <c r="L133" s="46"/>
      <c r="M133" s="47"/>
    </row>
    <row r="134" spans="10:13" ht="15" customHeight="1" x14ac:dyDescent="0.2">
      <c r="J134" s="31" t="s">
        <v>59</v>
      </c>
      <c r="K134" s="20">
        <f>K131*(1-$K133)</f>
        <v>3.3857472118528777</v>
      </c>
      <c r="L134" s="20">
        <f>L131*(1-$K133)</f>
        <v>3.1445462231456807</v>
      </c>
      <c r="M134" s="20">
        <f>M131*(1-$K133)</f>
        <v>2.1172086786520632</v>
      </c>
    </row>
    <row r="135" spans="10:13" ht="15" customHeight="1" x14ac:dyDescent="0.2">
      <c r="J135" s="3" t="s">
        <v>6</v>
      </c>
      <c r="K135" s="5">
        <f>ROUND(K134,2)</f>
        <v>3.39</v>
      </c>
      <c r="L135" s="5">
        <f>ROUND(L134,2)</f>
        <v>3.14</v>
      </c>
      <c r="M135" s="5">
        <f>ROUND(M134,2)</f>
        <v>2.12</v>
      </c>
    </row>
    <row r="136" spans="10:13" ht="15" customHeight="1" x14ac:dyDescent="0.2">
      <c r="J136" s="4" t="s">
        <v>26</v>
      </c>
      <c r="K136" s="45">
        <v>1.4E-2</v>
      </c>
      <c r="L136" s="46"/>
      <c r="M136" s="47"/>
    </row>
    <row r="137" spans="10:13" ht="15" customHeight="1" x14ac:dyDescent="0.2">
      <c r="J137" s="31" t="s">
        <v>60</v>
      </c>
      <c r="K137" s="20">
        <f>K134*(1-$K136)</f>
        <v>3.3383467508869376</v>
      </c>
      <c r="L137" s="20">
        <f>L134*(1-$K136)</f>
        <v>3.1005225760216413</v>
      </c>
      <c r="M137" s="20">
        <f>M134*(1-$K136)</f>
        <v>2.0875677571509343</v>
      </c>
    </row>
    <row r="138" spans="10:13" ht="15" customHeight="1" x14ac:dyDescent="0.2">
      <c r="J138" s="3" t="s">
        <v>6</v>
      </c>
      <c r="K138" s="5">
        <f>ROUND(K137,2)</f>
        <v>3.34</v>
      </c>
      <c r="L138" s="5">
        <f>ROUND(L137,2)</f>
        <v>3.1</v>
      </c>
      <c r="M138" s="5">
        <f>ROUND(M137,2)</f>
        <v>2.09</v>
      </c>
    </row>
    <row r="139" spans="10:13" ht="15" customHeight="1" x14ac:dyDescent="0.2">
      <c r="J139" s="4" t="s">
        <v>26</v>
      </c>
      <c r="K139" s="45">
        <v>1.4E-2</v>
      </c>
      <c r="L139" s="46"/>
      <c r="M139" s="47"/>
    </row>
    <row r="140" spans="10:13" ht="15" customHeight="1" x14ac:dyDescent="0.2">
      <c r="J140" s="31" t="s">
        <v>64</v>
      </c>
      <c r="K140" s="20">
        <f>K137*(1-$K139)</f>
        <v>3.2916098963745202</v>
      </c>
      <c r="L140" s="20">
        <f t="shared" ref="L140" si="8">L137*(1-$K139)</f>
        <v>3.0571152599573383</v>
      </c>
      <c r="M140" s="20">
        <f>M137*(1-$K139)</f>
        <v>2.0583418085508214</v>
      </c>
    </row>
    <row r="141" spans="10:13" ht="15" customHeight="1" x14ac:dyDescent="0.2">
      <c r="J141" s="3" t="s">
        <v>6</v>
      </c>
      <c r="K141" s="5">
        <f>ROUND(K140,2)</f>
        <v>3.29</v>
      </c>
      <c r="L141" s="5">
        <f>ROUND(L140,2)</f>
        <v>3.06</v>
      </c>
      <c r="M141" s="5">
        <f>ROUND(M140,2)</f>
        <v>2.06</v>
      </c>
    </row>
    <row r="142" spans="10:13" ht="15" customHeight="1" x14ac:dyDescent="0.2">
      <c r="J142" s="4" t="s">
        <v>26</v>
      </c>
      <c r="K142" s="45">
        <v>1.4E-2</v>
      </c>
      <c r="L142" s="46"/>
      <c r="M142" s="47"/>
    </row>
    <row r="143" spans="10:13" ht="15" customHeight="1" x14ac:dyDescent="0.2">
      <c r="J143" s="31" t="s">
        <v>65</v>
      </c>
      <c r="K143" s="20">
        <f>K140*(1-$K142)</f>
        <v>3.245527357825277</v>
      </c>
      <c r="L143" s="20">
        <f>L140*(1-$K142)</f>
        <v>3.0143156463179355</v>
      </c>
      <c r="M143" s="20">
        <f>M140*(1-$K142)</f>
        <v>2.0295250232311099</v>
      </c>
    </row>
    <row r="144" spans="10:13" ht="15" customHeight="1" x14ac:dyDescent="0.2">
      <c r="J144" s="3" t="s">
        <v>6</v>
      </c>
      <c r="K144" s="5">
        <f>ROUND(K143,2)</f>
        <v>3.25</v>
      </c>
      <c r="L144" s="5">
        <f>ROUND(L143,2)</f>
        <v>3.01</v>
      </c>
      <c r="M144" s="5">
        <f>ROUND(M143,2)</f>
        <v>2.0299999999999998</v>
      </c>
    </row>
    <row r="145" spans="10:13" ht="15" customHeight="1" x14ac:dyDescent="0.2">
      <c r="J145" s="4" t="s">
        <v>26</v>
      </c>
      <c r="K145" s="45">
        <v>1.4E-2</v>
      </c>
      <c r="L145" s="46"/>
      <c r="M145" s="47"/>
    </row>
    <row r="146" spans="10:13" ht="15" customHeight="1" x14ac:dyDescent="0.2">
      <c r="J146" s="31" t="s">
        <v>66</v>
      </c>
      <c r="K146" s="20">
        <f>K143*(1-$K145)</f>
        <v>3.200089974815723</v>
      </c>
      <c r="L146" s="20">
        <f>L143*(1-$K145)</f>
        <v>2.9721152272694842</v>
      </c>
      <c r="M146" s="20">
        <f>M143*(1-$K145)</f>
        <v>2.0011116729058744</v>
      </c>
    </row>
    <row r="147" spans="10:13" ht="15" customHeight="1" x14ac:dyDescent="0.2">
      <c r="J147" s="3" t="s">
        <v>6</v>
      </c>
      <c r="K147" s="5">
        <f>ROUND(K146,2)</f>
        <v>3.2</v>
      </c>
      <c r="L147" s="5">
        <f>ROUND(L146,2)</f>
        <v>2.97</v>
      </c>
      <c r="M147" s="5">
        <f>ROUND(M146,2)</f>
        <v>2</v>
      </c>
    </row>
    <row r="148" spans="10:13" ht="15" customHeight="1" x14ac:dyDescent="0.2">
      <c r="J148" s="4" t="s">
        <v>26</v>
      </c>
      <c r="K148" s="45">
        <v>1.4E-2</v>
      </c>
      <c r="L148" s="46"/>
      <c r="M148" s="47"/>
    </row>
    <row r="149" spans="10:13" ht="15" customHeight="1" x14ac:dyDescent="0.2">
      <c r="J149" s="31" t="s">
        <v>70</v>
      </c>
      <c r="K149" s="20">
        <f>K146*(1-$K148)</f>
        <v>3.1552887151683029</v>
      </c>
      <c r="L149" s="20">
        <f t="shared" ref="L149" si="9">L146*(1-$K148)</f>
        <v>2.9305056140877115</v>
      </c>
      <c r="M149" s="20">
        <f>M146*(1-$K148)</f>
        <v>1.9730961094851922</v>
      </c>
    </row>
    <row r="150" spans="10:13" ht="15" customHeight="1" x14ac:dyDescent="0.2">
      <c r="J150" s="3" t="s">
        <v>6</v>
      </c>
      <c r="K150" s="5">
        <f>ROUND(K149,2)</f>
        <v>3.16</v>
      </c>
      <c r="L150" s="5">
        <f>ROUND(L149,2)</f>
        <v>2.93</v>
      </c>
      <c r="M150" s="5">
        <f>ROUND(M149,2)</f>
        <v>1.97</v>
      </c>
    </row>
    <row r="151" spans="10:13" ht="15" customHeight="1" x14ac:dyDescent="0.2">
      <c r="J151" s="4" t="s">
        <v>26</v>
      </c>
      <c r="K151" s="45">
        <v>1.4E-2</v>
      </c>
      <c r="L151" s="46"/>
      <c r="M151" s="47"/>
    </row>
    <row r="152" spans="10:13" ht="15" customHeight="1" x14ac:dyDescent="0.2">
      <c r="J152" s="31" t="s">
        <v>71</v>
      </c>
      <c r="K152" s="20">
        <f>K149*(1-$K151)</f>
        <v>3.1111146731559467</v>
      </c>
      <c r="L152" s="20">
        <f>L149*(1-$K151)</f>
        <v>2.8894785354904835</v>
      </c>
      <c r="M152" s="20">
        <f>M149*(1-$K151)</f>
        <v>1.9454727639523994</v>
      </c>
    </row>
    <row r="153" spans="10:13" ht="15" customHeight="1" x14ac:dyDescent="0.2">
      <c r="J153" s="3" t="s">
        <v>6</v>
      </c>
      <c r="K153" s="5">
        <f>ROUND(K152,2)</f>
        <v>3.11</v>
      </c>
      <c r="L153" s="5">
        <f>ROUND(L152,2)</f>
        <v>2.89</v>
      </c>
      <c r="M153" s="5">
        <f>ROUND(M152,2)</f>
        <v>1.95</v>
      </c>
    </row>
    <row r="154" spans="10:13" ht="15" customHeight="1" x14ac:dyDescent="0.2">
      <c r="J154" s="4" t="s">
        <v>26</v>
      </c>
      <c r="K154" s="45">
        <v>1.4E-2</v>
      </c>
      <c r="L154" s="46"/>
      <c r="M154" s="47"/>
    </row>
    <row r="155" spans="10:13" ht="15" customHeight="1" x14ac:dyDescent="0.2">
      <c r="J155" s="31" t="s">
        <v>72</v>
      </c>
      <c r="K155" s="20">
        <f>K152*(1-$K154)</f>
        <v>3.0675590677317635</v>
      </c>
      <c r="L155" s="20">
        <f>L152*(1-$K154)</f>
        <v>2.8490258359936167</v>
      </c>
      <c r="M155" s="20">
        <f>M152*(1-$K154)</f>
        <v>1.9182361452570658</v>
      </c>
    </row>
    <row r="156" spans="10:13" ht="15" customHeight="1" x14ac:dyDescent="0.2">
      <c r="J156" s="3" t="s">
        <v>6</v>
      </c>
      <c r="K156" s="5">
        <f>ROUND(K155,2)</f>
        <v>3.07</v>
      </c>
      <c r="L156" s="5">
        <f>ROUND(L155,2)</f>
        <v>2.85</v>
      </c>
      <c r="M156" s="5">
        <f>ROUND(M155,2)</f>
        <v>1.92</v>
      </c>
    </row>
    <row r="157" spans="10:13" ht="15" customHeight="1" x14ac:dyDescent="0.2">
      <c r="J157" s="4" t="s">
        <v>26</v>
      </c>
      <c r="K157" s="45">
        <v>1.4E-2</v>
      </c>
      <c r="L157" s="46"/>
      <c r="M157" s="47"/>
    </row>
    <row r="158" spans="10:13" ht="15" customHeight="1" x14ac:dyDescent="0.2">
      <c r="J158" s="31" t="s">
        <v>76</v>
      </c>
      <c r="K158" s="20">
        <f>K155*(1-$K157)</f>
        <v>3.0246132407835189</v>
      </c>
      <c r="L158" s="20">
        <f t="shared" ref="L158" si="10">L155*(1-$K157)</f>
        <v>2.8091394742897062</v>
      </c>
      <c r="M158" s="20">
        <f>M155*(1-$K157)</f>
        <v>1.8913808392234668</v>
      </c>
    </row>
    <row r="159" spans="10:13" ht="15" customHeight="1" x14ac:dyDescent="0.2">
      <c r="J159" s="3" t="s">
        <v>6</v>
      </c>
      <c r="K159" s="5">
        <f>ROUND(K158,2)</f>
        <v>3.02</v>
      </c>
      <c r="L159" s="5">
        <f>ROUND(L158,2)</f>
        <v>2.81</v>
      </c>
      <c r="M159" s="5">
        <f>ROUND(M158,2)</f>
        <v>1.89</v>
      </c>
    </row>
    <row r="160" spans="10:13" ht="15" customHeight="1" x14ac:dyDescent="0.2">
      <c r="J160" s="4" t="s">
        <v>26</v>
      </c>
      <c r="K160" s="45">
        <v>1.4E-2</v>
      </c>
      <c r="L160" s="46"/>
      <c r="M160" s="47"/>
    </row>
    <row r="161" spans="10:13" ht="15" customHeight="1" x14ac:dyDescent="0.2">
      <c r="J161" s="31" t="s">
        <v>77</v>
      </c>
      <c r="K161" s="20">
        <f>K158*(1-$K160)</f>
        <v>2.9822686554125495</v>
      </c>
      <c r="L161" s="20">
        <f>L158*(1-$K160)</f>
        <v>2.7698115216496504</v>
      </c>
      <c r="M161" s="20">
        <f>M158*(1-$K160)</f>
        <v>1.8649015074743382</v>
      </c>
    </row>
    <row r="162" spans="10:13" ht="15" customHeight="1" x14ac:dyDescent="0.2">
      <c r="J162" s="3" t="s">
        <v>6</v>
      </c>
      <c r="K162" s="5">
        <f>ROUND(K161,2)</f>
        <v>2.98</v>
      </c>
      <c r="L162" s="5">
        <f>ROUND(L161,2)</f>
        <v>2.77</v>
      </c>
      <c r="M162" s="5">
        <f>ROUND(M161,2)</f>
        <v>1.86</v>
      </c>
    </row>
    <row r="163" spans="10:13" ht="15" customHeight="1" x14ac:dyDescent="0.2">
      <c r="J163" s="4" t="s">
        <v>26</v>
      </c>
      <c r="K163" s="45">
        <v>1.4E-2</v>
      </c>
      <c r="L163" s="46"/>
      <c r="M163" s="47"/>
    </row>
    <row r="164" spans="10:13" ht="15" customHeight="1" x14ac:dyDescent="0.2">
      <c r="J164" s="31" t="s">
        <v>78</v>
      </c>
      <c r="K164" s="20">
        <f>K161*(1-$K163)</f>
        <v>2.9405168942367736</v>
      </c>
      <c r="L164" s="20">
        <f>L161*(1-$K163)</f>
        <v>2.7310341603465553</v>
      </c>
      <c r="M164" s="20">
        <f>M161*(1-$K163)</f>
        <v>1.8387928863696974</v>
      </c>
    </row>
    <row r="165" spans="10:13" ht="15" customHeight="1" x14ac:dyDescent="0.2">
      <c r="J165" s="3" t="s">
        <v>6</v>
      </c>
      <c r="K165" s="5">
        <f>ROUND(K164,2)</f>
        <v>2.94</v>
      </c>
      <c r="L165" s="5">
        <f>ROUND(L164,2)</f>
        <v>2.73</v>
      </c>
      <c r="M165" s="5">
        <f>ROUND(M164,2)</f>
        <v>1.84</v>
      </c>
    </row>
    <row r="166" spans="10:13" ht="15" customHeight="1" x14ac:dyDescent="0.2">
      <c r="J166" s="4" t="s">
        <v>26</v>
      </c>
      <c r="K166" s="45">
        <v>1.4E-2</v>
      </c>
      <c r="L166" s="46"/>
      <c r="M166" s="47"/>
    </row>
    <row r="167" spans="10:13" ht="15" customHeight="1" x14ac:dyDescent="0.2">
      <c r="J167" s="31" t="s">
        <v>89</v>
      </c>
      <c r="K167" s="20">
        <f>K164*(1-$K166)</f>
        <v>2.8993496577174587</v>
      </c>
      <c r="L167" s="20">
        <f>L164*(1-$K166)</f>
        <v>2.6927996821017035</v>
      </c>
      <c r="M167" s="20">
        <f>M164*(1-$K166)</f>
        <v>1.8130497859605217</v>
      </c>
    </row>
    <row r="168" spans="10:13" ht="15" customHeight="1" x14ac:dyDescent="0.2">
      <c r="J168" s="3" t="s">
        <v>6</v>
      </c>
      <c r="K168" s="5">
        <f>ROUND(K167,2)</f>
        <v>2.9</v>
      </c>
      <c r="L168" s="5">
        <f>ROUND(L167,2)</f>
        <v>2.69</v>
      </c>
      <c r="M168" s="5">
        <f>ROUND(M167,2)</f>
        <v>1.81</v>
      </c>
    </row>
    <row r="169" spans="10:13" ht="15" customHeight="1" x14ac:dyDescent="0.2">
      <c r="J169" s="4" t="s">
        <v>26</v>
      </c>
      <c r="K169" s="45">
        <v>1.4E-2</v>
      </c>
      <c r="L169" s="46"/>
      <c r="M169" s="47"/>
    </row>
    <row r="170" spans="10:13" ht="15" customHeight="1" x14ac:dyDescent="0.2">
      <c r="J170" s="31" t="s">
        <v>90</v>
      </c>
      <c r="K170" s="20">
        <f>K167*(1-$K169)</f>
        <v>2.8587587625094142</v>
      </c>
      <c r="L170" s="20">
        <f>L167*(1-$K169)</f>
        <v>2.6551004865522798</v>
      </c>
      <c r="M170" s="20">
        <f>M167*(1-$K169)</f>
        <v>1.7876670889570743</v>
      </c>
    </row>
    <row r="171" spans="10:13" ht="15" customHeight="1" x14ac:dyDescent="0.2">
      <c r="J171" s="3" t="s">
        <v>6</v>
      </c>
      <c r="K171" s="5">
        <f>ROUND(K170,2)</f>
        <v>2.86</v>
      </c>
      <c r="L171" s="5">
        <f>ROUND(L170,2)</f>
        <v>2.66</v>
      </c>
      <c r="M171" s="5">
        <f>ROUND(M170,2)</f>
        <v>1.79</v>
      </c>
    </row>
    <row r="172" spans="10:13" ht="15" customHeight="1" x14ac:dyDescent="0.2">
      <c r="J172" s="4" t="s">
        <v>26</v>
      </c>
      <c r="K172" s="45">
        <v>1.4E-2</v>
      </c>
      <c r="L172" s="46"/>
      <c r="M172" s="47"/>
    </row>
    <row r="173" spans="10:13" ht="15" customHeight="1" x14ac:dyDescent="0.2">
      <c r="J173" s="31" t="s">
        <v>91</v>
      </c>
      <c r="K173" s="20">
        <f>K170*(1-$K172)</f>
        <v>2.8187361398342823</v>
      </c>
      <c r="L173" s="20">
        <f>L170*(1-$K172)</f>
        <v>2.6179290797405477</v>
      </c>
      <c r="M173" s="20">
        <f>M170*(1-$K172)</f>
        <v>1.7626397497116753</v>
      </c>
    </row>
    <row r="174" spans="10:13" ht="15" customHeight="1" x14ac:dyDescent="0.2">
      <c r="J174" s="3" t="s">
        <v>6</v>
      </c>
      <c r="K174" s="5">
        <f>ROUND(K173,2)</f>
        <v>2.82</v>
      </c>
      <c r="L174" s="5">
        <f>ROUND(L173,2)</f>
        <v>2.62</v>
      </c>
      <c r="M174" s="5">
        <f>ROUND(M173,2)</f>
        <v>1.76</v>
      </c>
    </row>
    <row r="175" spans="10:13" ht="15" customHeight="1" x14ac:dyDescent="0.2">
      <c r="J175" s="71" t="s">
        <v>29</v>
      </c>
      <c r="K175" s="71"/>
      <c r="L175" s="71"/>
      <c r="M175" s="71"/>
    </row>
    <row r="176" spans="10:13" ht="15" customHeight="1" x14ac:dyDescent="0.2">
      <c r="J176" s="72" t="s">
        <v>30</v>
      </c>
      <c r="K176" s="72"/>
      <c r="L176" s="72"/>
      <c r="M176" s="72"/>
    </row>
  </sheetData>
  <mergeCells count="69">
    <mergeCell ref="K169:M169"/>
    <mergeCell ref="K172:M172"/>
    <mergeCell ref="K139:M139"/>
    <mergeCell ref="J73:N73"/>
    <mergeCell ref="J74:N74"/>
    <mergeCell ref="J104:N104"/>
    <mergeCell ref="K157:M157"/>
    <mergeCell ref="K160:M160"/>
    <mergeCell ref="K163:M163"/>
    <mergeCell ref="K148:M148"/>
    <mergeCell ref="K151:M151"/>
    <mergeCell ref="K154:M154"/>
    <mergeCell ref="K166:M166"/>
    <mergeCell ref="J175:M175"/>
    <mergeCell ref="J176:M176"/>
    <mergeCell ref="K115:M115"/>
    <mergeCell ref="K118:M118"/>
    <mergeCell ref="J106:M106"/>
    <mergeCell ref="J108:J110"/>
    <mergeCell ref="K112:M112"/>
    <mergeCell ref="K108:M109"/>
    <mergeCell ref="K121:M121"/>
    <mergeCell ref="K124:M124"/>
    <mergeCell ref="K127:M127"/>
    <mergeCell ref="K130:M130"/>
    <mergeCell ref="K133:M133"/>
    <mergeCell ref="K136:M136"/>
    <mergeCell ref="K142:M142"/>
    <mergeCell ref="K145:M145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B17:G17"/>
    <mergeCell ref="B25:G25"/>
    <mergeCell ref="B5:G5"/>
    <mergeCell ref="B19:C19"/>
    <mergeCell ref="K18:N18"/>
    <mergeCell ref="K21:N21"/>
    <mergeCell ref="K24:N24"/>
    <mergeCell ref="B21:G22"/>
    <mergeCell ref="K27:N27"/>
    <mergeCell ref="K30:N30"/>
    <mergeCell ref="K33:N33"/>
    <mergeCell ref="K36:N36"/>
    <mergeCell ref="K39:N39"/>
    <mergeCell ref="K42:N42"/>
    <mergeCell ref="J77:N77"/>
    <mergeCell ref="J78:J80"/>
    <mergeCell ref="K78:M79"/>
    <mergeCell ref="N78:N80"/>
    <mergeCell ref="K45:N45"/>
    <mergeCell ref="K48:N48"/>
    <mergeCell ref="K51:N51"/>
    <mergeCell ref="K54:N54"/>
    <mergeCell ref="K57:N57"/>
    <mergeCell ref="K60:N60"/>
    <mergeCell ref="J75:N75"/>
    <mergeCell ref="K64:M64"/>
    <mergeCell ref="K67:M67"/>
    <mergeCell ref="K70:M7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45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46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2022-08-08T09:40:50Z</dcterms:modified>
</cp:coreProperties>
</file>