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0 Degression PV Nov21 Dez21 Jan22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Solar!$A$1:$N$79</definedName>
  </definedNames>
  <calcPr calcId="162913"/>
</workbook>
</file>

<file path=xl/calcChain.xml><?xml version="1.0" encoding="utf-8"?>
<calcChain xmlns="http://schemas.openxmlformats.org/spreadsheetml/2006/main">
  <c r="M107" i="1" l="1"/>
  <c r="M104" i="1"/>
  <c r="M101" i="1"/>
  <c r="K108" i="1"/>
  <c r="K107" i="1"/>
  <c r="K105" i="1"/>
  <c r="K104" i="1"/>
  <c r="K102" i="1"/>
  <c r="K101" i="1"/>
  <c r="N64" i="1"/>
  <c r="N63" i="1"/>
  <c r="N62" i="1"/>
  <c r="K64" i="1"/>
  <c r="K63" i="1"/>
  <c r="K62" i="1"/>
  <c r="K44" i="1"/>
  <c r="K43" i="1"/>
  <c r="K41" i="1"/>
  <c r="K40" i="1"/>
  <c r="K38" i="1"/>
  <c r="K37" i="1"/>
  <c r="L62" i="1" l="1"/>
  <c r="M62" i="1"/>
  <c r="L63" i="1"/>
  <c r="M63" i="1"/>
  <c r="L64" i="1"/>
  <c r="M64" i="1"/>
  <c r="K61" i="1"/>
  <c r="N43" i="1"/>
  <c r="N40" i="1"/>
  <c r="N37" i="1"/>
  <c r="K13" i="1" l="1"/>
  <c r="K11" i="1"/>
  <c r="K10" i="1"/>
  <c r="C11" i="1" l="1"/>
  <c r="B12" i="2" l="1"/>
  <c r="D19" i="1" l="1"/>
  <c r="M74" i="1"/>
  <c r="M77" i="1" s="1"/>
  <c r="M80" i="1" s="1"/>
  <c r="L74" i="1"/>
  <c r="L77" i="1" s="1"/>
  <c r="K74" i="1"/>
  <c r="K75" i="1" s="1"/>
  <c r="M10" i="1"/>
  <c r="M13" i="1" s="1"/>
  <c r="N52" i="1"/>
  <c r="M52" i="1"/>
  <c r="L52" i="1"/>
  <c r="K52" i="1"/>
  <c r="M81" i="1" l="1"/>
  <c r="M83" i="1"/>
  <c r="L75" i="1"/>
  <c r="M11" i="1"/>
  <c r="M53" i="1" s="1"/>
  <c r="M16" i="1"/>
  <c r="M14" i="1"/>
  <c r="M54" i="1" s="1"/>
  <c r="M78" i="1"/>
  <c r="M75" i="1"/>
  <c r="L78" i="1"/>
  <c r="L80" i="1"/>
  <c r="K77" i="1"/>
  <c r="L81" i="1" l="1"/>
  <c r="L83" i="1"/>
  <c r="M84" i="1"/>
  <c r="M86" i="1"/>
  <c r="M17" i="1"/>
  <c r="M55" i="1" s="1"/>
  <c r="M19" i="1"/>
  <c r="K80" i="1"/>
  <c r="K78" i="1"/>
  <c r="M20" i="1" l="1"/>
  <c r="M56" i="1" s="1"/>
  <c r="M22" i="1"/>
  <c r="L84" i="1"/>
  <c r="L86" i="1"/>
  <c r="M87" i="1"/>
  <c r="M89" i="1"/>
  <c r="M92" i="1" s="1"/>
  <c r="M95" i="1" s="1"/>
  <c r="M98" i="1" s="1"/>
  <c r="K81" i="1"/>
  <c r="K83" i="1"/>
  <c r="B17" i="2"/>
  <c r="M102" i="1" l="1"/>
  <c r="M90" i="1"/>
  <c r="M23" i="1"/>
  <c r="M25" i="1"/>
  <c r="M28" i="1" s="1"/>
  <c r="M31" i="1" s="1"/>
  <c r="M34" i="1" s="1"/>
  <c r="M37" i="1" s="1"/>
  <c r="K84" i="1"/>
  <c r="K86" i="1"/>
  <c r="L89" i="1"/>
  <c r="L87" i="1"/>
  <c r="N10" i="1"/>
  <c r="N11" i="1" s="1"/>
  <c r="N53" i="1" s="1"/>
  <c r="L10" i="1"/>
  <c r="L13" i="1" s="1"/>
  <c r="K53" i="1"/>
  <c r="M108" i="1" l="1"/>
  <c r="M105" i="1"/>
  <c r="M40" i="1"/>
  <c r="M38" i="1"/>
  <c r="M57" i="1"/>
  <c r="L90" i="1"/>
  <c r="L92" i="1"/>
  <c r="M93" i="1"/>
  <c r="M26" i="1"/>
  <c r="K87" i="1"/>
  <c r="K89" i="1"/>
  <c r="K92" i="1" s="1"/>
  <c r="K95" i="1" s="1"/>
  <c r="K98" i="1" s="1"/>
  <c r="N13" i="1"/>
  <c r="N14" i="1" s="1"/>
  <c r="N54" i="1" s="1"/>
  <c r="L11" i="1"/>
  <c r="L53" i="1" s="1"/>
  <c r="L14" i="1"/>
  <c r="L54" i="1" s="1"/>
  <c r="L16" i="1"/>
  <c r="L19" i="1" s="1"/>
  <c r="M43" i="1" l="1"/>
  <c r="M44" i="1" s="1"/>
  <c r="M41" i="1"/>
  <c r="L95" i="1"/>
  <c r="L93" i="1"/>
  <c r="M58" i="1"/>
  <c r="K90" i="1"/>
  <c r="M96" i="1"/>
  <c r="M99" i="1"/>
  <c r="L22" i="1"/>
  <c r="L20" i="1"/>
  <c r="L56" i="1" s="1"/>
  <c r="M29" i="1"/>
  <c r="M59" i="1" s="1"/>
  <c r="N16" i="1"/>
  <c r="N19" i="1" s="1"/>
  <c r="K14" i="1"/>
  <c r="K54" i="1" s="1"/>
  <c r="K16" i="1"/>
  <c r="K19" i="1" s="1"/>
  <c r="L17" i="1"/>
  <c r="L55" i="1" s="1"/>
  <c r="K93" i="1" l="1"/>
  <c r="L96" i="1"/>
  <c r="L98" i="1"/>
  <c r="K22" i="1"/>
  <c r="K20" i="1"/>
  <c r="K56" i="1" s="1"/>
  <c r="M35" i="1"/>
  <c r="M61" i="1" s="1"/>
  <c r="M32" i="1"/>
  <c r="M60" i="1" s="1"/>
  <c r="N22" i="1"/>
  <c r="N20" i="1"/>
  <c r="N56" i="1" s="1"/>
  <c r="L25" i="1"/>
  <c r="L23" i="1"/>
  <c r="N17" i="1"/>
  <c r="N55" i="1" s="1"/>
  <c r="K17" i="1"/>
  <c r="K55" i="1" s="1"/>
  <c r="L99" i="1" l="1"/>
  <c r="L101" i="1"/>
  <c r="L57" i="1"/>
  <c r="K96" i="1"/>
  <c r="K99" i="1"/>
  <c r="L26" i="1"/>
  <c r="L28" i="1"/>
  <c r="N25" i="1"/>
  <c r="N28" i="1" s="1"/>
  <c r="N31" i="1" s="1"/>
  <c r="N34" i="1" s="1"/>
  <c r="N23" i="1"/>
  <c r="K23" i="1"/>
  <c r="K25" i="1"/>
  <c r="K28" i="1" s="1"/>
  <c r="K31" i="1" s="1"/>
  <c r="K34" i="1" s="1"/>
  <c r="N38" i="1" l="1"/>
  <c r="L29" i="1"/>
  <c r="L59" i="1" s="1"/>
  <c r="L31" i="1"/>
  <c r="L34" i="1" s="1"/>
  <c r="L102" i="1"/>
  <c r="L104" i="1"/>
  <c r="N57" i="1"/>
  <c r="K57" i="1"/>
  <c r="L58" i="1"/>
  <c r="N26" i="1"/>
  <c r="K26" i="1"/>
  <c r="K58" i="1" s="1"/>
  <c r="L107" i="1" l="1"/>
  <c r="L108" i="1" s="1"/>
  <c r="L105" i="1"/>
  <c r="L37" i="1"/>
  <c r="L35" i="1"/>
  <c r="L61" i="1" s="1"/>
  <c r="N44" i="1"/>
  <c r="N41" i="1"/>
  <c r="N58" i="1"/>
  <c r="N29" i="1"/>
  <c r="N59" i="1" s="1"/>
  <c r="K29" i="1"/>
  <c r="K59" i="1" s="1"/>
  <c r="L32" i="1"/>
  <c r="L60" i="1" s="1"/>
  <c r="L40" i="1" l="1"/>
  <c r="L38" i="1"/>
  <c r="K35" i="1"/>
  <c r="K32" i="1"/>
  <c r="K60" i="1" s="1"/>
  <c r="N35" i="1"/>
  <c r="N61" i="1" s="1"/>
  <c r="N32" i="1"/>
  <c r="N60" i="1" s="1"/>
  <c r="L43" i="1" l="1"/>
  <c r="L44" i="1" s="1"/>
  <c r="L41" i="1"/>
</calcChain>
</file>

<file path=xl/sharedStrings.xml><?xml version="1.0" encoding="utf-8"?>
<sst xmlns="http://schemas.openxmlformats.org/spreadsheetml/2006/main" count="148" uniqueCount="77">
  <si>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</si>
  <si>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</si>
  <si>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</si>
  <si>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</si>
  <si>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</si>
  <si>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</si>
  <si>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</si>
  <si>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</si>
  <si>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</si>
  <si>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</si>
  <si>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</si>
  <si>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</si>
  <si>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</si>
  <si>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</si>
  <si>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</si>
  <si>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</si>
  <si>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</si>
  <si>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</si>
  <si>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</si>
  <si>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</si>
  <si>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</si>
  <si>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</si>
  <si>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</si>
  <si>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</si>
  <si>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</si>
  <si>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</si>
  <si>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</si>
  <si>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</si>
  <si>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</si>
  <si>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</si>
  <si>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</si>
  <si>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</si>
  <si>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</si>
  <si>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</si>
  <si>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</si>
  <si>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</si>
  <si>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</si>
  <si>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</si>
  <si>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</si>
  <si>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</si>
  <si>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</si>
  <si>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</si>
  <si>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</si>
  <si>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</si>
  <si>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</si>
  <si>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</si>
  <si>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</si>
  <si>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</si>
  <si>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</si>
  <si>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</si>
  <si>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</si>
  <si>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</si>
  <si>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</si>
  <si>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</si>
  <si>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</si>
  <si>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</si>
  <si>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</si>
  <si>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Sonstige Anlagen
 bis 100 kW
(§ 48 Abs. 1 EEG)</t>
  </si>
  <si>
    <t>ab 01.08.2021</t>
  </si>
  <si>
    <t>ab 01.09.2021</t>
  </si>
  <si>
    <t>ab 01.10.2021</t>
  </si>
  <si>
    <r>
      <t>ab 01.08.2021</t>
    </r>
    <r>
      <rPr>
        <vertAlign val="superscript"/>
        <sz val="11"/>
        <rFont val="Arial"/>
        <family val="2"/>
      </rPr>
      <t xml:space="preserve"> 4</t>
    </r>
  </si>
  <si>
    <r>
      <t>ab 01.09.2021</t>
    </r>
    <r>
      <rPr>
        <vertAlign val="superscript"/>
        <sz val="11"/>
        <rFont val="Arial"/>
        <family val="2"/>
      </rPr>
      <t xml:space="preserve"> 4</t>
    </r>
  </si>
  <si>
    <r>
      <t>ab 01.10.2021</t>
    </r>
    <r>
      <rPr>
        <vertAlign val="superscript"/>
        <sz val="11"/>
        <rFont val="Arial"/>
        <family val="2"/>
      </rPr>
      <t xml:space="preserve"> 4</t>
    </r>
  </si>
  <si>
    <t>ab 01.11.2021</t>
  </si>
  <si>
    <t>ab 01.12.2021</t>
  </si>
  <si>
    <t>ab 01.01.2022</t>
  </si>
  <si>
    <r>
      <t>ab 01.11.2021</t>
    </r>
    <r>
      <rPr>
        <vertAlign val="superscript"/>
        <sz val="11"/>
        <rFont val="Arial"/>
        <family val="2"/>
      </rPr>
      <t xml:space="preserve"> 4</t>
    </r>
  </si>
  <si>
    <r>
      <t>ab 01.12.2021</t>
    </r>
    <r>
      <rPr>
        <vertAlign val="superscript"/>
        <sz val="11"/>
        <rFont val="Arial"/>
        <family val="2"/>
      </rPr>
      <t xml:space="preserve"> 4</t>
    </r>
  </si>
  <si>
    <r>
      <t>ab 01.01.2022</t>
    </r>
    <r>
      <rPr>
        <vertAlign val="superscript"/>
        <sz val="11"/>
        <rFont val="Arial"/>
        <family val="2"/>
      </rPr>
      <t xml:space="preserve"> 4</t>
    </r>
  </si>
  <si>
    <t>für die Kalendermonate November 2021, Dezember 2021 und Januar 2022</t>
  </si>
  <si>
    <t>1) Diese Werte werden gemäß § 19 MaStRV ermittelt und stellen den jeweils bei der Veröffentlichung der Meldungen im Marktstammdatenregister bekannten Datenstand zum 26.10.2021 dar, der unter dem folgenden Link zu finden ist:</t>
  </si>
  <si>
    <t>1. November 2021, 1. Dezember 2021 und 1. Januar 2022.</t>
  </si>
  <si>
    <t>Juli 2021</t>
  </si>
  <si>
    <t>August 2021</t>
  </si>
  <si>
    <t>September 2021</t>
  </si>
  <si>
    <t>https://www.bundesnetzagentur.de/DE/Sachgebiete/ElektrizitaetundGas/Unternehmen_Institutionen/ErneuerbareEnergien/ZahlenDatenInformationen/EEG_Registerdaten/start.html#doc732052bodyText1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</si>
</sst>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74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9" fillId="0" borderId="0" xfId="0" applyFont="1" applyFill="1" applyBorder="1"/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168" fontId="9" fillId="0" borderId="1" xfId="0" applyNumberFormat="1" applyFont="1" applyFill="1" applyBorder="1" applyAlignment="1">
      <alignment horizontal="left"/>
    </xf>
    <xf numFmtId="165" fontId="4" fillId="0" borderId="0" xfId="1" applyNumberFormat="1" applyFont="1" applyFill="1"/>
    <xf numFmtId="0" fontId="21" fillId="0" borderId="0" xfId="6" applyFill="1" applyBorder="1"/>
    <xf numFmtId="0" fontId="9" fillId="0" borderId="0" xfId="0" applyFont="1" applyFill="1" applyAlignment="1">
      <alignment horizontal="left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/>
    </xf>
    <xf numFmtId="0" fontId="8" fillId="0" borderId="0" xfId="0" applyFont="1" applyFill="1" applyAlignment="1">
      <alignment horizontal="center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0" fillId="0" borderId="0" xfId="5" applyFont="1" applyFill="1" applyAlignment="1">
      <alignment horizontal="left" vertical="top" wrapText="1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9" fillId="0" borderId="9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3" fontId="4" fillId="0" borderId="1" xfId="0" applyNumberFormat="1" applyFont="1" applyFill="1" applyBorder="1" applyAlignment="1">
      <alignment horizontal="right" indent="1"/>
    </xf>
    <xf numFmtId="0" fontId="19" fillId="0" borderId="0" xfId="0" quotePrefix="1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Border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110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5"/>
    </row>
    <row r="2" spans="1:14" ht="15" customHeight="1" x14ac:dyDescent="0.25">
      <c r="B2" s="39" t="s">
        <v>36</v>
      </c>
      <c r="C2" s="39"/>
      <c r="D2" s="39"/>
      <c r="E2" s="39"/>
      <c r="F2" s="39"/>
      <c r="G2" s="39"/>
      <c r="J2" s="39" t="s">
        <v>27</v>
      </c>
      <c r="K2" s="39"/>
      <c r="L2" s="39"/>
      <c r="M2" s="39"/>
      <c r="N2" s="39"/>
    </row>
    <row r="3" spans="1:14" ht="15" customHeight="1" x14ac:dyDescent="0.25">
      <c r="B3" s="39" t="s">
        <v>70</v>
      </c>
      <c r="C3" s="39"/>
      <c r="D3" s="39"/>
      <c r="E3" s="39"/>
      <c r="F3" s="39"/>
      <c r="G3" s="39"/>
    </row>
    <row r="4" spans="1:14" ht="15" customHeight="1" x14ac:dyDescent="0.25">
      <c r="B4" s="7"/>
      <c r="J4" s="43" t="s">
        <v>35</v>
      </c>
      <c r="K4" s="44"/>
      <c r="L4" s="44"/>
      <c r="M4" s="44"/>
      <c r="N4" s="45"/>
    </row>
    <row r="5" spans="1:14" ht="15" customHeight="1" x14ac:dyDescent="0.2">
      <c r="B5" s="37" t="s">
        <v>43</v>
      </c>
      <c r="C5" s="37"/>
      <c r="D5" s="37"/>
      <c r="E5" s="37"/>
      <c r="F5" s="37"/>
      <c r="G5" s="37"/>
      <c r="J5" s="52" t="s">
        <v>0</v>
      </c>
      <c r="K5" s="46" t="s">
        <v>41</v>
      </c>
      <c r="L5" s="47"/>
      <c r="M5" s="48"/>
      <c r="N5" s="55" t="s">
        <v>47</v>
      </c>
    </row>
    <row r="6" spans="1:14" ht="15" customHeight="1" x14ac:dyDescent="0.2">
      <c r="B6" s="21"/>
      <c r="C6" s="21"/>
      <c r="D6" s="21"/>
      <c r="E6" s="21"/>
      <c r="F6" s="21"/>
      <c r="G6" s="21"/>
      <c r="J6" s="53"/>
      <c r="K6" s="49"/>
      <c r="L6" s="50"/>
      <c r="M6" s="51"/>
      <c r="N6" s="56"/>
    </row>
    <row r="7" spans="1:14" ht="15" customHeight="1" x14ac:dyDescent="0.25">
      <c r="B7" s="22" t="s">
        <v>4</v>
      </c>
      <c r="C7" s="28" t="s">
        <v>39</v>
      </c>
      <c r="D7" s="23"/>
      <c r="E7" s="23"/>
      <c r="F7" s="21"/>
      <c r="G7" s="21"/>
      <c r="J7" s="54"/>
      <c r="K7" s="2" t="s">
        <v>32</v>
      </c>
      <c r="L7" s="2" t="s">
        <v>33</v>
      </c>
      <c r="M7" s="2" t="s">
        <v>34</v>
      </c>
      <c r="N7" s="57"/>
    </row>
    <row r="8" spans="1:14" ht="15" customHeight="1" x14ac:dyDescent="0.2">
      <c r="B8" s="33" t="s">
        <v>73</v>
      </c>
      <c r="C8" s="69">
        <v>307326.20999999886</v>
      </c>
      <c r="D8" s="24"/>
      <c r="E8" s="24"/>
      <c r="F8" s="21"/>
      <c r="G8" s="21"/>
      <c r="J8" s="30" t="s">
        <v>25</v>
      </c>
      <c r="K8" s="31">
        <v>8.56</v>
      </c>
      <c r="L8" s="31">
        <v>8.33</v>
      </c>
      <c r="M8" s="31">
        <v>6.62</v>
      </c>
      <c r="N8" s="31">
        <v>6.01</v>
      </c>
    </row>
    <row r="9" spans="1:14" ht="15" customHeight="1" x14ac:dyDescent="0.2">
      <c r="B9" s="33" t="s">
        <v>74</v>
      </c>
      <c r="C9" s="69">
        <v>293569.6569999989</v>
      </c>
      <c r="D9" s="24"/>
      <c r="E9" s="24"/>
      <c r="F9" s="21"/>
      <c r="G9" s="21"/>
      <c r="J9" s="4" t="s">
        <v>26</v>
      </c>
      <c r="K9" s="40">
        <v>1.4E-2</v>
      </c>
      <c r="L9" s="41"/>
      <c r="M9" s="41"/>
      <c r="N9" s="42"/>
    </row>
    <row r="10" spans="1:14" ht="15" customHeight="1" x14ac:dyDescent="0.2">
      <c r="B10" s="33" t="s">
        <v>75</v>
      </c>
      <c r="C10" s="69">
        <v>321648.74799999839</v>
      </c>
      <c r="D10" s="24"/>
      <c r="E10" s="24"/>
      <c r="F10" s="21"/>
      <c r="G10" s="21"/>
      <c r="J10" s="32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70">
        <f>SUM(C8:C10)</f>
        <v>922544.61499999615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71" t="s">
        <v>71</v>
      </c>
      <c r="C12" s="71"/>
      <c r="D12" s="71"/>
      <c r="E12" s="71"/>
      <c r="F12" s="71"/>
      <c r="G12" s="71"/>
      <c r="J12" s="4" t="s">
        <v>26</v>
      </c>
      <c r="K12" s="40">
        <v>1.4E-2</v>
      </c>
      <c r="L12" s="41"/>
      <c r="M12" s="41"/>
      <c r="N12" s="42"/>
    </row>
    <row r="13" spans="1:14" ht="15" customHeight="1" x14ac:dyDescent="0.2">
      <c r="B13" s="71"/>
      <c r="C13" s="71"/>
      <c r="D13" s="71"/>
      <c r="E13" s="71"/>
      <c r="F13" s="71"/>
      <c r="G13" s="71"/>
      <c r="J13" s="32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58" t="s">
        <v>76</v>
      </c>
      <c r="C14" s="58"/>
      <c r="D14" s="58"/>
      <c r="E14" s="58"/>
      <c r="F14" s="58"/>
      <c r="G14" s="58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58"/>
      <c r="C15" s="58"/>
      <c r="D15" s="58"/>
      <c r="E15" s="58"/>
      <c r="F15" s="58"/>
      <c r="G15" s="58"/>
      <c r="J15" s="4" t="s">
        <v>26</v>
      </c>
      <c r="K15" s="40">
        <v>1.4E-2</v>
      </c>
      <c r="L15" s="41"/>
      <c r="M15" s="41"/>
      <c r="N15" s="42"/>
    </row>
    <row r="16" spans="1:14" ht="14.25" customHeight="1" x14ac:dyDescent="0.2">
      <c r="J16" s="32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37" t="s">
        <v>44</v>
      </c>
      <c r="C17" s="37"/>
      <c r="D17" s="37"/>
      <c r="E17" s="37"/>
      <c r="F17" s="37"/>
      <c r="G17" s="37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40">
        <v>1.4E-2</v>
      </c>
      <c r="L18" s="41"/>
      <c r="M18" s="41"/>
      <c r="N18" s="42"/>
    </row>
    <row r="19" spans="2:14" ht="15" customHeight="1" x14ac:dyDescent="0.25">
      <c r="B19" s="38" t="s">
        <v>37</v>
      </c>
      <c r="C19" s="38"/>
      <c r="D19" s="34">
        <f>C11*4</f>
        <v>3690178.4599999846</v>
      </c>
      <c r="E19" s="29" t="s">
        <v>38</v>
      </c>
      <c r="J19" s="32" t="s">
        <v>51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72" t="s">
        <v>49</v>
      </c>
      <c r="C21" s="72"/>
      <c r="D21" s="72"/>
      <c r="E21" s="72"/>
      <c r="F21" s="72"/>
      <c r="G21" s="72"/>
      <c r="J21" s="4" t="s">
        <v>26</v>
      </c>
      <c r="K21" s="40">
        <v>1.4E-2</v>
      </c>
      <c r="L21" s="41"/>
      <c r="M21" s="41"/>
      <c r="N21" s="42"/>
    </row>
    <row r="22" spans="2:14" ht="15" customHeight="1" x14ac:dyDescent="0.2">
      <c r="B22" s="72"/>
      <c r="C22" s="72"/>
      <c r="D22" s="72"/>
      <c r="E22" s="72"/>
      <c r="F22" s="72"/>
      <c r="G22" s="72"/>
      <c r="J22" s="32" t="s">
        <v>52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5">
      <c r="B24" s="36" t="s">
        <v>50</v>
      </c>
      <c r="C24" s="36"/>
      <c r="D24" s="36"/>
      <c r="E24" s="36"/>
      <c r="F24" s="36"/>
      <c r="G24" s="36"/>
      <c r="J24" s="4" t="s">
        <v>26</v>
      </c>
      <c r="K24" s="40">
        <v>1.4E-2</v>
      </c>
      <c r="L24" s="41"/>
      <c r="M24" s="41"/>
      <c r="N24" s="42"/>
    </row>
    <row r="25" spans="2:14" ht="15" customHeight="1" x14ac:dyDescent="0.2">
      <c r="B25" s="73" t="s">
        <v>72</v>
      </c>
      <c r="C25" s="73"/>
      <c r="D25" s="73"/>
      <c r="E25" s="73"/>
      <c r="F25" s="73"/>
      <c r="G25" s="73"/>
      <c r="J25" s="32" t="s">
        <v>53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4" t="s">
        <v>26</v>
      </c>
      <c r="K27" s="40">
        <v>1.4E-2</v>
      </c>
      <c r="L27" s="41"/>
      <c r="M27" s="41"/>
      <c r="N27" s="42"/>
    </row>
    <row r="28" spans="2:14" ht="15" customHeight="1" x14ac:dyDescent="0.2">
      <c r="B28"/>
      <c r="C28"/>
      <c r="D28"/>
      <c r="J28" s="32" t="s">
        <v>58</v>
      </c>
      <c r="K28" s="20">
        <f>K25*(1-$K27)</f>
        <v>7.755542270804626</v>
      </c>
      <c r="L28" s="20">
        <f t="shared" ref="L28" si="1">L25*(1-$K27)</f>
        <v>7.5471573733414168</v>
      </c>
      <c r="M28" s="20">
        <f>M25*(1-$K27)</f>
        <v>5.9978609617671284</v>
      </c>
      <c r="N28" s="20">
        <f>N25*(1-$K27)</f>
        <v>5.4451879728429677</v>
      </c>
    </row>
    <row r="29" spans="2:14" ht="15" customHeight="1" x14ac:dyDescent="0.2">
      <c r="J29" s="3" t="s">
        <v>6</v>
      </c>
      <c r="K29" s="5">
        <f>ROUND(K28,2)</f>
        <v>7.76</v>
      </c>
      <c r="L29" s="5">
        <f>ROUND(L28,2)</f>
        <v>7.55</v>
      </c>
      <c r="M29" s="5">
        <f>ROUND(M28,2)</f>
        <v>6</v>
      </c>
      <c r="N29" s="5">
        <f>ROUND(N28,2)</f>
        <v>5.45</v>
      </c>
    </row>
    <row r="30" spans="2:14" ht="15" customHeight="1" x14ac:dyDescent="0.2">
      <c r="J30" s="4" t="s">
        <v>26</v>
      </c>
      <c r="K30" s="40">
        <v>1.4E-2</v>
      </c>
      <c r="L30" s="41"/>
      <c r="M30" s="41"/>
      <c r="N30" s="42"/>
    </row>
    <row r="31" spans="2:14" ht="15" customHeight="1" x14ac:dyDescent="0.2">
      <c r="J31" s="32" t="s">
        <v>59</v>
      </c>
      <c r="K31" s="20">
        <f>K28*(1-$K30)</f>
        <v>7.6469646790133607</v>
      </c>
      <c r="L31" s="20">
        <f>L28*(1-$K30)</f>
        <v>7.4414971701146371</v>
      </c>
      <c r="M31" s="20">
        <f>M28*(1-$K30)</f>
        <v>5.9138909083023883</v>
      </c>
      <c r="N31" s="20">
        <f>N28*(1-$K30)</f>
        <v>5.3689553412231659</v>
      </c>
    </row>
    <row r="32" spans="2:14" ht="15" customHeight="1" x14ac:dyDescent="0.2">
      <c r="J32" s="3" t="s">
        <v>6</v>
      </c>
      <c r="K32" s="5">
        <f>ROUND(K31,2)</f>
        <v>7.65</v>
      </c>
      <c r="L32" s="5">
        <f>ROUND(L31,2)</f>
        <v>7.44</v>
      </c>
      <c r="M32" s="5">
        <f>ROUND(M31,2)</f>
        <v>5.91</v>
      </c>
      <c r="N32" s="5">
        <f>ROUND(N31,2)</f>
        <v>5.37</v>
      </c>
    </row>
    <row r="33" spans="10:14" ht="15" customHeight="1" x14ac:dyDescent="0.2">
      <c r="J33" s="4" t="s">
        <v>26</v>
      </c>
      <c r="K33" s="40">
        <v>1.4E-2</v>
      </c>
      <c r="L33" s="41"/>
      <c r="M33" s="41"/>
      <c r="N33" s="42"/>
    </row>
    <row r="34" spans="10:14" ht="15" customHeight="1" x14ac:dyDescent="0.2">
      <c r="J34" s="32" t="s">
        <v>60</v>
      </c>
      <c r="K34" s="20">
        <f>K31*(1-$K33)</f>
        <v>7.5399071735071734</v>
      </c>
      <c r="L34" s="20">
        <f>L31*(1-$K33)</f>
        <v>7.3373162097330322</v>
      </c>
      <c r="M34" s="20">
        <f>M31*(1-$K33)</f>
        <v>5.8310964355861552</v>
      </c>
      <c r="N34" s="20">
        <f>N31*(1-$K33)</f>
        <v>5.2937899664460417</v>
      </c>
    </row>
    <row r="35" spans="10:14" ht="15" customHeight="1" x14ac:dyDescent="0.2">
      <c r="J35" s="3" t="s">
        <v>6</v>
      </c>
      <c r="K35" s="5">
        <f>ROUND(K34,2)</f>
        <v>7.54</v>
      </c>
      <c r="L35" s="5">
        <f>ROUND(L34,2)</f>
        <v>7.34</v>
      </c>
      <c r="M35" s="5">
        <f>ROUND(M34,2)</f>
        <v>5.83</v>
      </c>
      <c r="N35" s="5">
        <f>ROUND(N34,2)</f>
        <v>5.29</v>
      </c>
    </row>
    <row r="36" spans="10:14" ht="15" customHeight="1" x14ac:dyDescent="0.2">
      <c r="J36" s="4" t="s">
        <v>26</v>
      </c>
      <c r="K36" s="40">
        <v>1.4E-2</v>
      </c>
      <c r="L36" s="41"/>
      <c r="M36" s="41"/>
      <c r="N36" s="42"/>
    </row>
    <row r="37" spans="10:14" ht="15" customHeight="1" x14ac:dyDescent="0.2">
      <c r="J37" s="32" t="s">
        <v>64</v>
      </c>
      <c r="K37" s="20">
        <f>K34*(1-$K36)</f>
        <v>7.4343484730780727</v>
      </c>
      <c r="L37" s="20">
        <f t="shared" ref="L37" si="2">L34*(1-$K36)</f>
        <v>7.2345937827967699</v>
      </c>
      <c r="M37" s="20">
        <f>M34*(1-$K36)</f>
        <v>5.7494610854879493</v>
      </c>
      <c r="N37" s="20">
        <f>N34*(1-$K36)</f>
        <v>5.2196769069157973</v>
      </c>
    </row>
    <row r="38" spans="10:14" ht="15" customHeight="1" x14ac:dyDescent="0.2">
      <c r="J38" s="3" t="s">
        <v>6</v>
      </c>
      <c r="K38" s="5">
        <f>ROUND(K37,2)</f>
        <v>7.43</v>
      </c>
      <c r="L38" s="5">
        <f>ROUND(L37,2)</f>
        <v>7.23</v>
      </c>
      <c r="M38" s="5">
        <f>ROUND(M37,2)</f>
        <v>5.75</v>
      </c>
      <c r="N38" s="5">
        <f>ROUND(N37,2)</f>
        <v>5.22</v>
      </c>
    </row>
    <row r="39" spans="10:14" ht="15" customHeight="1" x14ac:dyDescent="0.2">
      <c r="J39" s="4" t="s">
        <v>26</v>
      </c>
      <c r="K39" s="40">
        <v>1.4E-2</v>
      </c>
      <c r="L39" s="41"/>
      <c r="M39" s="41"/>
      <c r="N39" s="42"/>
    </row>
    <row r="40" spans="10:14" ht="15" customHeight="1" x14ac:dyDescent="0.2">
      <c r="J40" s="32" t="s">
        <v>65</v>
      </c>
      <c r="K40" s="20">
        <f>K37*(1-$K39)</f>
        <v>7.3302675944549796</v>
      </c>
      <c r="L40" s="20">
        <f>L37*(1-$K39)</f>
        <v>7.1333094698376147</v>
      </c>
      <c r="M40" s="20">
        <f>M37*(1-$K39)</f>
        <v>5.6689686302911175</v>
      </c>
      <c r="N40" s="20">
        <f>N37*(1-$K39)</f>
        <v>5.1466014302189764</v>
      </c>
    </row>
    <row r="41" spans="10:14" ht="15" customHeight="1" x14ac:dyDescent="0.2">
      <c r="J41" s="3" t="s">
        <v>6</v>
      </c>
      <c r="K41" s="5">
        <f>ROUND(K40,2)</f>
        <v>7.33</v>
      </c>
      <c r="L41" s="5">
        <f>ROUND(L40,2)</f>
        <v>7.13</v>
      </c>
      <c r="M41" s="5">
        <f>ROUND(M40,2)</f>
        <v>5.67</v>
      </c>
      <c r="N41" s="5">
        <f>ROUND(N40,2)</f>
        <v>5.15</v>
      </c>
    </row>
    <row r="42" spans="10:14" ht="15" customHeight="1" x14ac:dyDescent="0.2">
      <c r="J42" s="4" t="s">
        <v>26</v>
      </c>
      <c r="K42" s="40">
        <v>1.4E-2</v>
      </c>
      <c r="L42" s="41"/>
      <c r="M42" s="41"/>
      <c r="N42" s="42"/>
    </row>
    <row r="43" spans="10:14" ht="15" customHeight="1" x14ac:dyDescent="0.2">
      <c r="J43" s="32" t="s">
        <v>66</v>
      </c>
      <c r="K43" s="20">
        <f>K40*(1-$K42)</f>
        <v>7.22764384813261</v>
      </c>
      <c r="L43" s="20">
        <f>L40*(1-$K42)</f>
        <v>7.033443137259888</v>
      </c>
      <c r="M43" s="20">
        <f>M40*(1-$K42)</f>
        <v>5.5896030694670422</v>
      </c>
      <c r="N43" s="20">
        <f>N40*(1-$K42)</f>
        <v>5.074549010195911</v>
      </c>
    </row>
    <row r="44" spans="10:14" ht="15" customHeight="1" x14ac:dyDescent="0.2">
      <c r="J44" s="3" t="s">
        <v>6</v>
      </c>
      <c r="K44" s="5">
        <f>ROUND(K43,2)</f>
        <v>7.23</v>
      </c>
      <c r="L44" s="5">
        <f>ROUND(L43,2)</f>
        <v>7.03</v>
      </c>
      <c r="M44" s="5">
        <f>ROUND(M43,2)</f>
        <v>5.59</v>
      </c>
      <c r="N44" s="5">
        <f>ROUND(N43,2)</f>
        <v>5.07</v>
      </c>
    </row>
    <row r="45" spans="10:14" ht="15" customHeight="1" x14ac:dyDescent="0.2">
      <c r="J45" s="67" t="s">
        <v>18</v>
      </c>
      <c r="K45" s="67"/>
      <c r="L45" s="67"/>
      <c r="M45" s="67"/>
      <c r="N45" s="67"/>
    </row>
    <row r="46" spans="10:14" ht="15" customHeight="1" x14ac:dyDescent="0.2">
      <c r="J46" s="68" t="s">
        <v>30</v>
      </c>
      <c r="K46" s="68"/>
      <c r="L46" s="68"/>
      <c r="M46" s="68"/>
      <c r="N46" s="68"/>
    </row>
    <row r="48" spans="10:14" ht="15" customHeight="1" x14ac:dyDescent="0.25">
      <c r="J48" s="43" t="s">
        <v>7</v>
      </c>
      <c r="K48" s="44"/>
      <c r="L48" s="44"/>
      <c r="M48" s="44"/>
      <c r="N48" s="45"/>
    </row>
    <row r="49" spans="10:14" ht="15" customHeight="1" x14ac:dyDescent="0.2">
      <c r="J49" s="52" t="s">
        <v>0</v>
      </c>
      <c r="K49" s="46" t="s">
        <v>41</v>
      </c>
      <c r="L49" s="47"/>
      <c r="M49" s="48"/>
      <c r="N49" s="55" t="s">
        <v>57</v>
      </c>
    </row>
    <row r="50" spans="10:14" ht="15" customHeight="1" x14ac:dyDescent="0.2">
      <c r="J50" s="53"/>
      <c r="K50" s="49"/>
      <c r="L50" s="50"/>
      <c r="M50" s="51"/>
      <c r="N50" s="56"/>
    </row>
    <row r="51" spans="10:14" ht="15" customHeight="1" x14ac:dyDescent="0.2">
      <c r="J51" s="54"/>
      <c r="K51" s="2" t="s">
        <v>32</v>
      </c>
      <c r="L51" s="2" t="s">
        <v>33</v>
      </c>
      <c r="M51" s="2" t="s">
        <v>48</v>
      </c>
      <c r="N51" s="57"/>
    </row>
    <row r="52" spans="10:14" ht="15" customHeight="1" x14ac:dyDescent="0.2">
      <c r="J52" s="4" t="s">
        <v>17</v>
      </c>
      <c r="K52" s="6">
        <f>K8-0.4</f>
        <v>8.16</v>
      </c>
      <c r="L52" s="6">
        <f>L8-0.4</f>
        <v>7.93</v>
      </c>
      <c r="M52" s="6">
        <f>M8-0.4</f>
        <v>6.22</v>
      </c>
      <c r="N52" s="6">
        <f>N8-0.4</f>
        <v>5.6099999999999994</v>
      </c>
    </row>
    <row r="53" spans="10:14" ht="15" customHeight="1" x14ac:dyDescent="0.2">
      <c r="J53" s="4" t="s">
        <v>22</v>
      </c>
      <c r="K53" s="6">
        <f>K11-0.4</f>
        <v>8.0399999999999991</v>
      </c>
      <c r="L53" s="6">
        <f>L11-0.4</f>
        <v>7.8100000000000005</v>
      </c>
      <c r="M53" s="6">
        <f>M11-0.4</f>
        <v>6.13</v>
      </c>
      <c r="N53" s="6">
        <f>N11-0.4</f>
        <v>5.5299999999999994</v>
      </c>
    </row>
    <row r="54" spans="10:14" ht="15" customHeight="1" x14ac:dyDescent="0.2">
      <c r="J54" s="4" t="s">
        <v>23</v>
      </c>
      <c r="K54" s="6">
        <f>K14-0.4</f>
        <v>7.92</v>
      </c>
      <c r="L54" s="6">
        <f>L14-0.4</f>
        <v>7.6999999999999993</v>
      </c>
      <c r="M54" s="6">
        <f>M14-0.4</f>
        <v>6.04</v>
      </c>
      <c r="N54" s="6">
        <f>N14-0.4</f>
        <v>5.4399999999999995</v>
      </c>
    </row>
    <row r="55" spans="10:14" ht="15" customHeight="1" x14ac:dyDescent="0.2">
      <c r="J55" s="4" t="s">
        <v>24</v>
      </c>
      <c r="K55" s="6">
        <f>K17-0.4</f>
        <v>7.8100000000000005</v>
      </c>
      <c r="L55" s="6">
        <f>L17-0.4</f>
        <v>7.59</v>
      </c>
      <c r="M55" s="6">
        <f>M17-0.4</f>
        <v>5.9499999999999993</v>
      </c>
      <c r="N55" s="6">
        <f>N17-0.4</f>
        <v>5.3599999999999994</v>
      </c>
    </row>
    <row r="56" spans="10:14" ht="15" customHeight="1" x14ac:dyDescent="0.2">
      <c r="J56" s="4" t="s">
        <v>54</v>
      </c>
      <c r="K56" s="6">
        <f>K20-0.4</f>
        <v>7.6899999999999995</v>
      </c>
      <c r="L56" s="6">
        <f>L20-0.4</f>
        <v>7.47</v>
      </c>
      <c r="M56" s="6">
        <f>M20-0.4</f>
        <v>5.8599999999999994</v>
      </c>
      <c r="N56" s="6">
        <f>N20-0.4</f>
        <v>5.2799999999999994</v>
      </c>
    </row>
    <row r="57" spans="10:14" ht="15" customHeight="1" x14ac:dyDescent="0.2">
      <c r="J57" s="4" t="s">
        <v>55</v>
      </c>
      <c r="K57" s="6">
        <f>K23-0.4</f>
        <v>7.58</v>
      </c>
      <c r="L57" s="6">
        <f>L23-0.4</f>
        <v>7.3599999999999994</v>
      </c>
      <c r="M57" s="6">
        <f>M23-0.4</f>
        <v>5.77</v>
      </c>
      <c r="N57" s="6">
        <f>N23-0.4</f>
        <v>5.1999999999999993</v>
      </c>
    </row>
    <row r="58" spans="10:14" ht="15" customHeight="1" x14ac:dyDescent="0.2">
      <c r="J58" s="4" t="s">
        <v>56</v>
      </c>
      <c r="K58" s="6">
        <f>K26-0.4</f>
        <v>7.47</v>
      </c>
      <c r="L58" s="6">
        <f>L26-0.4</f>
        <v>7.25</v>
      </c>
      <c r="M58" s="6">
        <f>M26-0.4</f>
        <v>5.68</v>
      </c>
      <c r="N58" s="6">
        <f>N26-0.4</f>
        <v>5.1199999999999992</v>
      </c>
    </row>
    <row r="59" spans="10:14" ht="15" customHeight="1" x14ac:dyDescent="0.2">
      <c r="J59" s="4" t="s">
        <v>61</v>
      </c>
      <c r="K59" s="6">
        <f>K29-0.4</f>
        <v>7.3599999999999994</v>
      </c>
      <c r="L59" s="6">
        <f t="shared" ref="L59:N59" si="3">L29-0.4</f>
        <v>7.1499999999999995</v>
      </c>
      <c r="M59" s="6">
        <f t="shared" si="3"/>
        <v>5.6</v>
      </c>
      <c r="N59" s="6">
        <f t="shared" si="3"/>
        <v>5.05</v>
      </c>
    </row>
    <row r="60" spans="10:14" ht="15" customHeight="1" x14ac:dyDescent="0.2">
      <c r="J60" s="4" t="s">
        <v>62</v>
      </c>
      <c r="K60" s="6">
        <f>K32-0.4</f>
        <v>7.25</v>
      </c>
      <c r="L60" s="6">
        <f t="shared" ref="L60:N60" si="4">L32-0.4</f>
        <v>7.04</v>
      </c>
      <c r="M60" s="6">
        <f t="shared" si="4"/>
        <v>5.51</v>
      </c>
      <c r="N60" s="6">
        <f t="shared" si="4"/>
        <v>4.97</v>
      </c>
    </row>
    <row r="61" spans="10:14" ht="15" customHeight="1" x14ac:dyDescent="0.2">
      <c r="J61" s="4" t="s">
        <v>63</v>
      </c>
      <c r="K61" s="6">
        <f>K35-0.4</f>
        <v>7.14</v>
      </c>
      <c r="L61" s="6">
        <f t="shared" ref="L61:N61" si="5">L35-0.4</f>
        <v>6.9399999999999995</v>
      </c>
      <c r="M61" s="6">
        <f t="shared" si="5"/>
        <v>5.43</v>
      </c>
      <c r="N61" s="6">
        <f t="shared" si="5"/>
        <v>4.8899999999999997</v>
      </c>
    </row>
    <row r="62" spans="10:14" ht="15" customHeight="1" x14ac:dyDescent="0.2">
      <c r="J62" s="4" t="s">
        <v>67</v>
      </c>
      <c r="K62" s="6">
        <f>K38-0.4</f>
        <v>7.0299999999999994</v>
      </c>
      <c r="L62" s="6">
        <f t="shared" ref="L62:N62" si="6">L38-0.4</f>
        <v>6.83</v>
      </c>
      <c r="M62" s="6">
        <f t="shared" si="6"/>
        <v>5.35</v>
      </c>
      <c r="N62" s="6">
        <f>N38-0.4</f>
        <v>4.8199999999999994</v>
      </c>
    </row>
    <row r="63" spans="10:14" ht="15" customHeight="1" x14ac:dyDescent="0.2">
      <c r="J63" s="4" t="s">
        <v>68</v>
      </c>
      <c r="K63" s="6">
        <f>K41-0.4</f>
        <v>6.93</v>
      </c>
      <c r="L63" s="6">
        <f t="shared" ref="L63:N63" si="7">L41-0.4</f>
        <v>6.7299999999999995</v>
      </c>
      <c r="M63" s="6">
        <f t="shared" si="7"/>
        <v>5.27</v>
      </c>
      <c r="N63" s="6">
        <f>N41-0.4</f>
        <v>4.75</v>
      </c>
    </row>
    <row r="64" spans="10:14" ht="15" customHeight="1" x14ac:dyDescent="0.2">
      <c r="J64" s="4" t="s">
        <v>69</v>
      </c>
      <c r="K64" s="6">
        <f>K44-0.4</f>
        <v>6.83</v>
      </c>
      <c r="L64" s="6">
        <f t="shared" ref="L64:M64" si="8">L44-0.4</f>
        <v>6.63</v>
      </c>
      <c r="M64" s="6">
        <f t="shared" si="8"/>
        <v>5.1899999999999995</v>
      </c>
      <c r="N64" s="6">
        <f>N44-0.4</f>
        <v>4.67</v>
      </c>
    </row>
    <row r="65" spans="10:14" ht="15" customHeight="1" x14ac:dyDescent="0.2">
      <c r="J65" s="67" t="s">
        <v>40</v>
      </c>
      <c r="K65" s="67"/>
      <c r="L65" s="67"/>
      <c r="M65" s="67"/>
      <c r="N65" s="67"/>
    </row>
    <row r="67" spans="10:14" ht="15" customHeight="1" x14ac:dyDescent="0.25">
      <c r="J67" s="39" t="s">
        <v>31</v>
      </c>
      <c r="K67" s="39"/>
      <c r="L67" s="39"/>
      <c r="M67" s="39"/>
    </row>
    <row r="69" spans="10:14" ht="15" customHeight="1" x14ac:dyDescent="0.2">
      <c r="J69" s="52" t="s">
        <v>0</v>
      </c>
      <c r="K69" s="61" t="s">
        <v>42</v>
      </c>
      <c r="L69" s="62"/>
      <c r="M69" s="63"/>
    </row>
    <row r="70" spans="10:14" ht="15" customHeight="1" x14ac:dyDescent="0.2">
      <c r="J70" s="53"/>
      <c r="K70" s="64"/>
      <c r="L70" s="65"/>
      <c r="M70" s="66"/>
    </row>
    <row r="71" spans="10:14" ht="15" customHeight="1" x14ac:dyDescent="0.2">
      <c r="J71" s="54"/>
      <c r="K71" s="2" t="s">
        <v>32</v>
      </c>
      <c r="L71" s="2" t="s">
        <v>33</v>
      </c>
      <c r="M71" s="2" t="s">
        <v>48</v>
      </c>
    </row>
    <row r="72" spans="10:14" ht="15" customHeight="1" x14ac:dyDescent="0.2">
      <c r="J72" s="30" t="s">
        <v>28</v>
      </c>
      <c r="K72" s="31">
        <v>3.79</v>
      </c>
      <c r="L72" s="31">
        <v>3.52</v>
      </c>
      <c r="M72" s="31">
        <v>2.37</v>
      </c>
    </row>
    <row r="73" spans="10:14" ht="15" customHeight="1" x14ac:dyDescent="0.2">
      <c r="J73" s="4" t="s">
        <v>26</v>
      </c>
      <c r="K73" s="40">
        <v>1.4E-2</v>
      </c>
      <c r="L73" s="41"/>
      <c r="M73" s="42"/>
    </row>
    <row r="74" spans="10:14" ht="15" customHeight="1" x14ac:dyDescent="0.2">
      <c r="J74" s="32" t="s">
        <v>19</v>
      </c>
      <c r="K74" s="20">
        <f>K72*(1-$K73)</f>
        <v>3.7369400000000002</v>
      </c>
      <c r="L74" s="20">
        <f>L72*(1-$K73)</f>
        <v>3.47072</v>
      </c>
      <c r="M74" s="20">
        <f>M72*(1-$K73)</f>
        <v>2.3368199999999999</v>
      </c>
    </row>
    <row r="75" spans="10:14" ht="15" customHeight="1" x14ac:dyDescent="0.2">
      <c r="J75" s="3" t="s">
        <v>6</v>
      </c>
      <c r="K75" s="5">
        <f>ROUND(K74,2)</f>
        <v>3.74</v>
      </c>
      <c r="L75" s="5">
        <f>ROUND(L74,2)</f>
        <v>3.47</v>
      </c>
      <c r="M75" s="5">
        <f>ROUND(M74,2)</f>
        <v>2.34</v>
      </c>
    </row>
    <row r="76" spans="10:14" ht="15" customHeight="1" x14ac:dyDescent="0.2">
      <c r="J76" s="4" t="s">
        <v>26</v>
      </c>
      <c r="K76" s="40">
        <v>1.4E-2</v>
      </c>
      <c r="L76" s="41"/>
      <c r="M76" s="42"/>
    </row>
    <row r="77" spans="10:14" ht="15" customHeight="1" x14ac:dyDescent="0.2">
      <c r="J77" s="32" t="s">
        <v>20</v>
      </c>
      <c r="K77" s="20">
        <f>K74*(1-$K76)</f>
        <v>3.6846228400000003</v>
      </c>
      <c r="L77" s="20">
        <f>L74*(1-$K76)</f>
        <v>3.4221299200000002</v>
      </c>
      <c r="M77" s="20">
        <f>M74*(1-$K76)</f>
        <v>2.3041045199999997</v>
      </c>
    </row>
    <row r="78" spans="10:14" ht="15" customHeight="1" x14ac:dyDescent="0.2">
      <c r="J78" s="3" t="s">
        <v>6</v>
      </c>
      <c r="K78" s="5">
        <f>ROUND(K77,2)</f>
        <v>3.68</v>
      </c>
      <c r="L78" s="5">
        <f>ROUND(L77,2)</f>
        <v>3.42</v>
      </c>
      <c r="M78" s="5">
        <f>ROUND(M77,2)</f>
        <v>2.2999999999999998</v>
      </c>
    </row>
    <row r="79" spans="10:14" ht="15" customHeight="1" x14ac:dyDescent="0.2">
      <c r="J79" s="4" t="s">
        <v>26</v>
      </c>
      <c r="K79" s="40">
        <v>1.4E-2</v>
      </c>
      <c r="L79" s="41"/>
      <c r="M79" s="42"/>
    </row>
    <row r="80" spans="10:14" ht="15" customHeight="1" x14ac:dyDescent="0.2">
      <c r="J80" s="32" t="s">
        <v>21</v>
      </c>
      <c r="K80" s="20">
        <f>K77*(1-$K79)</f>
        <v>3.6330381202400002</v>
      </c>
      <c r="L80" s="20">
        <f>L77*(1-$K79)</f>
        <v>3.3742201011200001</v>
      </c>
      <c r="M80" s="20">
        <f>M77*(1-$K79)</f>
        <v>2.2718470567199995</v>
      </c>
    </row>
    <row r="81" spans="10:13" ht="15" customHeight="1" x14ac:dyDescent="0.2">
      <c r="J81" s="3" t="s">
        <v>6</v>
      </c>
      <c r="K81" s="5">
        <f>ROUND(K80,2)</f>
        <v>3.63</v>
      </c>
      <c r="L81" s="5">
        <f>ROUND(L80,2)</f>
        <v>3.37</v>
      </c>
      <c r="M81" s="5">
        <f>ROUND(M80,2)</f>
        <v>2.27</v>
      </c>
    </row>
    <row r="82" spans="10:13" ht="15" customHeight="1" x14ac:dyDescent="0.2">
      <c r="J82" s="4" t="s">
        <v>26</v>
      </c>
      <c r="K82" s="40">
        <v>1.4E-2</v>
      </c>
      <c r="L82" s="41"/>
      <c r="M82" s="42"/>
    </row>
    <row r="83" spans="10:13" ht="15" customHeight="1" x14ac:dyDescent="0.2">
      <c r="J83" s="32" t="s">
        <v>51</v>
      </c>
      <c r="K83" s="20">
        <f>K80*(1-$K82)</f>
        <v>3.58217558655664</v>
      </c>
      <c r="L83" s="20">
        <f t="shared" ref="L83:M83" si="9">L80*(1-$K82)</f>
        <v>3.3269810197043199</v>
      </c>
      <c r="M83" s="20">
        <f t="shared" si="9"/>
        <v>2.2400411979259194</v>
      </c>
    </row>
    <row r="84" spans="10:13" ht="15" customHeight="1" x14ac:dyDescent="0.2">
      <c r="J84" s="3" t="s">
        <v>6</v>
      </c>
      <c r="K84" s="5">
        <f>ROUND(K83,2)</f>
        <v>3.58</v>
      </c>
      <c r="L84" s="5">
        <f>ROUND(L83,2)</f>
        <v>3.33</v>
      </c>
      <c r="M84" s="5">
        <f>ROUND(M83,2)</f>
        <v>2.2400000000000002</v>
      </c>
    </row>
    <row r="85" spans="10:13" ht="15" customHeight="1" x14ac:dyDescent="0.2">
      <c r="J85" s="4" t="s">
        <v>26</v>
      </c>
      <c r="K85" s="40">
        <v>1.4E-2</v>
      </c>
      <c r="L85" s="41"/>
      <c r="M85" s="42"/>
    </row>
    <row r="86" spans="10:13" ht="15" customHeight="1" x14ac:dyDescent="0.2">
      <c r="J86" s="32" t="s">
        <v>52</v>
      </c>
      <c r="K86" s="20">
        <f>K83*(1-$K85)</f>
        <v>3.5320251283448472</v>
      </c>
      <c r="L86" s="20">
        <f>L83*(1-$K85)</f>
        <v>3.2804032854284593</v>
      </c>
      <c r="M86" s="20">
        <f>M83*(1-$K85)</f>
        <v>2.2086806211549566</v>
      </c>
    </row>
    <row r="87" spans="10:13" ht="15" customHeight="1" x14ac:dyDescent="0.2">
      <c r="J87" s="3" t="s">
        <v>6</v>
      </c>
      <c r="K87" s="5">
        <f>ROUND(K86,2)</f>
        <v>3.53</v>
      </c>
      <c r="L87" s="5">
        <f>ROUND(L86,2)</f>
        <v>3.28</v>
      </c>
      <c r="M87" s="5">
        <f>ROUND(M86,2)</f>
        <v>2.21</v>
      </c>
    </row>
    <row r="88" spans="10:13" ht="15" customHeight="1" x14ac:dyDescent="0.2">
      <c r="J88" s="4" t="s">
        <v>26</v>
      </c>
      <c r="K88" s="40">
        <v>1.4E-2</v>
      </c>
      <c r="L88" s="41"/>
      <c r="M88" s="42"/>
    </row>
    <row r="89" spans="10:13" ht="15" customHeight="1" x14ac:dyDescent="0.2">
      <c r="J89" s="32" t="s">
        <v>53</v>
      </c>
      <c r="K89" s="20">
        <f>K86*(1-$K88)</f>
        <v>3.4825767765480191</v>
      </c>
      <c r="L89" s="20">
        <f>L86*(1-$K88)</f>
        <v>3.2344776394324608</v>
      </c>
      <c r="M89" s="20">
        <f>M86*(1-$K88)</f>
        <v>2.1777590924587873</v>
      </c>
    </row>
    <row r="90" spans="10:13" ht="15" customHeight="1" x14ac:dyDescent="0.2">
      <c r="J90" s="3" t="s">
        <v>6</v>
      </c>
      <c r="K90" s="5">
        <f>ROUND(K89,2)</f>
        <v>3.48</v>
      </c>
      <c r="L90" s="5">
        <f>ROUND(L89,2)</f>
        <v>3.23</v>
      </c>
      <c r="M90" s="5">
        <f>ROUND(M89,2)</f>
        <v>2.1800000000000002</v>
      </c>
    </row>
    <row r="91" spans="10:13" ht="15" customHeight="1" x14ac:dyDescent="0.2">
      <c r="J91" s="4" t="s">
        <v>26</v>
      </c>
      <c r="K91" s="40">
        <v>1.4E-2</v>
      </c>
      <c r="L91" s="41"/>
      <c r="M91" s="42"/>
    </row>
    <row r="92" spans="10:13" ht="15" customHeight="1" x14ac:dyDescent="0.2">
      <c r="J92" s="32" t="s">
        <v>58</v>
      </c>
      <c r="K92" s="20">
        <f>K89*(1-$K91)</f>
        <v>3.4338207016763467</v>
      </c>
      <c r="L92" s="20">
        <f t="shared" ref="L92" si="10">L89*(1-$K91)</f>
        <v>3.1891949524804062</v>
      </c>
      <c r="M92" s="20">
        <f>M89*(1-$K91)</f>
        <v>2.1472704651643642</v>
      </c>
    </row>
    <row r="93" spans="10:13" ht="15" customHeight="1" x14ac:dyDescent="0.2">
      <c r="J93" s="3" t="s">
        <v>6</v>
      </c>
      <c r="K93" s="5">
        <f>ROUND(K92,2)</f>
        <v>3.43</v>
      </c>
      <c r="L93" s="5">
        <f>ROUND(L92,2)</f>
        <v>3.19</v>
      </c>
      <c r="M93" s="5">
        <f>ROUND(M92,2)</f>
        <v>2.15</v>
      </c>
    </row>
    <row r="94" spans="10:13" ht="15" customHeight="1" x14ac:dyDescent="0.2">
      <c r="J94" s="4" t="s">
        <v>26</v>
      </c>
      <c r="K94" s="40">
        <v>1.4E-2</v>
      </c>
      <c r="L94" s="41"/>
      <c r="M94" s="42"/>
    </row>
    <row r="95" spans="10:13" ht="15" customHeight="1" x14ac:dyDescent="0.2">
      <c r="J95" s="32" t="s">
        <v>59</v>
      </c>
      <c r="K95" s="20">
        <f>K92*(1-$K94)</f>
        <v>3.3857472118528777</v>
      </c>
      <c r="L95" s="20">
        <f>L92*(1-$K94)</f>
        <v>3.1445462231456807</v>
      </c>
      <c r="M95" s="20">
        <f>M92*(1-$K94)</f>
        <v>2.1172086786520632</v>
      </c>
    </row>
    <row r="96" spans="10:13" ht="15" customHeight="1" x14ac:dyDescent="0.2">
      <c r="J96" s="3" t="s">
        <v>6</v>
      </c>
      <c r="K96" s="5">
        <f>ROUND(K95,2)</f>
        <v>3.39</v>
      </c>
      <c r="L96" s="5">
        <f>ROUND(L95,2)</f>
        <v>3.14</v>
      </c>
      <c r="M96" s="5">
        <f>ROUND(M95,2)</f>
        <v>2.12</v>
      </c>
    </row>
    <row r="97" spans="10:13" ht="15" customHeight="1" x14ac:dyDescent="0.2">
      <c r="J97" s="4" t="s">
        <v>26</v>
      </c>
      <c r="K97" s="40">
        <v>1.4E-2</v>
      </c>
      <c r="L97" s="41"/>
      <c r="M97" s="42"/>
    </row>
    <row r="98" spans="10:13" ht="15" customHeight="1" x14ac:dyDescent="0.2">
      <c r="J98" s="32" t="s">
        <v>60</v>
      </c>
      <c r="K98" s="20">
        <f>K95*(1-$K97)</f>
        <v>3.3383467508869376</v>
      </c>
      <c r="L98" s="20">
        <f>L95*(1-$K97)</f>
        <v>3.1005225760216413</v>
      </c>
      <c r="M98" s="20">
        <f>M95*(1-$K97)</f>
        <v>2.0875677571509343</v>
      </c>
    </row>
    <row r="99" spans="10:13" ht="15" customHeight="1" x14ac:dyDescent="0.2">
      <c r="J99" s="3" t="s">
        <v>6</v>
      </c>
      <c r="K99" s="5">
        <f>ROUND(K98,2)</f>
        <v>3.34</v>
      </c>
      <c r="L99" s="5">
        <f>ROUND(L98,2)</f>
        <v>3.1</v>
      </c>
      <c r="M99" s="5">
        <f>ROUND(M98,2)</f>
        <v>2.09</v>
      </c>
    </row>
    <row r="100" spans="10:13" ht="15" customHeight="1" x14ac:dyDescent="0.2">
      <c r="J100" s="4" t="s">
        <v>26</v>
      </c>
      <c r="K100" s="40">
        <v>1.4E-2</v>
      </c>
      <c r="L100" s="41"/>
      <c r="M100" s="42"/>
    </row>
    <row r="101" spans="10:13" ht="15" customHeight="1" x14ac:dyDescent="0.2">
      <c r="J101" s="32" t="s">
        <v>64</v>
      </c>
      <c r="K101" s="20">
        <f>K98*(1-$K100)</f>
        <v>3.2916098963745202</v>
      </c>
      <c r="L101" s="20">
        <f t="shared" ref="L101" si="11">L98*(1-$K100)</f>
        <v>3.0571152599573383</v>
      </c>
      <c r="M101" s="20">
        <f>M98*(1-$K100)</f>
        <v>2.0583418085508214</v>
      </c>
    </row>
    <row r="102" spans="10:13" ht="15" customHeight="1" x14ac:dyDescent="0.2">
      <c r="J102" s="3" t="s">
        <v>6</v>
      </c>
      <c r="K102" s="5">
        <f>ROUND(K101,2)</f>
        <v>3.29</v>
      </c>
      <c r="L102" s="5">
        <f>ROUND(L101,2)</f>
        <v>3.06</v>
      </c>
      <c r="M102" s="5">
        <f>ROUND(M101,2)</f>
        <v>2.06</v>
      </c>
    </row>
    <row r="103" spans="10:13" ht="15" customHeight="1" x14ac:dyDescent="0.2">
      <c r="J103" s="4" t="s">
        <v>26</v>
      </c>
      <c r="K103" s="40">
        <v>1.4E-2</v>
      </c>
      <c r="L103" s="41"/>
      <c r="M103" s="42"/>
    </row>
    <row r="104" spans="10:13" ht="15" customHeight="1" x14ac:dyDescent="0.2">
      <c r="J104" s="32" t="s">
        <v>65</v>
      </c>
      <c r="K104" s="20">
        <f>K101*(1-$K103)</f>
        <v>3.245527357825277</v>
      </c>
      <c r="L104" s="20">
        <f>L101*(1-$K103)</f>
        <v>3.0143156463179355</v>
      </c>
      <c r="M104" s="20">
        <f>M101*(1-$K103)</f>
        <v>2.0295250232311099</v>
      </c>
    </row>
    <row r="105" spans="10:13" ht="15" customHeight="1" x14ac:dyDescent="0.2">
      <c r="J105" s="3" t="s">
        <v>6</v>
      </c>
      <c r="K105" s="5">
        <f>ROUND(K104,2)</f>
        <v>3.25</v>
      </c>
      <c r="L105" s="5">
        <f>ROUND(L104,2)</f>
        <v>3.01</v>
      </c>
      <c r="M105" s="5">
        <f>ROUND(M104,2)</f>
        <v>2.0299999999999998</v>
      </c>
    </row>
    <row r="106" spans="10:13" ht="15" customHeight="1" x14ac:dyDescent="0.2">
      <c r="J106" s="4" t="s">
        <v>26</v>
      </c>
      <c r="K106" s="40">
        <v>1.4E-2</v>
      </c>
      <c r="L106" s="41"/>
      <c r="M106" s="42"/>
    </row>
    <row r="107" spans="10:13" ht="15" customHeight="1" x14ac:dyDescent="0.2">
      <c r="J107" s="32" t="s">
        <v>66</v>
      </c>
      <c r="K107" s="20">
        <f>K104*(1-$K106)</f>
        <v>3.200089974815723</v>
      </c>
      <c r="L107" s="20">
        <f>L104*(1-$K106)</f>
        <v>2.9721152272694842</v>
      </c>
      <c r="M107" s="20">
        <f>M104*(1-$K106)</f>
        <v>2.0011116729058744</v>
      </c>
    </row>
    <row r="108" spans="10:13" ht="15" customHeight="1" x14ac:dyDescent="0.2">
      <c r="J108" s="3" t="s">
        <v>6</v>
      </c>
      <c r="K108" s="5">
        <f>ROUND(K107,2)</f>
        <v>3.2</v>
      </c>
      <c r="L108" s="5">
        <f>ROUND(L107,2)</f>
        <v>2.97</v>
      </c>
      <c r="M108" s="5">
        <f>ROUND(M107,2)</f>
        <v>2</v>
      </c>
    </row>
    <row r="109" spans="10:13" ht="15" customHeight="1" x14ac:dyDescent="0.2">
      <c r="J109" s="59" t="s">
        <v>29</v>
      </c>
      <c r="K109" s="59"/>
      <c r="L109" s="59"/>
      <c r="M109" s="59"/>
    </row>
    <row r="110" spans="10:13" ht="15" customHeight="1" x14ac:dyDescent="0.2">
      <c r="J110" s="60" t="s">
        <v>30</v>
      </c>
      <c r="K110" s="60"/>
      <c r="L110" s="60"/>
      <c r="M110" s="60"/>
    </row>
  </sheetData>
  <mergeCells count="50">
    <mergeCell ref="J65:N65"/>
    <mergeCell ref="K42:N42"/>
    <mergeCell ref="J48:N48"/>
    <mergeCell ref="J49:J51"/>
    <mergeCell ref="K49:M50"/>
    <mergeCell ref="N49:N51"/>
    <mergeCell ref="J109:M109"/>
    <mergeCell ref="J110:M110"/>
    <mergeCell ref="K76:M76"/>
    <mergeCell ref="K79:M79"/>
    <mergeCell ref="J67:M67"/>
    <mergeCell ref="J69:J71"/>
    <mergeCell ref="K73:M73"/>
    <mergeCell ref="K69:M70"/>
    <mergeCell ref="K82:M82"/>
    <mergeCell ref="K85:M85"/>
    <mergeCell ref="K88:M88"/>
    <mergeCell ref="K91:M91"/>
    <mergeCell ref="K94:M94"/>
    <mergeCell ref="K97:M97"/>
    <mergeCell ref="K103:M103"/>
    <mergeCell ref="K106:M106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K100:M100"/>
    <mergeCell ref="B21:G22"/>
    <mergeCell ref="B17:G17"/>
    <mergeCell ref="B25:G25"/>
    <mergeCell ref="B5:G5"/>
    <mergeCell ref="B19:C19"/>
    <mergeCell ref="K18:N18"/>
    <mergeCell ref="K21:N21"/>
    <mergeCell ref="K24:N24"/>
    <mergeCell ref="J45:N45"/>
    <mergeCell ref="J46:N46"/>
    <mergeCell ref="K27:N27"/>
    <mergeCell ref="K30:N30"/>
    <mergeCell ref="K33:N33"/>
    <mergeCell ref="K36:N36"/>
    <mergeCell ref="K39:N39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45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46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2021-10-27T12:19:16Z</dcterms:modified>
</cp:coreProperties>
</file>