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ITBONN01F035\Ref_605$\Referatslaufwerk\EEG\8179 Anlagenregister\Auswertung, Ermittlung Degressionssätze\40 Degression PV AugSepOkt 2019\"/>
    </mc:Choice>
  </mc:AlternateContent>
  <bookViews>
    <workbookView xWindow="-45" yWindow="-30" windowWidth="27045" windowHeight="14205"/>
  </bookViews>
  <sheets>
    <sheet name="Solar" sheetId="1" r:id="rId1"/>
  </sheets>
  <definedNames>
    <definedName name="_xlnm.Print_Area" localSheetId="0">Solar!$A$1:$O$49</definedName>
  </definedNames>
  <calcPr calcId="162913"/>
</workbook>
</file>

<file path=xl/calcChain.xml><?xml version="1.0" encoding="utf-8"?>
<calcChain xmlns="http://schemas.openxmlformats.org/spreadsheetml/2006/main">
  <c r="K51" i="1" l="1"/>
  <c r="K55" i="1"/>
  <c r="K54" i="1"/>
  <c r="K29" i="1"/>
  <c r="K26" i="1"/>
  <c r="D28" i="1"/>
  <c r="C14" i="1"/>
  <c r="M20" i="1" l="1"/>
  <c r="M21" i="1" l="1"/>
  <c r="M51" i="1" s="1"/>
  <c r="M23" i="1" l="1"/>
  <c r="M9" i="1"/>
  <c r="M26" i="1" l="1"/>
  <c r="M29" i="1" s="1"/>
  <c r="M24" i="1"/>
  <c r="M52" i="1" s="1"/>
  <c r="L11" i="1"/>
  <c r="L14" i="1" s="1"/>
  <c r="L17" i="1" s="1"/>
  <c r="L20" i="1" s="1"/>
  <c r="M32" i="1" l="1"/>
  <c r="M30" i="1"/>
  <c r="M54" i="1" s="1"/>
  <c r="M27" i="1"/>
  <c r="M53" i="1" s="1"/>
  <c r="L23" i="1"/>
  <c r="L21" i="1"/>
  <c r="L51" i="1" s="1"/>
  <c r="N9" i="1"/>
  <c r="N47" i="1" s="1"/>
  <c r="M47" i="1"/>
  <c r="L9" i="1"/>
  <c r="L47" i="1" s="1"/>
  <c r="K9" i="1"/>
  <c r="K47" i="1" s="1"/>
  <c r="K11" i="1"/>
  <c r="K14" i="1" s="1"/>
  <c r="L12" i="1"/>
  <c r="L48" i="1" s="1"/>
  <c r="N11" i="1"/>
  <c r="N14" i="1" s="1"/>
  <c r="M50" i="1"/>
  <c r="M49" i="1"/>
  <c r="M48" i="1"/>
  <c r="N12" i="1" l="1"/>
  <c r="N48" i="1" s="1"/>
  <c r="M35" i="1"/>
  <c r="M36" i="1" s="1"/>
  <c r="M56" i="1" s="1"/>
  <c r="M33" i="1"/>
  <c r="M55" i="1" s="1"/>
  <c r="L24" i="1"/>
  <c r="L52" i="1" s="1"/>
  <c r="L26" i="1"/>
  <c r="L29" i="1" s="1"/>
  <c r="K12" i="1"/>
  <c r="K48" i="1" s="1"/>
  <c r="N17" i="1"/>
  <c r="N15" i="1"/>
  <c r="N49" i="1" s="1"/>
  <c r="K17" i="1"/>
  <c r="K15" i="1"/>
  <c r="K49" i="1" s="1"/>
  <c r="L15" i="1"/>
  <c r="L49" i="1" s="1"/>
  <c r="L30" i="1" l="1"/>
  <c r="L54" i="1" s="1"/>
  <c r="L32" i="1"/>
  <c r="L27" i="1"/>
  <c r="L53" i="1" s="1"/>
  <c r="K18" i="1"/>
  <c r="K50" i="1" s="1"/>
  <c r="K20" i="1"/>
  <c r="N18" i="1"/>
  <c r="N50" i="1" s="1"/>
  <c r="N20" i="1"/>
  <c r="L18" i="1"/>
  <c r="L50" i="1" s="1"/>
  <c r="L35" i="1" l="1"/>
  <c r="L36" i="1" s="1"/>
  <c r="L56" i="1" s="1"/>
  <c r="L33" i="1"/>
  <c r="L55" i="1" s="1"/>
  <c r="N21" i="1"/>
  <c r="N51" i="1" s="1"/>
  <c r="N23" i="1"/>
  <c r="K21" i="1"/>
  <c r="K23" i="1"/>
  <c r="K24" i="1" l="1"/>
  <c r="K52" i="1" s="1"/>
  <c r="N24" i="1"/>
  <c r="N52" i="1" s="1"/>
  <c r="N26" i="1"/>
  <c r="N27" i="1" l="1"/>
  <c r="N53" i="1" s="1"/>
  <c r="N29" i="1"/>
  <c r="K27" i="1"/>
  <c r="K53" i="1" s="1"/>
  <c r="K32" i="1" l="1"/>
  <c r="K30" i="1"/>
  <c r="N30" i="1"/>
  <c r="N54" i="1" s="1"/>
  <c r="N32" i="1"/>
  <c r="K35" i="1" l="1"/>
  <c r="K36" i="1" s="1"/>
  <c r="K56" i="1" s="1"/>
  <c r="K33" i="1"/>
  <c r="N33" i="1"/>
  <c r="N55" i="1" s="1"/>
  <c r="N35" i="1"/>
  <c r="N36" i="1" s="1"/>
  <c r="N56" i="1" s="1"/>
</calcChain>
</file>

<file path=xl/sharedStrings.xml><?xml version="1.0" encoding="utf-8"?>
<sst xmlns="http://schemas.openxmlformats.org/spreadsheetml/2006/main" count="84" uniqueCount="61">
  <si>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</si>
  <si>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</si>
  <si>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</si>
  <si>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</si>
  <si>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</si>
  <si>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</si>
  <si>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</si>
  <si>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</si>
  <si>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</si>
  <si>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</si>
  <si>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</si>
  <si>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</si>
  <si>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</si>
  <si>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</si>
  <si>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</si>
  <si>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</si>
  <si>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</si>
  <si>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</si>
  <si>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</si>
  <si>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</si>
  <si>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</si>
  <si>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</si>
  <si>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</si>
  <si>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</si>
  <si>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</si>
  <si>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</si>
  <si>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</si>
  <si>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</si>
  <si>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</si>
  <si>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</si>
  <si>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</si>
  <si>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</si>
  <si>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</si>
  <si>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</si>
  <si>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</si>
  <si>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</si>
  <si>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</si>
  <si>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</si>
  <si>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</si>
  <si>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Januar 2019</t>
  </si>
  <si>
    <t>Februar 2019</t>
  </si>
  <si>
    <t>März 2019</t>
  </si>
  <si>
    <t>1) Diese Werte wurde folgendermaßen ermittelt:</t>
  </si>
  <si>
    <r>
      <t>Die monatliche Absenkung nach § 49 Abs. 2 Nr. 2 EEG beträgt daher</t>
    </r>
    <r>
      <rPr>
        <b/>
        <sz val="10"/>
        <rFont val="Arial"/>
        <family val="2"/>
      </rPr>
      <t xml:space="preserve"> 1,4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</si>
  <si>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</si>
  <si>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</si>
  <si>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</si>
  <si>
    <t>für die Kalendermonate August, September und Oktober 2019</t>
  </si>
  <si>
    <t>April 2019</t>
  </si>
  <si>
    <t>Mai 2019</t>
  </si>
  <si>
    <t>Juni 2019</t>
  </si>
  <si>
    <r>
      <t xml:space="preserve">- </t>
    </r>
    <r>
      <rPr>
        <b/>
        <sz val="9"/>
        <rFont val="Arial"/>
        <family val="2"/>
      </rPr>
      <t>Januar 2019:</t>
    </r>
    <r>
      <rPr>
        <sz val="9"/>
        <rFont val="Arial"/>
        <family val="2"/>
      </rPr>
      <t xml:space="preserve"> Hierbei wurden die Meldungen im PV-Melderegister und im Anlagenregister mit Datenstand vom 31.01.2019 verwendet.</t>
    </r>
  </si>
  <si>
    <r>
      <t xml:space="preserve">- </t>
    </r>
    <r>
      <rPr>
        <b/>
        <sz val="9"/>
        <rFont val="Arial"/>
        <family val="2"/>
      </rPr>
      <t>Februar bis Juni 2019:</t>
    </r>
    <r>
      <rPr>
        <sz val="9"/>
        <rFont val="Arial"/>
        <family val="2"/>
      </rPr>
      <t xml:space="preserve"> Hierfür wurden die Meldungen im Marktstammdatenregister mit Datenstand 22.07.2019 herangezogen, die noch nicht bereits im PV-Melderegister oder im Anlagenregister gemeldet wurden. </t>
    </r>
  </si>
  <si>
    <t>ab 01.08.2019</t>
  </si>
  <si>
    <t>ab 01.09.2019</t>
  </si>
  <si>
    <t>ab 01.10.2019</t>
  </si>
  <si>
    <r>
      <t>ab 01.08.2019</t>
    </r>
    <r>
      <rPr>
        <vertAlign val="superscript"/>
        <sz val="11"/>
        <rFont val="Arial"/>
        <family val="2"/>
      </rPr>
      <t xml:space="preserve"> 4</t>
    </r>
  </si>
  <si>
    <r>
      <t>ab 01.09.2019</t>
    </r>
    <r>
      <rPr>
        <vertAlign val="superscript"/>
        <sz val="11"/>
        <rFont val="Arial"/>
        <family val="2"/>
      </rPr>
      <t xml:space="preserve"> 4</t>
    </r>
  </si>
  <si>
    <r>
      <t>ab 01.10.2019</t>
    </r>
    <r>
      <rPr>
        <vertAlign val="superscript"/>
        <sz val="11"/>
        <rFont val="Arial"/>
        <family val="2"/>
      </rPr>
      <t xml:space="preserve"> 4</t>
    </r>
  </si>
  <si>
    <t>1. August 2019, 1. September 2019 und 1. Oktober 2019.</t>
  </si>
  <si>
    <t>Der Zubau im Bemessungszeitraum der Degressionsberechnung liegt um mehr als 1000 MW über dem Zubaukorridor von 1.900 MW.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</si>
</sst>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00"/>
    <numFmt numFmtId="166" formatCode="_-* #,##0\ _€_-;\-* #,##0\ _€_-;_-* &quot;-&quot;??\ _€_-;_-@_-"/>
    <numFmt numFmtId="167" formatCode="0.0%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0" fontId="11" fillId="0" borderId="0" applyNumberFormat="0" applyFill="0" applyBorder="0" applyAlignment="0" applyProtection="0"/>
  </cellStyleXfs>
  <cellXfs count="63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7" fillId="0" borderId="1" xfId="0" applyFont="1" applyFill="1" applyBorder="1" applyAlignment="1">
      <alignment horizontal="center"/>
    </xf>
    <xf numFmtId="0" fontId="17" fillId="0" borderId="2" xfId="3" applyFont="1" applyFill="1" applyBorder="1"/>
    <xf numFmtId="0" fontId="17" fillId="0" borderId="3" xfId="3" applyFont="1" applyFill="1" applyBorder="1"/>
    <xf numFmtId="0" fontId="17" fillId="0" borderId="1" xfId="3" applyFont="1" applyFill="1" applyBorder="1"/>
    <xf numFmtId="0" fontId="17" fillId="0" borderId="4" xfId="3" applyFont="1" applyFill="1" applyBorder="1"/>
    <xf numFmtId="166" fontId="2" fillId="0" borderId="1" xfId="1" applyNumberFormat="1" applyFont="1" applyFill="1" applyBorder="1"/>
    <xf numFmtId="166" fontId="2" fillId="0" borderId="0" xfId="1" applyNumberFormat="1" applyFont="1" applyFill="1"/>
    <xf numFmtId="2" fontId="17" fillId="0" borderId="3" xfId="3" applyNumberFormat="1" applyFont="1" applyFill="1" applyBorder="1" applyAlignment="1">
      <alignment horizontal="right"/>
    </xf>
    <xf numFmtId="165" fontId="17" fillId="0" borderId="2" xfId="3" applyNumberFormat="1" applyFont="1" applyFill="1" applyBorder="1" applyAlignment="1">
      <alignment horizontal="right"/>
    </xf>
    <xf numFmtId="165" fontId="17" fillId="0" borderId="4" xfId="3" applyNumberFormat="1" applyFont="1" applyFill="1" applyBorder="1" applyAlignment="1">
      <alignment horizontal="right"/>
    </xf>
    <xf numFmtId="2" fontId="17" fillId="0" borderId="1" xfId="0" applyNumberFormat="1" applyFont="1" applyFill="1" applyBorder="1" applyAlignment="1">
      <alignment horizontal="center"/>
    </xf>
    <xf numFmtId="165" fontId="17" fillId="0" borderId="4" xfId="3" quotePrefix="1" applyNumberFormat="1" applyFont="1" applyFill="1" applyBorder="1" applyAlignment="1">
      <alignment horizontal="right"/>
    </xf>
    <xf numFmtId="0" fontId="14" fillId="0" borderId="9" xfId="0" applyFont="1" applyFill="1" applyBorder="1"/>
    <xf numFmtId="0" fontId="14" fillId="0" borderId="9" xfId="3" applyFont="1" applyFill="1" applyBorder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0" fillId="0" borderId="0" xfId="0" applyFont="1" applyFill="1"/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7" fillId="0" borderId="0" xfId="0" applyFont="1" applyFill="1"/>
    <xf numFmtId="0" fontId="4" fillId="0" borderId="0" xfId="0" applyFont="1" applyFill="1"/>
    <xf numFmtId="166" fontId="0" fillId="0" borderId="0" xfId="0" applyNumberFormat="1" applyFill="1"/>
    <xf numFmtId="0" fontId="13" fillId="0" borderId="0" xfId="0" applyFont="1" applyFill="1" applyAlignment="1">
      <alignment horizontal="center"/>
    </xf>
    <xf numFmtId="49" fontId="14" fillId="0" borderId="0" xfId="0" applyNumberFormat="1" applyFont="1" applyFill="1" applyBorder="1"/>
    <xf numFmtId="49" fontId="14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167" fontId="17" fillId="0" borderId="5" xfId="3" applyNumberFormat="1" applyFont="1" applyFill="1" applyBorder="1" applyAlignment="1">
      <alignment horizontal="center"/>
    </xf>
    <xf numFmtId="167" fontId="17" fillId="0" borderId="6" xfId="3" applyNumberFormat="1" applyFont="1" applyFill="1" applyBorder="1" applyAlignment="1">
      <alignment horizontal="center"/>
    </xf>
    <xf numFmtId="167" fontId="17" fillId="0" borderId="7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0" fontId="17" fillId="0" borderId="10" xfId="0" applyFont="1" applyFill="1" applyBorder="1" applyAlignment="1">
      <alignment horizontal="center" wrapText="1"/>
    </xf>
    <xf numFmtId="0" fontId="17" fillId="0" borderId="11" xfId="0" applyFont="1" applyFill="1" applyBorder="1" applyAlignment="1">
      <alignment horizontal="center" wrapText="1"/>
    </xf>
    <xf numFmtId="0" fontId="17" fillId="0" borderId="12" xfId="0" applyFont="1" applyFill="1" applyBorder="1" applyAlignment="1">
      <alignment horizontal="center" wrapText="1"/>
    </xf>
    <xf numFmtId="0" fontId="17" fillId="0" borderId="13" xfId="0" applyFont="1" applyFill="1" applyBorder="1" applyAlignment="1">
      <alignment horizont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4" fillId="0" borderId="0" xfId="3" applyFont="1" applyFill="1" applyBorder="1"/>
    <xf numFmtId="0" fontId="14" fillId="0" borderId="0" xfId="0" applyFont="1" applyFill="1"/>
    <xf numFmtId="0" fontId="15" fillId="0" borderId="0" xfId="5" applyFont="1" applyFill="1" applyBorder="1"/>
    <xf numFmtId="49" fontId="1" fillId="0" borderId="1" xfId="0" applyNumberFormat="1" applyFont="1" applyFill="1" applyBorder="1"/>
    <xf numFmtId="166" fontId="4" fillId="0" borderId="1" xfId="1" applyNumberFormat="1" applyFont="1" applyFill="1" applyBorder="1" applyAlignment="1">
      <alignment horizontal="right"/>
    </xf>
    <xf numFmtId="0" fontId="14" fillId="0" borderId="0" xfId="0" quotePrefix="1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Border="1" applyAlignment="1">
      <alignment horizontal="left"/>
    </xf>
  </cellXfs>
  <cellStyles count="6"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57"/>
  <sheetViews>
    <sheetView showGridLines="0" tabSelected="1" zoomScale="115" zoomScaleNormal="115" workbookViewId="0"/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32" t="s">
        <v>13</v>
      </c>
      <c r="C2" s="32"/>
      <c r="D2" s="32"/>
      <c r="E2" s="32"/>
      <c r="F2" s="32"/>
      <c r="G2" s="32"/>
      <c r="J2" s="32" t="s">
        <v>20</v>
      </c>
      <c r="K2" s="32"/>
      <c r="L2" s="32"/>
      <c r="M2" s="32"/>
      <c r="N2" s="32"/>
    </row>
    <row r="3" spans="2:16" ht="15" customHeight="1" x14ac:dyDescent="0.25">
      <c r="B3" s="32" t="s">
        <v>47</v>
      </c>
      <c r="C3" s="32"/>
      <c r="D3" s="32"/>
      <c r="E3" s="32"/>
      <c r="F3" s="32"/>
      <c r="G3" s="32"/>
    </row>
    <row r="4" spans="2:16" ht="15" customHeight="1" x14ac:dyDescent="0.25">
      <c r="B4" s="22"/>
      <c r="J4" s="40" t="s">
        <v>14</v>
      </c>
      <c r="K4" s="41"/>
      <c r="L4" s="41"/>
      <c r="M4" s="41"/>
      <c r="N4" s="42"/>
    </row>
    <row r="5" spans="2:16" ht="15" customHeight="1" x14ac:dyDescent="0.2">
      <c r="B5" s="23" t="s">
        <v>5</v>
      </c>
      <c r="J5" s="49" t="s">
        <v>0</v>
      </c>
      <c r="K5" s="43" t="s">
        <v>19</v>
      </c>
      <c r="L5" s="44"/>
      <c r="M5" s="45"/>
      <c r="N5" s="52" t="s">
        <v>27</v>
      </c>
    </row>
    <row r="6" spans="2:16" ht="15" customHeight="1" x14ac:dyDescent="0.2">
      <c r="J6" s="50"/>
      <c r="K6" s="46"/>
      <c r="L6" s="47"/>
      <c r="M6" s="48"/>
      <c r="N6" s="53"/>
    </row>
    <row r="7" spans="2:16" ht="15" customHeight="1" x14ac:dyDescent="0.2">
      <c r="B7" s="24" t="s">
        <v>6</v>
      </c>
      <c r="C7" s="25" t="s">
        <v>23</v>
      </c>
      <c r="J7" s="51"/>
      <c r="K7" s="8" t="s">
        <v>2</v>
      </c>
      <c r="L7" s="8" t="s">
        <v>1</v>
      </c>
      <c r="M7" s="8" t="s">
        <v>4</v>
      </c>
      <c r="N7" s="54"/>
    </row>
    <row r="8" spans="2:16" ht="15" customHeight="1" x14ac:dyDescent="0.2">
      <c r="B8" s="58" t="s">
        <v>39</v>
      </c>
      <c r="C8" s="59">
        <v>536040.87099999434</v>
      </c>
      <c r="D8" s="26"/>
      <c r="J8" s="9" t="s">
        <v>15</v>
      </c>
      <c r="K8" s="16">
        <v>11.867345916297865</v>
      </c>
      <c r="L8" s="16">
        <v>11.549637442948157</v>
      </c>
      <c r="M8" s="16">
        <v>10.362902851318371</v>
      </c>
      <c r="N8" s="16">
        <v>8.3258308751349617</v>
      </c>
      <c r="P8" s="7"/>
    </row>
    <row r="9" spans="2:16" ht="15" customHeight="1" x14ac:dyDescent="0.2">
      <c r="B9" s="58" t="s">
        <v>40</v>
      </c>
      <c r="C9" s="59">
        <v>331155.50700000132</v>
      </c>
      <c r="D9" s="26"/>
      <c r="J9" s="10" t="s">
        <v>10</v>
      </c>
      <c r="K9" s="15">
        <f>ROUND(K8,2)</f>
        <v>11.87</v>
      </c>
      <c r="L9" s="15">
        <f>ROUND(L8,2)</f>
        <v>11.55</v>
      </c>
      <c r="M9" s="15">
        <f>ROUND(M8,2)</f>
        <v>10.36</v>
      </c>
      <c r="N9" s="15">
        <f>ROUND(N8,2)</f>
        <v>8.33</v>
      </c>
    </row>
    <row r="10" spans="2:16" ht="15" customHeight="1" x14ac:dyDescent="0.2">
      <c r="B10" s="58" t="s">
        <v>41</v>
      </c>
      <c r="C10" s="59">
        <v>328631.33400000137</v>
      </c>
      <c r="D10" s="26"/>
      <c r="J10" s="11" t="s">
        <v>28</v>
      </c>
      <c r="K10" s="37">
        <v>0.01</v>
      </c>
      <c r="L10" s="38"/>
      <c r="M10" s="38"/>
      <c r="N10" s="39"/>
      <c r="P10" s="7"/>
    </row>
    <row r="11" spans="2:16" ht="15" customHeight="1" x14ac:dyDescent="0.2">
      <c r="B11" s="58" t="s">
        <v>48</v>
      </c>
      <c r="C11" s="59">
        <v>232214.02300000269</v>
      </c>
      <c r="J11" s="12" t="s">
        <v>16</v>
      </c>
      <c r="K11" s="17">
        <f>K8*(1-$K10)</f>
        <v>11.748672457134886</v>
      </c>
      <c r="L11" s="17">
        <f>L8*(1-$K10)</f>
        <v>11.434141068518676</v>
      </c>
      <c r="M11" s="19" t="s">
        <v>29</v>
      </c>
      <c r="N11" s="17">
        <f>N8*(1-$K10)</f>
        <v>8.2425725663836111</v>
      </c>
    </row>
    <row r="12" spans="2:16" ht="15" customHeight="1" x14ac:dyDescent="0.2">
      <c r="B12" s="58" t="s">
        <v>49</v>
      </c>
      <c r="C12" s="59">
        <v>201723.46700000481</v>
      </c>
      <c r="E12" s="27"/>
      <c r="F12" s="27"/>
      <c r="G12" s="28"/>
      <c r="J12" s="10" t="s">
        <v>10</v>
      </c>
      <c r="K12" s="15">
        <f>ROUND(K11,2)</f>
        <v>11.75</v>
      </c>
      <c r="L12" s="15">
        <f>ROUND(L11,2)</f>
        <v>11.43</v>
      </c>
      <c r="M12" s="15">
        <v>9.8699999999999992</v>
      </c>
      <c r="N12" s="15">
        <f>ROUND(N11,2)</f>
        <v>8.24</v>
      </c>
      <c r="P12" s="7"/>
    </row>
    <row r="13" spans="2:16" ht="15" customHeight="1" x14ac:dyDescent="0.2">
      <c r="B13" s="58" t="s">
        <v>50</v>
      </c>
      <c r="C13" s="59">
        <v>201344.68300000514</v>
      </c>
      <c r="E13" s="29"/>
      <c r="F13" s="27"/>
      <c r="G13" s="28"/>
      <c r="J13" s="11" t="s">
        <v>28</v>
      </c>
      <c r="K13" s="37">
        <v>0.01</v>
      </c>
      <c r="L13" s="38"/>
      <c r="M13" s="38"/>
      <c r="N13" s="39"/>
    </row>
    <row r="14" spans="2:16" ht="15" customHeight="1" x14ac:dyDescent="0.2">
      <c r="B14" s="2" t="s">
        <v>7</v>
      </c>
      <c r="C14" s="13">
        <f>SUM(C8:C13)</f>
        <v>1831109.8850000096</v>
      </c>
      <c r="E14" s="29"/>
      <c r="F14" s="27"/>
      <c r="G14" s="28"/>
      <c r="J14" s="12" t="s">
        <v>17</v>
      </c>
      <c r="K14" s="17">
        <f>K11*(1-$K13)</f>
        <v>11.631185732563537</v>
      </c>
      <c r="L14" s="17">
        <f>L11*(1-$K13)</f>
        <v>11.319799657833489</v>
      </c>
      <c r="M14" s="19" t="s">
        <v>29</v>
      </c>
      <c r="N14" s="17">
        <f>N11*(1-$K13)</f>
        <v>8.1601468407197757</v>
      </c>
      <c r="P14" s="7"/>
    </row>
    <row r="15" spans="2:16" ht="15" customHeight="1" x14ac:dyDescent="0.2">
      <c r="J15" s="10" t="s">
        <v>10</v>
      </c>
      <c r="K15" s="15">
        <f>ROUND(K14,2)</f>
        <v>11.63</v>
      </c>
      <c r="L15" s="15">
        <f>ROUND(L14,2)</f>
        <v>11.32</v>
      </c>
      <c r="M15" s="15">
        <v>9.39</v>
      </c>
      <c r="N15" s="15">
        <f>ROUND(N14,2)</f>
        <v>8.16</v>
      </c>
    </row>
    <row r="16" spans="2:16" ht="15" customHeight="1" x14ac:dyDescent="0.2">
      <c r="B16" s="33" t="s">
        <v>42</v>
      </c>
      <c r="C16" s="33"/>
      <c r="D16" s="33"/>
      <c r="E16" s="33"/>
      <c r="F16" s="33"/>
      <c r="G16" s="33"/>
      <c r="J16" s="11" t="s">
        <v>28</v>
      </c>
      <c r="K16" s="37">
        <v>0.01</v>
      </c>
      <c r="L16" s="38"/>
      <c r="M16" s="38"/>
      <c r="N16" s="39"/>
    </row>
    <row r="17" spans="2:14" ht="15" customHeight="1" x14ac:dyDescent="0.2">
      <c r="B17" s="60" t="s">
        <v>51</v>
      </c>
      <c r="C17" s="60"/>
      <c r="D17" s="60"/>
      <c r="E17" s="60"/>
      <c r="F17" s="60"/>
      <c r="G17" s="60"/>
      <c r="J17" s="12" t="s">
        <v>18</v>
      </c>
      <c r="K17" s="17">
        <f>K14*(1-$K16)</f>
        <v>11.514873875237901</v>
      </c>
      <c r="L17" s="17">
        <f>L14*(1-$K16)</f>
        <v>11.206601661255153</v>
      </c>
      <c r="M17" s="19" t="s">
        <v>29</v>
      </c>
      <c r="N17" s="17">
        <f>N14*(1-$K16)</f>
        <v>8.0785453723125773</v>
      </c>
    </row>
    <row r="18" spans="2:14" ht="15" customHeight="1" x14ac:dyDescent="0.2">
      <c r="B18" s="60"/>
      <c r="C18" s="60"/>
      <c r="D18" s="60"/>
      <c r="E18" s="60"/>
      <c r="F18" s="60"/>
      <c r="G18" s="60"/>
      <c r="J18" s="10" t="s">
        <v>10</v>
      </c>
      <c r="K18" s="15">
        <f>ROUND(K17,2)</f>
        <v>11.51</v>
      </c>
      <c r="L18" s="15">
        <f>ROUND(L17,2)</f>
        <v>11.21</v>
      </c>
      <c r="M18" s="15">
        <v>8.9</v>
      </c>
      <c r="N18" s="15">
        <f>ROUND(N17,2)</f>
        <v>8.08</v>
      </c>
    </row>
    <row r="19" spans="2:14" ht="15" customHeight="1" x14ac:dyDescent="0.2">
      <c r="B19" s="60" t="s">
        <v>52</v>
      </c>
      <c r="C19" s="60"/>
      <c r="D19" s="60"/>
      <c r="E19" s="60"/>
      <c r="F19" s="60"/>
      <c r="G19" s="60"/>
      <c r="J19" s="11" t="s">
        <v>28</v>
      </c>
      <c r="K19" s="37">
        <v>1.4E-2</v>
      </c>
      <c r="L19" s="38"/>
      <c r="M19" s="38"/>
      <c r="N19" s="39"/>
    </row>
    <row r="20" spans="2:14" ht="15" customHeight="1" x14ac:dyDescent="0.2">
      <c r="B20" s="60"/>
      <c r="C20" s="60"/>
      <c r="D20" s="60"/>
      <c r="E20" s="60"/>
      <c r="F20" s="60"/>
      <c r="G20" s="60"/>
      <c r="J20" s="12" t="s">
        <v>36</v>
      </c>
      <c r="K20" s="17">
        <f>K17*(1-$K19)</f>
        <v>11.35366564098457</v>
      </c>
      <c r="L20" s="17">
        <f>L17*(1-$K19)</f>
        <v>11.049709237997581</v>
      </c>
      <c r="M20" s="17">
        <f>M18*(1-$K19)</f>
        <v>8.7753999999999994</v>
      </c>
      <c r="N20" s="17">
        <f>N17*(1-$K19)</f>
        <v>7.9654457371002012</v>
      </c>
    </row>
    <row r="21" spans="2:14" ht="15" customHeight="1" x14ac:dyDescent="0.2">
      <c r="B21" s="60"/>
      <c r="C21" s="60"/>
      <c r="D21" s="60"/>
      <c r="E21" s="60"/>
      <c r="F21" s="60"/>
      <c r="G21" s="60"/>
      <c r="J21" s="10" t="s">
        <v>10</v>
      </c>
      <c r="K21" s="15">
        <f>ROUND(K20,2)</f>
        <v>11.35</v>
      </c>
      <c r="L21" s="15">
        <f>ROUND(L20,2)</f>
        <v>11.05</v>
      </c>
      <c r="M21" s="15">
        <f>ROUND(M20,2)</f>
        <v>8.7799999999999994</v>
      </c>
      <c r="N21" s="15">
        <f>ROUND(N20,2)</f>
        <v>7.97</v>
      </c>
    </row>
    <row r="22" spans="2:14" ht="15" customHeight="1" x14ac:dyDescent="0.2">
      <c r="B22" s="34" t="s">
        <v>35</v>
      </c>
      <c r="C22" s="34"/>
      <c r="D22" s="34"/>
      <c r="E22" s="34"/>
      <c r="F22" s="34"/>
      <c r="G22" s="34"/>
      <c r="J22" s="11" t="s">
        <v>28</v>
      </c>
      <c r="K22" s="37">
        <v>1.4E-2</v>
      </c>
      <c r="L22" s="38"/>
      <c r="M22" s="38"/>
      <c r="N22" s="39"/>
    </row>
    <row r="23" spans="2:14" ht="15" customHeight="1" x14ac:dyDescent="0.2">
      <c r="B23" s="34"/>
      <c r="C23" s="34"/>
      <c r="D23" s="34"/>
      <c r="E23" s="34"/>
      <c r="F23" s="34"/>
      <c r="G23" s="34"/>
      <c r="J23" s="12" t="s">
        <v>37</v>
      </c>
      <c r="K23" s="17">
        <f>K20*(1-$K22)</f>
        <v>11.194714322010785</v>
      </c>
      <c r="L23" s="17">
        <f>L20*(1-$K22)</f>
        <v>10.895013308665614</v>
      </c>
      <c r="M23" s="17">
        <f>M20*(1-$K22)</f>
        <v>8.6525444</v>
      </c>
      <c r="N23" s="17">
        <f>N20*(1-$K22)</f>
        <v>7.8539294967807987</v>
      </c>
    </row>
    <row r="24" spans="2:14" ht="15" customHeight="1" x14ac:dyDescent="0.2">
      <c r="B24" s="34"/>
      <c r="C24" s="34"/>
      <c r="D24" s="34"/>
      <c r="E24" s="34"/>
      <c r="F24" s="34"/>
      <c r="G24" s="34"/>
      <c r="J24" s="10" t="s">
        <v>10</v>
      </c>
      <c r="K24" s="15">
        <f>ROUND(K23,2)</f>
        <v>11.19</v>
      </c>
      <c r="L24" s="15">
        <f>ROUND(L23,2)</f>
        <v>10.9</v>
      </c>
      <c r="M24" s="15">
        <f>ROUND(M23,2)</f>
        <v>8.65</v>
      </c>
      <c r="N24" s="15">
        <f>ROUND(N23,2)</f>
        <v>7.85</v>
      </c>
    </row>
    <row r="25" spans="2:14" ht="15" customHeight="1" x14ac:dyDescent="0.2">
      <c r="J25" s="11" t="s">
        <v>28</v>
      </c>
      <c r="K25" s="37">
        <v>1.4E-2</v>
      </c>
      <c r="L25" s="38"/>
      <c r="M25" s="38"/>
      <c r="N25" s="39"/>
    </row>
    <row r="26" spans="2:14" ht="15" customHeight="1" x14ac:dyDescent="0.2">
      <c r="B26" s="35" t="s">
        <v>12</v>
      </c>
      <c r="C26" s="35"/>
      <c r="D26" s="35"/>
      <c r="E26" s="35"/>
      <c r="F26" s="35"/>
      <c r="G26" s="35"/>
      <c r="J26" s="12" t="s">
        <v>38</v>
      </c>
      <c r="K26" s="17">
        <f>K23*(1-$K25)</f>
        <v>11.037988321502635</v>
      </c>
      <c r="L26" s="17">
        <f>L23*(1-$K25)</f>
        <v>10.742483122344296</v>
      </c>
      <c r="M26" s="17">
        <f>M23*(1-$K25)</f>
        <v>8.5314087783999994</v>
      </c>
      <c r="N26" s="17">
        <f>N23*(1-$K25)</f>
        <v>7.7439744838258671</v>
      </c>
    </row>
    <row r="27" spans="2:14" ht="15" customHeight="1" x14ac:dyDescent="0.2">
      <c r="E27" s="3"/>
      <c r="G27" s="6"/>
      <c r="J27" s="10" t="s">
        <v>10</v>
      </c>
      <c r="K27" s="15">
        <f>ROUND(K26,2)</f>
        <v>11.04</v>
      </c>
      <c r="L27" s="15">
        <f>ROUND(L26,2)</f>
        <v>10.74</v>
      </c>
      <c r="M27" s="15">
        <f>ROUND(M26,2)</f>
        <v>8.5299999999999994</v>
      </c>
      <c r="N27" s="15">
        <f>ROUND(N26,2)</f>
        <v>7.74</v>
      </c>
    </row>
    <row r="28" spans="2:14" ht="15" customHeight="1" x14ac:dyDescent="0.2">
      <c r="B28" s="30" t="s">
        <v>8</v>
      </c>
      <c r="D28" s="14">
        <f>C14*2</f>
        <v>3662219.7700000191</v>
      </c>
      <c r="E28" s="1" t="s">
        <v>9</v>
      </c>
      <c r="G28" s="6"/>
      <c r="J28" s="11" t="s">
        <v>28</v>
      </c>
      <c r="K28" s="37">
        <v>1.4E-2</v>
      </c>
      <c r="L28" s="38"/>
      <c r="M28" s="38"/>
      <c r="N28" s="39"/>
    </row>
    <row r="29" spans="2:14" ht="15" customHeight="1" x14ac:dyDescent="0.2">
      <c r="D29" s="31"/>
      <c r="G29" s="27"/>
      <c r="J29" s="12" t="s">
        <v>53</v>
      </c>
      <c r="K29" s="17">
        <f>K26*(1-$K28)</f>
        <v>10.883456485001597</v>
      </c>
      <c r="L29" s="17">
        <f>L26*(1-$K28)</f>
        <v>10.592088358631477</v>
      </c>
      <c r="M29" s="17">
        <f>M26*(1-$K28)</f>
        <v>8.4119690555024</v>
      </c>
      <c r="N29" s="17">
        <f>N26*(1-$K28)</f>
        <v>7.6355588410523048</v>
      </c>
    </row>
    <row r="30" spans="2:14" ht="15" customHeight="1" x14ac:dyDescent="0.2">
      <c r="B30" s="61" t="s">
        <v>60</v>
      </c>
      <c r="C30" s="61"/>
      <c r="D30" s="61"/>
      <c r="E30" s="61"/>
      <c r="F30" s="61"/>
      <c r="G30" s="61"/>
      <c r="J30" s="10" t="s">
        <v>10</v>
      </c>
      <c r="K30" s="15">
        <f>ROUND(K29,2)</f>
        <v>10.88</v>
      </c>
      <c r="L30" s="15">
        <f>ROUND(L29,2)</f>
        <v>10.59</v>
      </c>
      <c r="M30" s="15">
        <f>ROUND(M29,2)</f>
        <v>8.41</v>
      </c>
      <c r="N30" s="15">
        <f>ROUND(N29,2)</f>
        <v>7.64</v>
      </c>
    </row>
    <row r="31" spans="2:14" ht="15" customHeight="1" x14ac:dyDescent="0.2">
      <c r="B31" s="61"/>
      <c r="C31" s="61"/>
      <c r="D31" s="61"/>
      <c r="E31" s="61"/>
      <c r="F31" s="61"/>
      <c r="G31" s="61"/>
      <c r="J31" s="11" t="s">
        <v>28</v>
      </c>
      <c r="K31" s="37">
        <v>1.4E-2</v>
      </c>
      <c r="L31" s="38"/>
      <c r="M31" s="38"/>
      <c r="N31" s="39"/>
    </row>
    <row r="32" spans="2:14" ht="15" customHeight="1" x14ac:dyDescent="0.2">
      <c r="B32" s="36" t="s">
        <v>43</v>
      </c>
      <c r="C32" s="36"/>
      <c r="D32" s="36"/>
      <c r="E32" s="36"/>
      <c r="F32" s="36"/>
      <c r="G32" s="36"/>
      <c r="J32" s="12" t="s">
        <v>54</v>
      </c>
      <c r="K32" s="17">
        <f>K29*(1-$K31)</f>
        <v>10.731088094211575</v>
      </c>
      <c r="L32" s="17">
        <f>L29*(1-$K31)</f>
        <v>10.443799121610637</v>
      </c>
      <c r="M32" s="17">
        <f>M29*(1-$K31)</f>
        <v>8.294201488725367</v>
      </c>
      <c r="N32" s="17">
        <f>N29*(1-$K31)</f>
        <v>7.5286610172775728</v>
      </c>
    </row>
    <row r="33" spans="2:14" ht="15" customHeight="1" x14ac:dyDescent="0.2">
      <c r="B33" s="62" t="s">
        <v>59</v>
      </c>
      <c r="C33" s="62"/>
      <c r="D33" s="62"/>
      <c r="E33" s="62"/>
      <c r="F33" s="62"/>
      <c r="G33" s="62"/>
      <c r="J33" s="10" t="s">
        <v>10</v>
      </c>
      <c r="K33" s="15">
        <f>ROUND(K32,2)</f>
        <v>10.73</v>
      </c>
      <c r="L33" s="15">
        <f>ROUND(L32,2)</f>
        <v>10.44</v>
      </c>
      <c r="M33" s="15">
        <f>ROUND(M32,2)</f>
        <v>8.2899999999999991</v>
      </c>
      <c r="N33" s="15">
        <f>ROUND(N32,2)</f>
        <v>7.53</v>
      </c>
    </row>
    <row r="34" spans="2:14" ht="15" customHeight="1" x14ac:dyDescent="0.2">
      <c r="J34" s="11" t="s">
        <v>28</v>
      </c>
      <c r="K34" s="37">
        <v>1.4E-2</v>
      </c>
      <c r="L34" s="38"/>
      <c r="M34" s="38"/>
      <c r="N34" s="39"/>
    </row>
    <row r="35" spans="2:14" ht="15" customHeight="1" x14ac:dyDescent="0.2">
      <c r="J35" s="12" t="s">
        <v>55</v>
      </c>
      <c r="K35" s="17">
        <f>K32*(1-$K34)</f>
        <v>10.580852860892612</v>
      </c>
      <c r="L35" s="17">
        <f>L32*(1-$K34)</f>
        <v>10.297585933908087</v>
      </c>
      <c r="M35" s="17">
        <f>M32*(1-$K34)</f>
        <v>8.1780826678832117</v>
      </c>
      <c r="N35" s="17">
        <f>N32*(1-$K34)</f>
        <v>7.4232597630356869</v>
      </c>
    </row>
    <row r="36" spans="2:14" ht="15" customHeight="1" x14ac:dyDescent="0.2">
      <c r="J36" s="10" t="s">
        <v>10</v>
      </c>
      <c r="K36" s="15">
        <f>ROUND(K35,2)</f>
        <v>10.58</v>
      </c>
      <c r="L36" s="15">
        <f>ROUND(L35,2)</f>
        <v>10.3</v>
      </c>
      <c r="M36" s="15">
        <f>ROUND(M35,2)</f>
        <v>8.18</v>
      </c>
      <c r="N36" s="15">
        <f>ROUND(N35,2)</f>
        <v>7.42</v>
      </c>
    </row>
    <row r="37" spans="2:14" ht="15" customHeight="1" x14ac:dyDescent="0.2">
      <c r="J37" s="21" t="s">
        <v>22</v>
      </c>
      <c r="K37" s="21"/>
      <c r="L37" s="21"/>
      <c r="M37" s="21"/>
      <c r="N37" s="21"/>
    </row>
    <row r="38" spans="2:14" ht="15" customHeight="1" x14ac:dyDescent="0.2">
      <c r="J38" s="55" t="s">
        <v>21</v>
      </c>
      <c r="K38" s="55"/>
      <c r="L38" s="55"/>
      <c r="M38" s="55"/>
      <c r="N38" s="55"/>
    </row>
    <row r="39" spans="2:14" ht="15" customHeight="1" x14ac:dyDescent="0.2">
      <c r="J39" s="56" t="s">
        <v>24</v>
      </c>
      <c r="K39" s="56"/>
      <c r="L39" s="56"/>
      <c r="M39" s="56"/>
      <c r="N39" s="56"/>
    </row>
    <row r="40" spans="2:14" ht="15" customHeight="1" x14ac:dyDescent="0.2">
      <c r="J40" s="57" t="s">
        <v>25</v>
      </c>
      <c r="K40" s="57"/>
      <c r="L40" s="57"/>
      <c r="M40" s="57"/>
      <c r="N40" s="57"/>
    </row>
    <row r="43" spans="2:14" ht="15" customHeight="1" x14ac:dyDescent="0.25">
      <c r="J43" s="40" t="s">
        <v>11</v>
      </c>
      <c r="K43" s="41"/>
      <c r="L43" s="41"/>
      <c r="M43" s="41"/>
      <c r="N43" s="42"/>
    </row>
    <row r="44" spans="2:14" ht="15" customHeight="1" x14ac:dyDescent="0.2">
      <c r="B44" s="1"/>
      <c r="E44" s="5"/>
      <c r="G44" s="6"/>
      <c r="J44" s="49" t="s">
        <v>0</v>
      </c>
      <c r="K44" s="43" t="s">
        <v>19</v>
      </c>
      <c r="L44" s="44"/>
      <c r="M44" s="45"/>
      <c r="N44" s="52" t="s">
        <v>26</v>
      </c>
    </row>
    <row r="45" spans="2:14" ht="15" customHeight="1" x14ac:dyDescent="0.2">
      <c r="B45" s="1"/>
      <c r="E45" s="5"/>
      <c r="G45" s="6"/>
      <c r="J45" s="50"/>
      <c r="K45" s="46"/>
      <c r="L45" s="47"/>
      <c r="M45" s="48"/>
      <c r="N45" s="53"/>
    </row>
    <row r="46" spans="2:14" ht="15" customHeight="1" x14ac:dyDescent="0.2">
      <c r="B46" s="1"/>
      <c r="E46" s="5"/>
      <c r="G46" s="6"/>
      <c r="J46" s="51"/>
      <c r="K46" s="8" t="s">
        <v>2</v>
      </c>
      <c r="L46" s="8" t="s">
        <v>1</v>
      </c>
      <c r="M46" s="8" t="s">
        <v>3</v>
      </c>
      <c r="N46" s="54"/>
    </row>
    <row r="47" spans="2:14" ht="15" customHeight="1" x14ac:dyDescent="0.2">
      <c r="G47" s="6"/>
      <c r="J47" s="11" t="s">
        <v>30</v>
      </c>
      <c r="K47" s="18">
        <f>K9-0.4</f>
        <v>11.469999999999999</v>
      </c>
      <c r="L47" s="18">
        <f>L9-0.4</f>
        <v>11.15</v>
      </c>
      <c r="M47" s="18">
        <f>M9-0.4</f>
        <v>9.9599999999999991</v>
      </c>
      <c r="N47" s="18">
        <f>N9-0.4</f>
        <v>7.93</v>
      </c>
    </row>
    <row r="48" spans="2:14" ht="15" customHeight="1" x14ac:dyDescent="0.2">
      <c r="J48" s="11" t="s">
        <v>31</v>
      </c>
      <c r="K48" s="18">
        <f>K12-0.4</f>
        <v>11.35</v>
      </c>
      <c r="L48" s="18">
        <f>L12-0.4</f>
        <v>11.03</v>
      </c>
      <c r="M48" s="18">
        <f>M12-0.4</f>
        <v>9.4699999999999989</v>
      </c>
      <c r="N48" s="18">
        <f>N12-0.4</f>
        <v>7.84</v>
      </c>
    </row>
    <row r="49" spans="10:14" ht="15" customHeight="1" x14ac:dyDescent="0.2">
      <c r="J49" s="11" t="s">
        <v>32</v>
      </c>
      <c r="K49" s="18">
        <f>K15-0.4</f>
        <v>11.23</v>
      </c>
      <c r="L49" s="18">
        <f>L15-0.4</f>
        <v>10.92</v>
      </c>
      <c r="M49" s="18">
        <f>M15-0.4</f>
        <v>8.99</v>
      </c>
      <c r="N49" s="18">
        <f>N15-0.4</f>
        <v>7.76</v>
      </c>
    </row>
    <row r="50" spans="10:14" ht="15" customHeight="1" x14ac:dyDescent="0.2">
      <c r="J50" s="11" t="s">
        <v>33</v>
      </c>
      <c r="K50" s="18">
        <f>K18-0.4</f>
        <v>11.11</v>
      </c>
      <c r="L50" s="18">
        <f>L18-0.4</f>
        <v>10.81</v>
      </c>
      <c r="M50" s="18">
        <f>M18-0.4</f>
        <v>8.5</v>
      </c>
      <c r="N50" s="18">
        <f>N18-0.4</f>
        <v>7.68</v>
      </c>
    </row>
    <row r="51" spans="10:14" ht="15" customHeight="1" x14ac:dyDescent="0.2">
      <c r="J51" s="11" t="s">
        <v>44</v>
      </c>
      <c r="K51" s="18">
        <f>K21-0.4</f>
        <v>10.95</v>
      </c>
      <c r="L51" s="18">
        <f>L21-0.4</f>
        <v>10.65</v>
      </c>
      <c r="M51" s="18">
        <f>M21-0.4</f>
        <v>8.379999999999999</v>
      </c>
      <c r="N51" s="18">
        <f>N21-0.4</f>
        <v>7.5699999999999994</v>
      </c>
    </row>
    <row r="52" spans="10:14" ht="15" customHeight="1" x14ac:dyDescent="0.2">
      <c r="J52" s="11" t="s">
        <v>45</v>
      </c>
      <c r="K52" s="18">
        <f>K24-0.4</f>
        <v>10.79</v>
      </c>
      <c r="L52" s="18">
        <f>L24-0.4</f>
        <v>10.5</v>
      </c>
      <c r="M52" s="18">
        <f>M24-0.4</f>
        <v>8.25</v>
      </c>
      <c r="N52" s="18">
        <f>N24-0.4</f>
        <v>7.4499999999999993</v>
      </c>
    </row>
    <row r="53" spans="10:14" ht="15" customHeight="1" x14ac:dyDescent="0.2">
      <c r="J53" s="11" t="s">
        <v>46</v>
      </c>
      <c r="K53" s="18">
        <f>K27-0.4</f>
        <v>10.639999999999999</v>
      </c>
      <c r="L53" s="18">
        <f>L27-0.4</f>
        <v>10.34</v>
      </c>
      <c r="M53" s="18">
        <f>M27-0.4</f>
        <v>8.129999999999999</v>
      </c>
      <c r="N53" s="18">
        <f>N27-0.4</f>
        <v>7.34</v>
      </c>
    </row>
    <row r="54" spans="10:14" ht="15" customHeight="1" x14ac:dyDescent="0.2">
      <c r="J54" s="11" t="s">
        <v>56</v>
      </c>
      <c r="K54" s="18">
        <f>K30-0.4</f>
        <v>10.48</v>
      </c>
      <c r="L54" s="18">
        <f t="shared" ref="L54:N54" si="0">L30-0.4</f>
        <v>10.19</v>
      </c>
      <c r="M54" s="18">
        <f t="shared" si="0"/>
        <v>8.01</v>
      </c>
      <c r="N54" s="18">
        <f t="shared" si="0"/>
        <v>7.2399999999999993</v>
      </c>
    </row>
    <row r="55" spans="10:14" ht="15" customHeight="1" x14ac:dyDescent="0.2">
      <c r="J55" s="11" t="s">
        <v>57</v>
      </c>
      <c r="K55" s="18">
        <f>K33-0.4</f>
        <v>10.33</v>
      </c>
      <c r="L55" s="18">
        <f t="shared" ref="L55:N55" si="1">L33-0.4</f>
        <v>10.039999999999999</v>
      </c>
      <c r="M55" s="18">
        <f t="shared" si="1"/>
        <v>7.8899999999999988</v>
      </c>
      <c r="N55" s="18">
        <f t="shared" si="1"/>
        <v>7.13</v>
      </c>
    </row>
    <row r="56" spans="10:14" ht="15" customHeight="1" x14ac:dyDescent="0.2">
      <c r="J56" s="11" t="s">
        <v>58</v>
      </c>
      <c r="K56" s="18">
        <f>K36-0.4</f>
        <v>10.18</v>
      </c>
      <c r="L56" s="18">
        <f t="shared" ref="L56:M56" si="2">L36-0.4</f>
        <v>9.9</v>
      </c>
      <c r="M56" s="18">
        <f t="shared" si="2"/>
        <v>7.7799999999999994</v>
      </c>
      <c r="N56" s="18">
        <f>N36-0.4</f>
        <v>7.02</v>
      </c>
    </row>
    <row r="57" spans="10:14" ht="15" customHeight="1" x14ac:dyDescent="0.2">
      <c r="J57" s="20" t="s">
        <v>34</v>
      </c>
    </row>
  </sheetData>
  <mergeCells count="31">
    <mergeCell ref="J43:N43"/>
    <mergeCell ref="J44:J46"/>
    <mergeCell ref="K44:M45"/>
    <mergeCell ref="N44:N46"/>
    <mergeCell ref="J38:N38"/>
    <mergeCell ref="J39:N39"/>
    <mergeCell ref="J40:N40"/>
    <mergeCell ref="J2:N2"/>
    <mergeCell ref="K16:N16"/>
    <mergeCell ref="K13:N13"/>
    <mergeCell ref="K19:N19"/>
    <mergeCell ref="K22:N22"/>
    <mergeCell ref="K10:N10"/>
    <mergeCell ref="J4:N4"/>
    <mergeCell ref="K5:M6"/>
    <mergeCell ref="J5:J7"/>
    <mergeCell ref="N5:N7"/>
    <mergeCell ref="B2:G2"/>
    <mergeCell ref="B3:G3"/>
    <mergeCell ref="B16:G16"/>
    <mergeCell ref="B22:G24"/>
    <mergeCell ref="B30:G31"/>
    <mergeCell ref="B26:G26"/>
    <mergeCell ref="K28:N28"/>
    <mergeCell ref="K31:N31"/>
    <mergeCell ref="K34:N34"/>
    <mergeCell ref="B17:G18"/>
    <mergeCell ref="B19:G21"/>
    <mergeCell ref="B32:G32"/>
    <mergeCell ref="B33:G33"/>
    <mergeCell ref="K25:N25"/>
  </mergeCells>
  <phoneticPr fontId="3" type="noConversion"/>
  <hyperlinks>
    <hyperlink ref="J40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M17 M14 M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605d</cp:lastModifiedBy>
  <cp:lastPrinted>2019-04-15T07:54:25Z</cp:lastPrinted>
  <dcterms:created xsi:type="dcterms:W3CDTF">2012-09-17T15:14:14Z</dcterms:created>
  <dcterms:modified xsi:type="dcterms:W3CDTF">2019-07-26T09:02:14Z</dcterms:modified>
</cp:coreProperties>
</file>