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9 Degression PVAugSepOkt2021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Solar!$A$1:$N$67</definedName>
  </definedNames>
  <calcPr calcId="162913"/>
</workbook>
</file>

<file path=xl/calcChain.xml><?xml version="1.0" encoding="utf-8"?>
<calcChain xmlns="http://schemas.openxmlformats.org/spreadsheetml/2006/main">
  <c r="M86" i="1" l="1"/>
  <c r="M83" i="1"/>
  <c r="M80" i="1"/>
  <c r="K86" i="1"/>
  <c r="K83" i="1"/>
  <c r="K80" i="1"/>
  <c r="L50" i="1"/>
  <c r="M50" i="1"/>
  <c r="N50" i="1"/>
  <c r="L51" i="1"/>
  <c r="M51" i="1"/>
  <c r="N51" i="1"/>
  <c r="L52" i="1"/>
  <c r="M52" i="1"/>
  <c r="N52" i="1"/>
  <c r="K52" i="1"/>
  <c r="K51" i="1"/>
  <c r="K49" i="1"/>
  <c r="K50" i="1"/>
  <c r="N34" i="1"/>
  <c r="N31" i="1"/>
  <c r="N28" i="1"/>
  <c r="M28" i="1"/>
  <c r="M34" i="1"/>
  <c r="M31" i="1"/>
  <c r="L35" i="1"/>
  <c r="L34" i="1"/>
  <c r="L31" i="1"/>
  <c r="K31" i="1"/>
  <c r="K28" i="1"/>
  <c r="L29" i="1"/>
  <c r="K34" i="1"/>
  <c r="K13" i="1" l="1"/>
  <c r="K11" i="1"/>
  <c r="K10" i="1"/>
  <c r="C11" i="1" l="1"/>
  <c r="B12" i="2" l="1"/>
  <c r="D19" i="1" l="1"/>
  <c r="M62" i="1"/>
  <c r="M65" i="1" s="1"/>
  <c r="M68" i="1" s="1"/>
  <c r="L62" i="1"/>
  <c r="L65" i="1" s="1"/>
  <c r="K62" i="1"/>
  <c r="K63" i="1" s="1"/>
  <c r="M10" i="1"/>
  <c r="M13" i="1" s="1"/>
  <c r="N43" i="1"/>
  <c r="M43" i="1"/>
  <c r="L43" i="1"/>
  <c r="K43" i="1"/>
  <c r="M69" i="1" l="1"/>
  <c r="M71" i="1"/>
  <c r="L63" i="1"/>
  <c r="M11" i="1"/>
  <c r="M44" i="1" s="1"/>
  <c r="M16" i="1"/>
  <c r="M14" i="1"/>
  <c r="M45" i="1" s="1"/>
  <c r="M66" i="1"/>
  <c r="M63" i="1"/>
  <c r="L66" i="1"/>
  <c r="L68" i="1"/>
  <c r="K65" i="1"/>
  <c r="L69" i="1" l="1"/>
  <c r="L71" i="1"/>
  <c r="M72" i="1"/>
  <c r="M74" i="1"/>
  <c r="M17" i="1"/>
  <c r="M46" i="1" s="1"/>
  <c r="M19" i="1"/>
  <c r="K68" i="1"/>
  <c r="K66" i="1"/>
  <c r="M20" i="1" l="1"/>
  <c r="M47" i="1" s="1"/>
  <c r="M22" i="1"/>
  <c r="L72" i="1"/>
  <c r="L74" i="1"/>
  <c r="M75" i="1"/>
  <c r="M77" i="1"/>
  <c r="K69" i="1"/>
  <c r="K71" i="1"/>
  <c r="B17" i="2"/>
  <c r="M78" i="1" l="1"/>
  <c r="M23" i="1"/>
  <c r="M25" i="1"/>
  <c r="K72" i="1"/>
  <c r="K74" i="1"/>
  <c r="L77" i="1"/>
  <c r="L75" i="1"/>
  <c r="N10" i="1"/>
  <c r="N11" i="1" s="1"/>
  <c r="N44" i="1" s="1"/>
  <c r="L10" i="1"/>
  <c r="L13" i="1" s="1"/>
  <c r="K44" i="1"/>
  <c r="M48" i="1" l="1"/>
  <c r="L78" i="1"/>
  <c r="L80" i="1"/>
  <c r="M81" i="1"/>
  <c r="M26" i="1"/>
  <c r="K75" i="1"/>
  <c r="K77" i="1"/>
  <c r="N13" i="1"/>
  <c r="N14" i="1" s="1"/>
  <c r="N45" i="1" s="1"/>
  <c r="L11" i="1"/>
  <c r="L44" i="1" s="1"/>
  <c r="L14" i="1"/>
  <c r="L45" i="1" s="1"/>
  <c r="L16" i="1"/>
  <c r="L19" i="1" s="1"/>
  <c r="L83" i="1" l="1"/>
  <c r="L81" i="1"/>
  <c r="M49" i="1"/>
  <c r="K78" i="1"/>
  <c r="M84" i="1"/>
  <c r="M87" i="1"/>
  <c r="L22" i="1"/>
  <c r="L20" i="1"/>
  <c r="L47" i="1" s="1"/>
  <c r="M29" i="1"/>
  <c r="N16" i="1"/>
  <c r="N19" i="1" s="1"/>
  <c r="K14" i="1"/>
  <c r="K45" i="1" s="1"/>
  <c r="K16" i="1"/>
  <c r="K19" i="1" s="1"/>
  <c r="L17" i="1"/>
  <c r="L46" i="1" s="1"/>
  <c r="K81" i="1" l="1"/>
  <c r="L84" i="1"/>
  <c r="L86" i="1"/>
  <c r="L87" i="1" s="1"/>
  <c r="K22" i="1"/>
  <c r="K20" i="1"/>
  <c r="K47" i="1" s="1"/>
  <c r="M35" i="1"/>
  <c r="M32" i="1"/>
  <c r="N22" i="1"/>
  <c r="N20" i="1"/>
  <c r="N47" i="1" s="1"/>
  <c r="L25" i="1"/>
  <c r="L23" i="1"/>
  <c r="N17" i="1"/>
  <c r="N46" i="1" s="1"/>
  <c r="K17" i="1"/>
  <c r="K46" i="1" s="1"/>
  <c r="L48" i="1" l="1"/>
  <c r="K84" i="1"/>
  <c r="K87" i="1"/>
  <c r="L26" i="1"/>
  <c r="L28" i="1"/>
  <c r="N25" i="1"/>
  <c r="N23" i="1"/>
  <c r="K23" i="1"/>
  <c r="K25" i="1"/>
  <c r="N48" i="1" l="1"/>
  <c r="K48" i="1"/>
  <c r="L49" i="1"/>
  <c r="N26" i="1"/>
  <c r="K26" i="1"/>
  <c r="N49" i="1" l="1"/>
  <c r="N29" i="1"/>
  <c r="K29" i="1"/>
  <c r="L32" i="1"/>
  <c r="K35" i="1" l="1"/>
  <c r="K32" i="1"/>
  <c r="N35" i="1"/>
  <c r="N32" i="1"/>
</calcChain>
</file>

<file path=xl/sharedStrings.xml><?xml version="1.0" encoding="utf-8"?>
<sst xmlns="http://schemas.openxmlformats.org/spreadsheetml/2006/main" count="127" uniqueCount="71">
  <si>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</si>
  <si>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</si>
  <si>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</si>
  <si>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</si>
  <si>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</si>
  <si>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</si>
  <si>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</si>
  <si>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</si>
  <si>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</si>
  <si>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</si>
  <si>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</si>
  <si>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</si>
  <si>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</si>
  <si>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</si>
  <si>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</si>
  <si>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</si>
  <si>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</si>
  <si>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</si>
  <si>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</si>
  <si>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</si>
  <si>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</si>
  <si>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</si>
  <si>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</si>
  <si>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</si>
  <si>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</si>
  <si>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</si>
  <si>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</si>
  <si>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</si>
  <si>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</si>
  <si>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</si>
  <si>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</si>
  <si>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</si>
  <si>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</si>
  <si>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</si>
  <si>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</si>
  <si>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</si>
  <si>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</si>
  <si>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>https://www.bundesnetzagentur.de/DE/Sachgebiete/ElektrizitaetundGas/Unternehmen_Institutionen/ErneuerbareEnergien/ZahlenDatenInformationen/EEG_Registerdaten/EEG_Registerdaten_node.html#doc732052bodyText1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</si>
  <si>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</si>
  <si>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</si>
  <si>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</si>
  <si>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</si>
  <si>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</si>
  <si>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</si>
  <si>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</si>
  <si>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</si>
  <si>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</si>
  <si>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</si>
  <si>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</si>
  <si>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</si>
  <si>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</si>
  <si>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</si>
  <si>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</si>
  <si>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</si>
  <si>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</si>
  <si>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</si>
  <si>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</si>
  <si>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</si>
  <si>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</si>
  <si>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April 2021</t>
  </si>
  <si>
    <t>Mai 2021</t>
  </si>
  <si>
    <t>Juni 2021</t>
  </si>
  <si>
    <t>1) Diese Werte werden gemäß § 19 MaStRV ermittelt und stellen den jeweils bei der Veröffentlichung der Meldungen im Marktstammdatenregister bekannten Datenstand zum 27.07.2021 dar, der unter dem folgenden Link zu finden ist:</t>
  </si>
  <si>
    <t>für die Kalendermonate August, September und Oktober 2021</t>
  </si>
  <si>
    <t>1. August 2021, 1. September 2021 und 1. Oktober 2021.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</si>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</sst>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4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right" indent="1"/>
    </xf>
    <xf numFmtId="0" fontId="9" fillId="0" borderId="0" xfId="0" applyFont="1" applyFill="1" applyBorder="1"/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21" fillId="0" borderId="0" xfId="6" applyFill="1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89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7"/>
    </row>
    <row r="2" spans="1:14" ht="15" customHeight="1" x14ac:dyDescent="0.25">
      <c r="B2" s="43" t="s">
        <v>36</v>
      </c>
      <c r="C2" s="43"/>
      <c r="D2" s="43"/>
      <c r="E2" s="43"/>
      <c r="F2" s="43"/>
      <c r="G2" s="43"/>
      <c r="J2" s="43" t="s">
        <v>27</v>
      </c>
      <c r="K2" s="43"/>
      <c r="L2" s="43"/>
      <c r="M2" s="43"/>
      <c r="N2" s="43"/>
    </row>
    <row r="3" spans="1:14" ht="15" customHeight="1" x14ac:dyDescent="0.25">
      <c r="B3" s="43" t="s">
        <v>63</v>
      </c>
      <c r="C3" s="43"/>
      <c r="D3" s="43"/>
      <c r="E3" s="43"/>
      <c r="F3" s="43"/>
      <c r="G3" s="43"/>
    </row>
    <row r="4" spans="1:14" ht="15" customHeight="1" x14ac:dyDescent="0.25">
      <c r="B4" s="7"/>
      <c r="J4" s="47" t="s">
        <v>35</v>
      </c>
      <c r="K4" s="48"/>
      <c r="L4" s="48"/>
      <c r="M4" s="48"/>
      <c r="N4" s="49"/>
    </row>
    <row r="5" spans="1:14" ht="15" customHeight="1" x14ac:dyDescent="0.2">
      <c r="B5" s="40" t="s">
        <v>44</v>
      </c>
      <c r="C5" s="40"/>
      <c r="D5" s="40"/>
      <c r="E5" s="40"/>
      <c r="F5" s="40"/>
      <c r="G5" s="40"/>
      <c r="J5" s="56" t="s">
        <v>0</v>
      </c>
      <c r="K5" s="50" t="s">
        <v>42</v>
      </c>
      <c r="L5" s="51"/>
      <c r="M5" s="52"/>
      <c r="N5" s="59" t="s">
        <v>48</v>
      </c>
    </row>
    <row r="6" spans="1:14" ht="15" customHeight="1" x14ac:dyDescent="0.2">
      <c r="B6" s="21"/>
      <c r="C6" s="21"/>
      <c r="D6" s="21"/>
      <c r="E6" s="21"/>
      <c r="F6" s="21"/>
      <c r="G6" s="21"/>
      <c r="J6" s="57"/>
      <c r="K6" s="53"/>
      <c r="L6" s="54"/>
      <c r="M6" s="55"/>
      <c r="N6" s="60"/>
    </row>
    <row r="7" spans="1:14" ht="15" customHeight="1" x14ac:dyDescent="0.25">
      <c r="B7" s="22" t="s">
        <v>4</v>
      </c>
      <c r="C7" s="28" t="s">
        <v>40</v>
      </c>
      <c r="D7" s="23"/>
      <c r="E7" s="23"/>
      <c r="F7" s="21"/>
      <c r="G7" s="21"/>
      <c r="J7" s="58"/>
      <c r="K7" s="2" t="s">
        <v>32</v>
      </c>
      <c r="L7" s="2" t="s">
        <v>33</v>
      </c>
      <c r="M7" s="2" t="s">
        <v>34</v>
      </c>
      <c r="N7" s="61"/>
    </row>
    <row r="8" spans="1:14" ht="15" customHeight="1" x14ac:dyDescent="0.2">
      <c r="B8" s="34" t="s">
        <v>59</v>
      </c>
      <c r="C8" s="35">
        <v>369532.82499999698</v>
      </c>
      <c r="D8" s="24"/>
      <c r="E8" s="24"/>
      <c r="F8" s="21"/>
      <c r="G8" s="21"/>
      <c r="J8" s="31" t="s">
        <v>25</v>
      </c>
      <c r="K8" s="32">
        <v>8.56</v>
      </c>
      <c r="L8" s="32">
        <v>8.33</v>
      </c>
      <c r="M8" s="32">
        <v>6.62</v>
      </c>
      <c r="N8" s="32">
        <v>6.01</v>
      </c>
    </row>
    <row r="9" spans="1:14" ht="15" customHeight="1" x14ac:dyDescent="0.2">
      <c r="B9" s="34" t="s">
        <v>60</v>
      </c>
      <c r="C9" s="35">
        <v>285293.39299999899</v>
      </c>
      <c r="D9" s="24"/>
      <c r="E9" s="24"/>
      <c r="F9" s="21"/>
      <c r="G9" s="21"/>
      <c r="J9" s="4" t="s">
        <v>26</v>
      </c>
      <c r="K9" s="44">
        <v>1.4E-2</v>
      </c>
      <c r="L9" s="45"/>
      <c r="M9" s="45"/>
      <c r="N9" s="46"/>
    </row>
    <row r="10" spans="1:14" ht="15" customHeight="1" x14ac:dyDescent="0.2">
      <c r="B10" s="34" t="s">
        <v>61</v>
      </c>
      <c r="C10" s="35">
        <v>306700.95899999468</v>
      </c>
      <c r="D10" s="24"/>
      <c r="E10" s="24"/>
      <c r="F10" s="21"/>
      <c r="G10" s="21"/>
      <c r="J10" s="33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29">
        <f>SUM(C8:C10)</f>
        <v>961527.1769999906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2" t="s">
        <v>62</v>
      </c>
      <c r="C12" s="62"/>
      <c r="D12" s="62"/>
      <c r="E12" s="62"/>
      <c r="F12" s="62"/>
      <c r="G12" s="62"/>
      <c r="J12" s="4" t="s">
        <v>26</v>
      </c>
      <c r="K12" s="44">
        <v>1.4E-2</v>
      </c>
      <c r="L12" s="45"/>
      <c r="M12" s="45"/>
      <c r="N12" s="46"/>
    </row>
    <row r="13" spans="1:14" ht="15" customHeight="1" x14ac:dyDescent="0.2">
      <c r="B13" s="62"/>
      <c r="C13" s="62"/>
      <c r="D13" s="62"/>
      <c r="E13" s="62"/>
      <c r="F13" s="62"/>
      <c r="G13" s="62"/>
      <c r="J13" s="33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63" t="s">
        <v>37</v>
      </c>
      <c r="C14" s="63"/>
      <c r="D14" s="63"/>
      <c r="E14" s="63"/>
      <c r="F14" s="63"/>
      <c r="G14" s="63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63"/>
      <c r="C15" s="63"/>
      <c r="D15" s="63"/>
      <c r="E15" s="63"/>
      <c r="F15" s="63"/>
      <c r="G15" s="63"/>
      <c r="J15" s="4" t="s">
        <v>26</v>
      </c>
      <c r="K15" s="44">
        <v>1.4E-2</v>
      </c>
      <c r="L15" s="45"/>
      <c r="M15" s="45"/>
      <c r="N15" s="46"/>
    </row>
    <row r="16" spans="1:14" ht="14.25" customHeight="1" x14ac:dyDescent="0.2">
      <c r="J16" s="33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40" t="s">
        <v>45</v>
      </c>
      <c r="C17" s="40"/>
      <c r="D17" s="40"/>
      <c r="E17" s="40"/>
      <c r="F17" s="40"/>
      <c r="G17" s="40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44">
        <v>1.4E-2</v>
      </c>
      <c r="L18" s="45"/>
      <c r="M18" s="45"/>
      <c r="N18" s="46"/>
    </row>
    <row r="19" spans="2:14" ht="15" customHeight="1" x14ac:dyDescent="0.25">
      <c r="B19" s="42" t="s">
        <v>38</v>
      </c>
      <c r="C19" s="42"/>
      <c r="D19" s="36">
        <f>C11*4</f>
        <v>3846108.7079999624</v>
      </c>
      <c r="E19" s="30" t="s">
        <v>39</v>
      </c>
      <c r="J19" s="33" t="s">
        <v>52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39" t="s">
        <v>50</v>
      </c>
      <c r="C21" s="39"/>
      <c r="D21" s="39"/>
      <c r="E21" s="39"/>
      <c r="F21" s="39"/>
      <c r="G21" s="39"/>
      <c r="J21" s="4" t="s">
        <v>26</v>
      </c>
      <c r="K21" s="44">
        <v>1.4E-2</v>
      </c>
      <c r="L21" s="45"/>
      <c r="M21" s="45"/>
      <c r="N21" s="46"/>
    </row>
    <row r="22" spans="2:14" ht="15" customHeight="1" x14ac:dyDescent="0.2">
      <c r="B22" s="39"/>
      <c r="C22" s="39"/>
      <c r="D22" s="39"/>
      <c r="E22" s="39"/>
      <c r="F22" s="39"/>
      <c r="G22" s="39"/>
      <c r="J22" s="33" t="s">
        <v>53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38" t="s">
        <v>51</v>
      </c>
      <c r="C24" s="38"/>
      <c r="D24" s="38"/>
      <c r="E24" s="38"/>
      <c r="F24" s="38"/>
      <c r="G24" s="38"/>
      <c r="J24" s="4" t="s">
        <v>26</v>
      </c>
      <c r="K24" s="44">
        <v>1.4E-2</v>
      </c>
      <c r="L24" s="45"/>
      <c r="M24" s="45"/>
      <c r="N24" s="46"/>
    </row>
    <row r="25" spans="2:14" ht="15" customHeight="1" x14ac:dyDescent="0.2">
      <c r="B25" s="41" t="s">
        <v>64</v>
      </c>
      <c r="C25" s="41"/>
      <c r="D25" s="41"/>
      <c r="E25" s="41"/>
      <c r="F25" s="41"/>
      <c r="G25" s="41"/>
      <c r="J25" s="33" t="s">
        <v>54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44">
        <v>1.4E-2</v>
      </c>
      <c r="L27" s="45"/>
      <c r="M27" s="45"/>
      <c r="N27" s="46"/>
    </row>
    <row r="28" spans="2:14" ht="15" customHeight="1" x14ac:dyDescent="0.2">
      <c r="J28" s="33" t="s">
        <v>65</v>
      </c>
      <c r="K28" s="20">
        <f>K25*(1-$K27)</f>
        <v>7.755542270804626</v>
      </c>
      <c r="L28" s="20">
        <f t="shared" ref="L28:N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44">
        <v>1.4E-2</v>
      </c>
      <c r="L30" s="45"/>
      <c r="M30" s="45"/>
      <c r="N30" s="46"/>
    </row>
    <row r="31" spans="2:14" ht="15" customHeight="1" x14ac:dyDescent="0.2">
      <c r="J31" s="33" t="s">
        <v>66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44">
        <v>1.4E-2</v>
      </c>
      <c r="L33" s="45"/>
      <c r="M33" s="45"/>
      <c r="N33" s="46"/>
    </row>
    <row r="34" spans="10:14" ht="15" customHeight="1" x14ac:dyDescent="0.2">
      <c r="J34" s="33" t="s">
        <v>67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72" t="s">
        <v>18</v>
      </c>
      <c r="K36" s="72"/>
      <c r="L36" s="72"/>
      <c r="M36" s="72"/>
      <c r="N36" s="72"/>
    </row>
    <row r="37" spans="10:14" ht="15" customHeight="1" x14ac:dyDescent="0.2">
      <c r="J37" s="73" t="s">
        <v>30</v>
      </c>
      <c r="K37" s="73"/>
      <c r="L37" s="73"/>
      <c r="M37" s="73"/>
      <c r="N37" s="73"/>
    </row>
    <row r="39" spans="10:14" ht="15" customHeight="1" x14ac:dyDescent="0.25">
      <c r="J39" s="47" t="s">
        <v>7</v>
      </c>
      <c r="K39" s="48"/>
      <c r="L39" s="48"/>
      <c r="M39" s="48"/>
      <c r="N39" s="49"/>
    </row>
    <row r="40" spans="10:14" ht="15" customHeight="1" x14ac:dyDescent="0.2">
      <c r="J40" s="56" t="s">
        <v>0</v>
      </c>
      <c r="K40" s="50" t="s">
        <v>42</v>
      </c>
      <c r="L40" s="51"/>
      <c r="M40" s="52"/>
      <c r="N40" s="59" t="s">
        <v>58</v>
      </c>
    </row>
    <row r="41" spans="10:14" ht="15" customHeight="1" x14ac:dyDescent="0.2">
      <c r="J41" s="57"/>
      <c r="K41" s="53"/>
      <c r="L41" s="54"/>
      <c r="M41" s="55"/>
      <c r="N41" s="60"/>
    </row>
    <row r="42" spans="10:14" ht="15" customHeight="1" x14ac:dyDescent="0.2">
      <c r="J42" s="58"/>
      <c r="K42" s="2" t="s">
        <v>32</v>
      </c>
      <c r="L42" s="2" t="s">
        <v>33</v>
      </c>
      <c r="M42" s="2" t="s">
        <v>49</v>
      </c>
      <c r="N42" s="61"/>
    </row>
    <row r="43" spans="10:14" ht="15" customHeight="1" x14ac:dyDescent="0.2">
      <c r="J43" s="4" t="s">
        <v>17</v>
      </c>
      <c r="K43" s="6">
        <f>K8-0.4</f>
        <v>8.16</v>
      </c>
      <c r="L43" s="6">
        <f>L8-0.4</f>
        <v>7.93</v>
      </c>
      <c r="M43" s="6">
        <f>M8-0.4</f>
        <v>6.22</v>
      </c>
      <c r="N43" s="6">
        <f>N8-0.4</f>
        <v>5.6099999999999994</v>
      </c>
    </row>
    <row r="44" spans="10:14" ht="15" customHeight="1" x14ac:dyDescent="0.2">
      <c r="J44" s="4" t="s">
        <v>22</v>
      </c>
      <c r="K44" s="6">
        <f>K11-0.4</f>
        <v>8.0399999999999991</v>
      </c>
      <c r="L44" s="6">
        <f>L11-0.4</f>
        <v>7.8100000000000005</v>
      </c>
      <c r="M44" s="6">
        <f>M11-0.4</f>
        <v>6.13</v>
      </c>
      <c r="N44" s="6">
        <f>N11-0.4</f>
        <v>5.5299999999999994</v>
      </c>
    </row>
    <row r="45" spans="10:14" ht="15" customHeight="1" x14ac:dyDescent="0.2">
      <c r="J45" s="4" t="s">
        <v>23</v>
      </c>
      <c r="K45" s="6">
        <f>K14-0.4</f>
        <v>7.92</v>
      </c>
      <c r="L45" s="6">
        <f>L14-0.4</f>
        <v>7.6999999999999993</v>
      </c>
      <c r="M45" s="6">
        <f>M14-0.4</f>
        <v>6.04</v>
      </c>
      <c r="N45" s="6">
        <f>N14-0.4</f>
        <v>5.4399999999999995</v>
      </c>
    </row>
    <row r="46" spans="10:14" ht="15" customHeight="1" x14ac:dyDescent="0.2">
      <c r="J46" s="4" t="s">
        <v>24</v>
      </c>
      <c r="K46" s="6">
        <f>K17-0.4</f>
        <v>7.8100000000000005</v>
      </c>
      <c r="L46" s="6">
        <f>L17-0.4</f>
        <v>7.59</v>
      </c>
      <c r="M46" s="6">
        <f>M17-0.4</f>
        <v>5.9499999999999993</v>
      </c>
      <c r="N46" s="6">
        <f>N17-0.4</f>
        <v>5.3599999999999994</v>
      </c>
    </row>
    <row r="47" spans="10:14" ht="15" customHeight="1" x14ac:dyDescent="0.2">
      <c r="J47" s="4" t="s">
        <v>55</v>
      </c>
      <c r="K47" s="6">
        <f>K20-0.4</f>
        <v>7.6899999999999995</v>
      </c>
      <c r="L47" s="6">
        <f>L20-0.4</f>
        <v>7.47</v>
      </c>
      <c r="M47" s="6">
        <f>M20-0.4</f>
        <v>5.8599999999999994</v>
      </c>
      <c r="N47" s="6">
        <f>N20-0.4</f>
        <v>5.2799999999999994</v>
      </c>
    </row>
    <row r="48" spans="10:14" ht="15" customHeight="1" x14ac:dyDescent="0.2">
      <c r="J48" s="4" t="s">
        <v>56</v>
      </c>
      <c r="K48" s="6">
        <f>K23-0.4</f>
        <v>7.58</v>
      </c>
      <c r="L48" s="6">
        <f>L23-0.4</f>
        <v>7.3599999999999994</v>
      </c>
      <c r="M48" s="6">
        <f>M23-0.4</f>
        <v>5.77</v>
      </c>
      <c r="N48" s="6">
        <f>N23-0.4</f>
        <v>5.1999999999999993</v>
      </c>
    </row>
    <row r="49" spans="10:14" ht="15" customHeight="1" x14ac:dyDescent="0.2">
      <c r="J49" s="4" t="s">
        <v>57</v>
      </c>
      <c r="K49" s="6">
        <f>K26-0.4</f>
        <v>7.47</v>
      </c>
      <c r="L49" s="6">
        <f>L26-0.4</f>
        <v>7.25</v>
      </c>
      <c r="M49" s="6">
        <f>M26-0.4</f>
        <v>5.68</v>
      </c>
      <c r="N49" s="6">
        <f>N26-0.4</f>
        <v>5.1199999999999992</v>
      </c>
    </row>
    <row r="50" spans="10:14" ht="15" customHeight="1" x14ac:dyDescent="0.2">
      <c r="J50" s="4" t="s">
        <v>68</v>
      </c>
      <c r="K50" s="6">
        <f>K29-0.4</f>
        <v>7.3599999999999994</v>
      </c>
      <c r="L50" s="6">
        <f t="shared" ref="L50:N50" si="2">L29-0.4</f>
        <v>7.1499999999999995</v>
      </c>
      <c r="M50" s="6">
        <f t="shared" si="2"/>
        <v>5.6</v>
      </c>
      <c r="N50" s="6">
        <f t="shared" si="2"/>
        <v>5.05</v>
      </c>
    </row>
    <row r="51" spans="10:14" ht="15" customHeight="1" x14ac:dyDescent="0.2">
      <c r="J51" s="4" t="s">
        <v>69</v>
      </c>
      <c r="K51" s="6">
        <f>K32-0.4</f>
        <v>7.25</v>
      </c>
      <c r="L51" s="6">
        <f t="shared" ref="L51:N51" si="3">L32-0.4</f>
        <v>7.04</v>
      </c>
      <c r="M51" s="6">
        <f t="shared" si="3"/>
        <v>5.51</v>
      </c>
      <c r="N51" s="6">
        <f t="shared" si="3"/>
        <v>4.97</v>
      </c>
    </row>
    <row r="52" spans="10:14" ht="15" customHeight="1" x14ac:dyDescent="0.2">
      <c r="J52" s="4" t="s">
        <v>70</v>
      </c>
      <c r="K52" s="6">
        <f>K35-0.4</f>
        <v>7.14</v>
      </c>
      <c r="L52" s="6">
        <f t="shared" ref="L52:N52" si="4">L35-0.4</f>
        <v>6.9399999999999995</v>
      </c>
      <c r="M52" s="6">
        <f t="shared" si="4"/>
        <v>5.43</v>
      </c>
      <c r="N52" s="6">
        <f t="shared" si="4"/>
        <v>4.8899999999999997</v>
      </c>
    </row>
    <row r="53" spans="10:14" ht="15" customHeight="1" x14ac:dyDescent="0.2">
      <c r="J53" s="72" t="s">
        <v>41</v>
      </c>
      <c r="K53" s="72"/>
      <c r="L53" s="72"/>
      <c r="M53" s="72"/>
      <c r="N53" s="72"/>
    </row>
    <row r="55" spans="10:14" ht="15" customHeight="1" x14ac:dyDescent="0.25">
      <c r="J55" s="43" t="s">
        <v>31</v>
      </c>
      <c r="K55" s="43"/>
      <c r="L55" s="43"/>
      <c r="M55" s="43"/>
    </row>
    <row r="57" spans="10:14" ht="15" customHeight="1" x14ac:dyDescent="0.2">
      <c r="J57" s="56" t="s">
        <v>0</v>
      </c>
      <c r="K57" s="66" t="s">
        <v>43</v>
      </c>
      <c r="L57" s="67"/>
      <c r="M57" s="68"/>
    </row>
    <row r="58" spans="10:14" ht="15" customHeight="1" x14ac:dyDescent="0.2">
      <c r="J58" s="57"/>
      <c r="K58" s="69"/>
      <c r="L58" s="70"/>
      <c r="M58" s="71"/>
    </row>
    <row r="59" spans="10:14" ht="15" customHeight="1" x14ac:dyDescent="0.2">
      <c r="J59" s="58"/>
      <c r="K59" s="2" t="s">
        <v>32</v>
      </c>
      <c r="L59" s="2" t="s">
        <v>33</v>
      </c>
      <c r="M59" s="2" t="s">
        <v>49</v>
      </c>
    </row>
    <row r="60" spans="10:14" ht="15" customHeight="1" x14ac:dyDescent="0.2">
      <c r="J60" s="31" t="s">
        <v>28</v>
      </c>
      <c r="K60" s="32">
        <v>3.79</v>
      </c>
      <c r="L60" s="32">
        <v>3.52</v>
      </c>
      <c r="M60" s="32">
        <v>2.37</v>
      </c>
    </row>
    <row r="61" spans="10:14" ht="15" customHeight="1" x14ac:dyDescent="0.2">
      <c r="J61" s="4" t="s">
        <v>26</v>
      </c>
      <c r="K61" s="44">
        <v>1.4E-2</v>
      </c>
      <c r="L61" s="45"/>
      <c r="M61" s="46"/>
    </row>
    <row r="62" spans="10:14" ht="15" customHeight="1" x14ac:dyDescent="0.2">
      <c r="J62" s="33" t="s">
        <v>19</v>
      </c>
      <c r="K62" s="20">
        <f>K60*(1-$K61)</f>
        <v>3.7369400000000002</v>
      </c>
      <c r="L62" s="20">
        <f>L60*(1-$K61)</f>
        <v>3.47072</v>
      </c>
      <c r="M62" s="20">
        <f>M60*(1-$K61)</f>
        <v>2.3368199999999999</v>
      </c>
    </row>
    <row r="63" spans="10:14" ht="15" customHeight="1" x14ac:dyDescent="0.2">
      <c r="J63" s="3" t="s">
        <v>6</v>
      </c>
      <c r="K63" s="5">
        <f>ROUND(K62,2)</f>
        <v>3.74</v>
      </c>
      <c r="L63" s="5">
        <f>ROUND(L62,2)</f>
        <v>3.47</v>
      </c>
      <c r="M63" s="5">
        <f>ROUND(M62,2)</f>
        <v>2.34</v>
      </c>
    </row>
    <row r="64" spans="10:14" ht="15" customHeight="1" x14ac:dyDescent="0.2">
      <c r="J64" s="4" t="s">
        <v>26</v>
      </c>
      <c r="K64" s="44">
        <v>1.4E-2</v>
      </c>
      <c r="L64" s="45"/>
      <c r="M64" s="46"/>
    </row>
    <row r="65" spans="10:13" ht="15" customHeight="1" x14ac:dyDescent="0.2">
      <c r="J65" s="33" t="s">
        <v>20</v>
      </c>
      <c r="K65" s="20">
        <f>K62*(1-$K64)</f>
        <v>3.6846228400000003</v>
      </c>
      <c r="L65" s="20">
        <f>L62*(1-$K64)</f>
        <v>3.4221299200000002</v>
      </c>
      <c r="M65" s="20">
        <f>M62*(1-$K64)</f>
        <v>2.3041045199999997</v>
      </c>
    </row>
    <row r="66" spans="10:13" ht="15" customHeight="1" x14ac:dyDescent="0.2">
      <c r="J66" s="3" t="s">
        <v>6</v>
      </c>
      <c r="K66" s="5">
        <f>ROUND(K65,2)</f>
        <v>3.68</v>
      </c>
      <c r="L66" s="5">
        <f>ROUND(L65,2)</f>
        <v>3.42</v>
      </c>
      <c r="M66" s="5">
        <f>ROUND(M65,2)</f>
        <v>2.2999999999999998</v>
      </c>
    </row>
    <row r="67" spans="10:13" ht="15" customHeight="1" x14ac:dyDescent="0.2">
      <c r="J67" s="4" t="s">
        <v>26</v>
      </c>
      <c r="K67" s="44">
        <v>1.4E-2</v>
      </c>
      <c r="L67" s="45"/>
      <c r="M67" s="46"/>
    </row>
    <row r="68" spans="10:13" ht="15" customHeight="1" x14ac:dyDescent="0.2">
      <c r="J68" s="33" t="s">
        <v>21</v>
      </c>
      <c r="K68" s="20">
        <f>K65*(1-$K67)</f>
        <v>3.6330381202400002</v>
      </c>
      <c r="L68" s="20">
        <f>L65*(1-$K67)</f>
        <v>3.3742201011200001</v>
      </c>
      <c r="M68" s="20">
        <f>M65*(1-$K67)</f>
        <v>2.2718470567199995</v>
      </c>
    </row>
    <row r="69" spans="10:13" ht="15" customHeight="1" x14ac:dyDescent="0.2">
      <c r="J69" s="3" t="s">
        <v>6</v>
      </c>
      <c r="K69" s="5">
        <f>ROUND(K68,2)</f>
        <v>3.63</v>
      </c>
      <c r="L69" s="5">
        <f>ROUND(L68,2)</f>
        <v>3.37</v>
      </c>
      <c r="M69" s="5">
        <f>ROUND(M68,2)</f>
        <v>2.27</v>
      </c>
    </row>
    <row r="70" spans="10:13" ht="15" customHeight="1" x14ac:dyDescent="0.2">
      <c r="J70" s="4" t="s">
        <v>26</v>
      </c>
      <c r="K70" s="44">
        <v>1.4E-2</v>
      </c>
      <c r="L70" s="45"/>
      <c r="M70" s="46"/>
    </row>
    <row r="71" spans="10:13" ht="15" customHeight="1" x14ac:dyDescent="0.2">
      <c r="J71" s="33" t="s">
        <v>52</v>
      </c>
      <c r="K71" s="20">
        <f>K68*(1-$K70)</f>
        <v>3.58217558655664</v>
      </c>
      <c r="L71" s="20">
        <f t="shared" ref="L71:M71" si="5">L68*(1-$K70)</f>
        <v>3.3269810197043199</v>
      </c>
      <c r="M71" s="20">
        <f t="shared" si="5"/>
        <v>2.2400411979259194</v>
      </c>
    </row>
    <row r="72" spans="10:13" ht="15" customHeight="1" x14ac:dyDescent="0.2">
      <c r="J72" s="3" t="s">
        <v>6</v>
      </c>
      <c r="K72" s="5">
        <f>ROUND(K71,2)</f>
        <v>3.58</v>
      </c>
      <c r="L72" s="5">
        <f>ROUND(L71,2)</f>
        <v>3.33</v>
      </c>
      <c r="M72" s="5">
        <f>ROUND(M71,2)</f>
        <v>2.2400000000000002</v>
      </c>
    </row>
    <row r="73" spans="10:13" ht="15" customHeight="1" x14ac:dyDescent="0.2">
      <c r="J73" s="4" t="s">
        <v>26</v>
      </c>
      <c r="K73" s="44">
        <v>1.4E-2</v>
      </c>
      <c r="L73" s="45"/>
      <c r="M73" s="46"/>
    </row>
    <row r="74" spans="10:13" ht="15" customHeight="1" x14ac:dyDescent="0.2">
      <c r="J74" s="33" t="s">
        <v>53</v>
      </c>
      <c r="K74" s="20">
        <f>K71*(1-$K73)</f>
        <v>3.5320251283448472</v>
      </c>
      <c r="L74" s="20">
        <f>L71*(1-$K73)</f>
        <v>3.2804032854284593</v>
      </c>
      <c r="M74" s="20">
        <f>M71*(1-$K73)</f>
        <v>2.2086806211549566</v>
      </c>
    </row>
    <row r="75" spans="10:13" ht="15" customHeight="1" x14ac:dyDescent="0.2">
      <c r="J75" s="3" t="s">
        <v>6</v>
      </c>
      <c r="K75" s="5">
        <f>ROUND(K74,2)</f>
        <v>3.53</v>
      </c>
      <c r="L75" s="5">
        <f>ROUND(L74,2)</f>
        <v>3.28</v>
      </c>
      <c r="M75" s="5">
        <f>ROUND(M74,2)</f>
        <v>2.21</v>
      </c>
    </row>
    <row r="76" spans="10:13" ht="15" customHeight="1" x14ac:dyDescent="0.2">
      <c r="J76" s="4" t="s">
        <v>26</v>
      </c>
      <c r="K76" s="44">
        <v>1.4E-2</v>
      </c>
      <c r="L76" s="45"/>
      <c r="M76" s="46"/>
    </row>
    <row r="77" spans="10:13" ht="15" customHeight="1" x14ac:dyDescent="0.2">
      <c r="J77" s="33" t="s">
        <v>54</v>
      </c>
      <c r="K77" s="20">
        <f>K74*(1-$K76)</f>
        <v>3.4825767765480191</v>
      </c>
      <c r="L77" s="20">
        <f>L74*(1-$K76)</f>
        <v>3.2344776394324608</v>
      </c>
      <c r="M77" s="20">
        <f>M74*(1-$K76)</f>
        <v>2.1777590924587873</v>
      </c>
    </row>
    <row r="78" spans="10:13" ht="15" customHeight="1" x14ac:dyDescent="0.2">
      <c r="J78" s="3" t="s">
        <v>6</v>
      </c>
      <c r="K78" s="5">
        <f>ROUND(K77,2)</f>
        <v>3.48</v>
      </c>
      <c r="L78" s="5">
        <f>ROUND(L77,2)</f>
        <v>3.23</v>
      </c>
      <c r="M78" s="5">
        <f>ROUND(M77,2)</f>
        <v>2.1800000000000002</v>
      </c>
    </row>
    <row r="79" spans="10:13" ht="15" customHeight="1" x14ac:dyDescent="0.2">
      <c r="J79" s="4" t="s">
        <v>26</v>
      </c>
      <c r="K79" s="44">
        <v>1.4E-2</v>
      </c>
      <c r="L79" s="45"/>
      <c r="M79" s="46"/>
    </row>
    <row r="80" spans="10:13" ht="15" customHeight="1" x14ac:dyDescent="0.2">
      <c r="J80" s="33" t="s">
        <v>65</v>
      </c>
      <c r="K80" s="20">
        <f>K77*(1-$K79)</f>
        <v>3.4338207016763467</v>
      </c>
      <c r="L80" s="20">
        <f t="shared" ref="L80:M80" si="6">L77*(1-$K79)</f>
        <v>3.1891949524804062</v>
      </c>
      <c r="M80" s="20">
        <f>M77*(1-$K79)</f>
        <v>2.1472704651643642</v>
      </c>
    </row>
    <row r="81" spans="10:13" ht="15" customHeight="1" x14ac:dyDescent="0.2">
      <c r="J81" s="3" t="s">
        <v>6</v>
      </c>
      <c r="K81" s="5">
        <f>ROUND(K80,2)</f>
        <v>3.43</v>
      </c>
      <c r="L81" s="5">
        <f>ROUND(L80,2)</f>
        <v>3.19</v>
      </c>
      <c r="M81" s="5">
        <f>ROUND(M80,2)</f>
        <v>2.15</v>
      </c>
    </row>
    <row r="82" spans="10:13" ht="15" customHeight="1" x14ac:dyDescent="0.2">
      <c r="J82" s="4" t="s">
        <v>26</v>
      </c>
      <c r="K82" s="44">
        <v>1.4E-2</v>
      </c>
      <c r="L82" s="45"/>
      <c r="M82" s="46"/>
    </row>
    <row r="83" spans="10:13" ht="15" customHeight="1" x14ac:dyDescent="0.2">
      <c r="J83" s="33" t="s">
        <v>66</v>
      </c>
      <c r="K83" s="20">
        <f>K80*(1-$K82)</f>
        <v>3.3857472118528777</v>
      </c>
      <c r="L83" s="20">
        <f>L80*(1-$K82)</f>
        <v>3.1445462231456807</v>
      </c>
      <c r="M83" s="20">
        <f>M80*(1-$K82)</f>
        <v>2.1172086786520632</v>
      </c>
    </row>
    <row r="84" spans="10:13" ht="15" customHeight="1" x14ac:dyDescent="0.2">
      <c r="J84" s="3" t="s">
        <v>6</v>
      </c>
      <c r="K84" s="5">
        <f>ROUND(K83,2)</f>
        <v>3.39</v>
      </c>
      <c r="L84" s="5">
        <f>ROUND(L83,2)</f>
        <v>3.14</v>
      </c>
      <c r="M84" s="5">
        <f>ROUND(M83,2)</f>
        <v>2.12</v>
      </c>
    </row>
    <row r="85" spans="10:13" ht="15" customHeight="1" x14ac:dyDescent="0.2">
      <c r="J85" s="4" t="s">
        <v>26</v>
      </c>
      <c r="K85" s="44">
        <v>1.4E-2</v>
      </c>
      <c r="L85" s="45"/>
      <c r="M85" s="46"/>
    </row>
    <row r="86" spans="10:13" ht="15" customHeight="1" x14ac:dyDescent="0.2">
      <c r="J86" s="33" t="s">
        <v>67</v>
      </c>
      <c r="K86" s="20">
        <f>K83*(1-$K85)</f>
        <v>3.3383467508869376</v>
      </c>
      <c r="L86" s="20">
        <f>L83*(1-$K85)</f>
        <v>3.1005225760216413</v>
      </c>
      <c r="M86" s="20">
        <f>M83*(1-$K85)</f>
        <v>2.0875677571509343</v>
      </c>
    </row>
    <row r="87" spans="10:13" ht="15" customHeight="1" x14ac:dyDescent="0.2">
      <c r="J87" s="3" t="s">
        <v>6</v>
      </c>
      <c r="K87" s="5">
        <f>ROUND(K86,2)</f>
        <v>3.34</v>
      </c>
      <c r="L87" s="5">
        <f>ROUND(L86,2)</f>
        <v>3.1</v>
      </c>
      <c r="M87" s="5">
        <f>ROUND(M86,2)</f>
        <v>2.09</v>
      </c>
    </row>
    <row r="88" spans="10:13" ht="15" customHeight="1" x14ac:dyDescent="0.2">
      <c r="J88" s="64" t="s">
        <v>29</v>
      </c>
      <c r="K88" s="64"/>
      <c r="L88" s="64"/>
      <c r="M88" s="64"/>
    </row>
    <row r="89" spans="10:13" ht="15" customHeight="1" x14ac:dyDescent="0.2">
      <c r="J89" s="65" t="s">
        <v>30</v>
      </c>
      <c r="K89" s="65"/>
      <c r="L89" s="65"/>
      <c r="M89" s="65"/>
    </row>
  </sheetData>
  <mergeCells count="44">
    <mergeCell ref="J39:N39"/>
    <mergeCell ref="J40:J42"/>
    <mergeCell ref="K40:M41"/>
    <mergeCell ref="N40:N42"/>
    <mergeCell ref="J53:N53"/>
    <mergeCell ref="K18:N18"/>
    <mergeCell ref="K21:N21"/>
    <mergeCell ref="K24:N24"/>
    <mergeCell ref="J36:N36"/>
    <mergeCell ref="J37:N37"/>
    <mergeCell ref="K27:N27"/>
    <mergeCell ref="K30:N30"/>
    <mergeCell ref="K33:N33"/>
    <mergeCell ref="J88:M88"/>
    <mergeCell ref="J89:M89"/>
    <mergeCell ref="K64:M64"/>
    <mergeCell ref="K67:M67"/>
    <mergeCell ref="J55:M55"/>
    <mergeCell ref="J57:J59"/>
    <mergeCell ref="K61:M61"/>
    <mergeCell ref="K57:M58"/>
    <mergeCell ref="K70:M70"/>
    <mergeCell ref="K73:M73"/>
    <mergeCell ref="K76:M76"/>
    <mergeCell ref="K79:M79"/>
    <mergeCell ref="K82:M82"/>
    <mergeCell ref="K85:M85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B21:G22"/>
    <mergeCell ref="B17:G17"/>
    <mergeCell ref="B25:G25"/>
    <mergeCell ref="B5:G5"/>
    <mergeCell ref="B19:C19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46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47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2021-07-29T06:34:50Z</dcterms:modified>
</cp:coreProperties>
</file>